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20490" windowHeight="7770" tabRatio="939"/>
  </bookViews>
  <sheets>
    <sheet name="YARIŞMA BİLGİLERİ" sheetId="68" r:id="rId1"/>
    <sheet name="KAYIT LİSTESİ" sheetId="262" r:id="rId2"/>
    <sheet name="YARIŞMA PROGRAMI" sheetId="150" r:id="rId3"/>
    <sheet name="UZUN" sheetId="330" r:id="rId4"/>
    <sheet name="80M.ENG" sheetId="236" r:id="rId5"/>
    <sheet name="100M.ENG" sheetId="308" r:id="rId6"/>
    <sheet name="110M.ENG" sheetId="310" r:id="rId7"/>
    <sheet name="100M." sheetId="311" r:id="rId8"/>
    <sheet name="GÜLLE" sheetId="282" r:id="rId9"/>
    <sheet name="YÜKSEK" sheetId="287" r:id="rId10"/>
    <sheet name="ÇEKİÇ" sheetId="312" r:id="rId11"/>
    <sheet name="2000M.ENG" sheetId="314" r:id="rId12"/>
    <sheet name="3000M.ENG" sheetId="316" r:id="rId13"/>
    <sheet name="1500M." sheetId="334" r:id="rId14"/>
    <sheet name="5000M." sheetId="318" r:id="rId15"/>
    <sheet name="400M." sheetId="313" r:id="rId16"/>
    <sheet name="4X100M." sheetId="319" r:id="rId17"/>
    <sheet name="400M.ENG" sheetId="323" r:id="rId18"/>
    <sheet name="SIRIK" sheetId="320" r:id="rId19"/>
    <sheet name="ÜÇADIM" sheetId="288" r:id="rId20"/>
    <sheet name="200M.ENG" sheetId="322" r:id="rId21"/>
    <sheet name="300M.ENG" sheetId="331" r:id="rId22"/>
    <sheet name="CİRİT" sheetId="321" r:id="rId23"/>
    <sheet name="200M." sheetId="324" r:id="rId24"/>
    <sheet name="800M." sheetId="326" r:id="rId25"/>
    <sheet name="DİSK" sheetId="325" r:id="rId26"/>
    <sheet name="10.000M." sheetId="327" r:id="rId27"/>
    <sheet name="5000M.YÜRÜYÜŞ" sheetId="328" r:id="rId28"/>
    <sheet name="4X400M." sheetId="329" r:id="rId29"/>
    <sheet name="ALMANAK TOPLU SONUÇ" sheetId="268" state="hidden" r:id="rId30"/>
  </sheets>
  <definedNames>
    <definedName name="_xlnm._FilterDatabase" localSheetId="22" hidden="1">CİRİT!$B$6:$P$7</definedName>
    <definedName name="_xlnm._FilterDatabase" localSheetId="10" hidden="1">ÇEKİÇ!$B$6:$P$7</definedName>
    <definedName name="_xlnm._FilterDatabase" localSheetId="25" hidden="1">DİSK!$B$6:$P$7</definedName>
    <definedName name="_xlnm._FilterDatabase" localSheetId="8" hidden="1">GÜLLE!$B$6:$P$7</definedName>
    <definedName name="_xlnm._FilterDatabase" localSheetId="1" hidden="1">'KAYIT LİSTESİ'!$A$3:$M$441</definedName>
    <definedName name="_xlnm._FilterDatabase" localSheetId="18" hidden="1">SIRIK!$B$6:$BR$7</definedName>
    <definedName name="_xlnm._FilterDatabase" localSheetId="3" hidden="1">UZUN!$B$6:$P$7</definedName>
    <definedName name="_xlnm._FilterDatabase" localSheetId="19" hidden="1">ÜÇADIM!$B$6:$P$7</definedName>
    <definedName name="_xlnm._FilterDatabase" localSheetId="9" hidden="1">YÜKSEK!$B$6:$BR$7</definedName>
    <definedName name="Excel_BuiltIn__FilterDatabase_3" localSheetId="26">#REF!</definedName>
    <definedName name="Excel_BuiltIn__FilterDatabase_3" localSheetId="7">#REF!</definedName>
    <definedName name="Excel_BuiltIn__FilterDatabase_3" localSheetId="5">#REF!</definedName>
    <definedName name="Excel_BuiltIn__FilterDatabase_3" localSheetId="6">#REF!</definedName>
    <definedName name="Excel_BuiltIn__FilterDatabase_3" localSheetId="13">#REF!</definedName>
    <definedName name="Excel_BuiltIn__FilterDatabase_3" localSheetId="11">#REF!</definedName>
    <definedName name="Excel_BuiltIn__FilterDatabase_3" localSheetId="23">#REF!</definedName>
    <definedName name="Excel_BuiltIn__FilterDatabase_3" localSheetId="20">#REF!</definedName>
    <definedName name="Excel_BuiltIn__FilterDatabase_3" localSheetId="12">#REF!</definedName>
    <definedName name="Excel_BuiltIn__FilterDatabase_3" localSheetId="21">#REF!</definedName>
    <definedName name="Excel_BuiltIn__FilterDatabase_3" localSheetId="15">#REF!</definedName>
    <definedName name="Excel_BuiltIn__FilterDatabase_3" localSheetId="17">#REF!</definedName>
    <definedName name="Excel_BuiltIn__FilterDatabase_3" localSheetId="16">#REF!</definedName>
    <definedName name="Excel_BuiltIn__FilterDatabase_3" localSheetId="28">#REF!</definedName>
    <definedName name="Excel_BuiltIn__FilterDatabase_3" localSheetId="14">#REF!</definedName>
    <definedName name="Excel_BuiltIn__FilterDatabase_3" localSheetId="27">#REF!</definedName>
    <definedName name="Excel_BuiltIn__FilterDatabase_3" localSheetId="24">#REF!</definedName>
    <definedName name="Excel_BuiltIn__FilterDatabase_3" localSheetId="22">#REF!</definedName>
    <definedName name="Excel_BuiltIn__FilterDatabase_3" localSheetId="10">#REF!</definedName>
    <definedName name="Excel_BuiltIn__FilterDatabase_3" localSheetId="25">#REF!</definedName>
    <definedName name="Excel_BuiltIn__FilterDatabase_3" localSheetId="1">#REF!</definedName>
    <definedName name="Excel_BuiltIn__FilterDatabase_3" localSheetId="18">#REF!</definedName>
    <definedName name="Excel_BuiltIn__FilterDatabase_3" localSheetId="3">#REF!</definedName>
    <definedName name="Excel_BuiltIn__FilterDatabase_3">#REF!</definedName>
    <definedName name="_xlnm.Print_Area" localSheetId="26">'10.000M.'!$A$1:$R$70</definedName>
    <definedName name="_xlnm.Print_Area" localSheetId="7">'100M.'!$A$1:$R$67</definedName>
    <definedName name="_xlnm.Print_Area" localSheetId="5">'100M.ENG'!$A$1:$R$57</definedName>
    <definedName name="_xlnm.Print_Area" localSheetId="6">'110M.ENG'!$A$1:$R$57</definedName>
    <definedName name="_xlnm.Print_Area" localSheetId="13">'1500M.'!$A$1:$R$50</definedName>
    <definedName name="_xlnm.Print_Area" localSheetId="11">'2000M.ENG'!$A$1:$R$49</definedName>
    <definedName name="_xlnm.Print_Area" localSheetId="23">'200M.'!$A$1:$R$68</definedName>
    <definedName name="_xlnm.Print_Area" localSheetId="20">'200M.ENG'!$A$1:$R$57</definedName>
    <definedName name="_xlnm.Print_Area" localSheetId="12">'3000M.ENG'!$A$1:$R$49</definedName>
    <definedName name="_xlnm.Print_Area" localSheetId="21">'300M.ENG'!$A$1:$R$57</definedName>
    <definedName name="_xlnm.Print_Area" localSheetId="15">'400M.'!$A$1:$R$57</definedName>
    <definedName name="_xlnm.Print_Area" localSheetId="17">'400M.ENG'!$A$1:$R$57</definedName>
    <definedName name="_xlnm.Print_Area" localSheetId="16">'4X100M.'!$A$1:$R$57</definedName>
    <definedName name="_xlnm.Print_Area" localSheetId="28">'4X400M.'!$A$1:$R$57</definedName>
    <definedName name="_xlnm.Print_Area" localSheetId="14">'5000M.'!$A$1:$R$65</definedName>
    <definedName name="_xlnm.Print_Area" localSheetId="27">'5000M.YÜRÜYÜŞ'!$A$1:$R$45</definedName>
    <definedName name="_xlnm.Print_Area" localSheetId="24">'800M.'!$A$1:$R$54</definedName>
    <definedName name="_xlnm.Print_Area" localSheetId="4">'80M.ENG'!$A$1:$R$57</definedName>
    <definedName name="_xlnm.Print_Area" localSheetId="22">CİRİT!$A$1:$P$47</definedName>
    <definedName name="_xlnm.Print_Area" localSheetId="10">ÇEKİÇ!$A$1:$P$35</definedName>
    <definedName name="_xlnm.Print_Area" localSheetId="25">DİSK!$A$1:$P$37</definedName>
    <definedName name="_xlnm.Print_Area" localSheetId="8">GÜLLE!$A$1:$P$49</definedName>
    <definedName name="_xlnm.Print_Area" localSheetId="1">'KAYIT LİSTESİ'!$A$1:$N$441</definedName>
    <definedName name="_xlnm.Print_Area" localSheetId="18">SIRIK!$A$1:$BR$31</definedName>
    <definedName name="_xlnm.Print_Area" localSheetId="19">ÜÇADIM!$A$1:$P$26</definedName>
    <definedName name="_xlnm.Print_Area" localSheetId="9">YÜKSEK!$A$1:$BR$32</definedName>
    <definedName name="_xlnm.Print_Titles" localSheetId="1">'KAYIT LİSTESİ'!$1:$3</definedName>
  </definedNames>
  <calcPr calcId="144525"/>
</workbook>
</file>

<file path=xl/calcChain.xml><?xml version="1.0" encoding="utf-8"?>
<calcChain xmlns="http://schemas.openxmlformats.org/spreadsheetml/2006/main">
  <c r="E4" i="329" l="1"/>
  <c r="E4" i="328"/>
  <c r="E19" i="328" l="1"/>
  <c r="E15" i="328"/>
  <c r="E10" i="328"/>
  <c r="E6" i="328"/>
  <c r="E66" i="327" l="1"/>
  <c r="E60" i="327"/>
  <c r="E54" i="327"/>
  <c r="E47" i="327"/>
  <c r="E36" i="327"/>
  <c r="E29" i="327"/>
  <c r="E18" i="327"/>
  <c r="E12" i="327"/>
  <c r="E6" i="327"/>
  <c r="E45" i="326"/>
  <c r="E40" i="326"/>
  <c r="E33" i="326"/>
  <c r="E28" i="326"/>
  <c r="E24" i="326"/>
  <c r="E18" i="326"/>
  <c r="E11" i="326"/>
  <c r="E6" i="326"/>
  <c r="F33" i="325"/>
  <c r="F28" i="325"/>
  <c r="F24" i="325"/>
  <c r="F21" i="325"/>
  <c r="F17" i="325"/>
  <c r="F13" i="325"/>
  <c r="F9" i="325"/>
  <c r="F6" i="325"/>
  <c r="E18" i="323"/>
  <c r="E6" i="323"/>
  <c r="E63" i="324"/>
  <c r="E59" i="324"/>
  <c r="E52" i="324"/>
  <c r="E44" i="324"/>
  <c r="E37" i="324"/>
  <c r="E25" i="324"/>
  <c r="E17" i="324"/>
  <c r="E13" i="324"/>
  <c r="E6" i="324"/>
  <c r="F43" i="321"/>
  <c r="F37" i="321"/>
  <c r="F34" i="321"/>
  <c r="F28" i="321"/>
  <c r="F22" i="321"/>
  <c r="F18" i="321"/>
  <c r="F14" i="321"/>
  <c r="F9" i="321"/>
  <c r="F6" i="321"/>
  <c r="F15" i="320"/>
  <c r="F10" i="320"/>
  <c r="F6" i="320"/>
  <c r="F22" i="288"/>
  <c r="F18" i="288"/>
  <c r="F14" i="288"/>
  <c r="F9" i="288"/>
  <c r="F6" i="288"/>
  <c r="E6" i="322"/>
  <c r="E18" i="331"/>
  <c r="E6" i="331"/>
  <c r="P5" i="318" l="1"/>
  <c r="P4" i="318"/>
  <c r="E4" i="318"/>
  <c r="E3" i="318"/>
  <c r="K21" i="321" l="1"/>
  <c r="O21" i="321" s="1"/>
  <c r="B386" i="262"/>
  <c r="B387" i="262"/>
  <c r="E6" i="319" l="1"/>
  <c r="E44" i="334"/>
  <c r="E37" i="334"/>
  <c r="E32" i="334"/>
  <c r="E27" i="334"/>
  <c r="E22" i="334"/>
  <c r="E16" i="334"/>
  <c r="E11" i="334"/>
  <c r="E6" i="334"/>
  <c r="P5" i="334"/>
  <c r="P4" i="334"/>
  <c r="E4" i="334"/>
  <c r="E3" i="334"/>
  <c r="E16" i="316" l="1"/>
  <c r="E11" i="316"/>
  <c r="E6" i="316"/>
  <c r="E6" i="314"/>
  <c r="E51" i="313"/>
  <c r="E45" i="313"/>
  <c r="E38" i="313"/>
  <c r="E34" i="313"/>
  <c r="E26" i="313"/>
  <c r="E18" i="313"/>
  <c r="E11" i="313"/>
  <c r="E6" i="313"/>
  <c r="K17" i="282"/>
  <c r="O17" i="282" s="1"/>
  <c r="E62" i="311"/>
  <c r="E59" i="311"/>
  <c r="E52" i="311"/>
  <c r="E45" i="311"/>
  <c r="E37" i="311"/>
  <c r="E29" i="311"/>
  <c r="E22" i="311"/>
  <c r="E16" i="311"/>
  <c r="E6" i="311"/>
  <c r="E3" i="329"/>
  <c r="P4" i="329"/>
  <c r="E18" i="308"/>
  <c r="E6" i="308"/>
  <c r="K10" i="330" l="1"/>
  <c r="O10" i="330" s="1"/>
  <c r="K8" i="330"/>
  <c r="O8" i="330" s="1"/>
  <c r="K9" i="330"/>
  <c r="O9" i="330" s="1"/>
  <c r="E6" i="236"/>
  <c r="O21" i="330"/>
  <c r="F23" i="312"/>
  <c r="F19" i="312"/>
  <c r="F16" i="312"/>
  <c r="F12" i="312"/>
  <c r="F9" i="312"/>
  <c r="F6" i="312"/>
  <c r="F45" i="282"/>
  <c r="F42" i="282"/>
  <c r="F34" i="282"/>
  <c r="F30" i="282"/>
  <c r="F26" i="282"/>
  <c r="F22" i="282"/>
  <c r="F19" i="282"/>
  <c r="F15" i="282"/>
  <c r="F10" i="282"/>
  <c r="F6" i="282"/>
  <c r="F40" i="330"/>
  <c r="F34" i="330"/>
  <c r="F30" i="330"/>
  <c r="F24" i="330"/>
  <c r="F19" i="330"/>
  <c r="F14" i="330"/>
  <c r="F11" i="330"/>
  <c r="F6" i="330" l="1"/>
  <c r="K45" i="321" l="1"/>
  <c r="O45" i="321" s="1"/>
  <c r="B385" i="262"/>
  <c r="K27" i="321" l="1"/>
  <c r="K25" i="321"/>
  <c r="O25" i="321" s="1"/>
  <c r="B51" i="262"/>
  <c r="B52" i="262"/>
  <c r="B53" i="262"/>
  <c r="B54" i="262"/>
  <c r="B240" i="262"/>
  <c r="B241" i="262"/>
  <c r="B242" i="262"/>
  <c r="B243" i="262"/>
  <c r="K36" i="321"/>
  <c r="O36" i="321" s="1"/>
  <c r="K33" i="330"/>
  <c r="O33" i="330" s="1"/>
  <c r="B97" i="262"/>
  <c r="B98" i="262"/>
  <c r="B99" i="262"/>
  <c r="B100" i="262"/>
  <c r="B441" i="262"/>
  <c r="B440" i="262"/>
  <c r="B439" i="262"/>
  <c r="K15" i="325"/>
  <c r="O15" i="325" s="1"/>
  <c r="B238" i="262"/>
  <c r="B239" i="262"/>
  <c r="K17" i="330"/>
  <c r="O17" i="330" s="1"/>
  <c r="B150" i="262"/>
  <c r="B151" i="262"/>
  <c r="P4" i="331"/>
  <c r="E3" i="331"/>
  <c r="P5" i="331"/>
  <c r="E4" i="331"/>
  <c r="B153" i="262"/>
  <c r="B152" i="262"/>
  <c r="B49" i="262"/>
  <c r="B50" i="262"/>
  <c r="B177" i="262"/>
  <c r="B178" i="262"/>
  <c r="K40" i="282"/>
  <c r="O40" i="282" s="1"/>
  <c r="K40" i="321"/>
  <c r="O40" i="321" s="1"/>
  <c r="K42" i="321"/>
  <c r="B48" i="262"/>
  <c r="B290" i="262"/>
  <c r="K29" i="282"/>
  <c r="O29" i="282" s="1"/>
  <c r="K31" i="321"/>
  <c r="O31" i="321" s="1"/>
  <c r="B143" i="262" l="1"/>
  <c r="B144" i="262"/>
  <c r="B145" i="262"/>
  <c r="B95" i="262"/>
  <c r="B96" i="262"/>
  <c r="K42" i="330" l="1"/>
  <c r="K39" i="330"/>
  <c r="K36" i="330"/>
  <c r="O36" i="330" s="1"/>
  <c r="K38" i="330"/>
  <c r="O38" i="330" s="1"/>
  <c r="K37" i="330"/>
  <c r="O37" i="330" s="1"/>
  <c r="K27" i="330"/>
  <c r="O27" i="330" s="1"/>
  <c r="K21" i="330"/>
  <c r="N4" i="330"/>
  <c r="D3" i="330"/>
  <c r="O32" i="330"/>
  <c r="K32" i="330"/>
  <c r="K29" i="330"/>
  <c r="O29" i="330" s="1"/>
  <c r="O23" i="330"/>
  <c r="K23" i="330"/>
  <c r="K22" i="330"/>
  <c r="O22" i="330" s="1"/>
  <c r="K16" i="330"/>
  <c r="O16" i="330" s="1"/>
  <c r="K18" i="330"/>
  <c r="O18" i="330" s="1"/>
  <c r="K13" i="330"/>
  <c r="O13" i="330" s="1"/>
  <c r="O5" i="330"/>
  <c r="D4" i="330"/>
  <c r="A2" i="330"/>
  <c r="A1" i="330"/>
  <c r="P5" i="329" l="1"/>
  <c r="P4" i="328"/>
  <c r="E3" i="328"/>
  <c r="P5" i="328"/>
  <c r="P4" i="327"/>
  <c r="E3" i="327"/>
  <c r="P5" i="327"/>
  <c r="E4" i="327"/>
  <c r="P4" i="326"/>
  <c r="E3" i="326"/>
  <c r="P5" i="326"/>
  <c r="E4" i="326"/>
  <c r="K35" i="325"/>
  <c r="O35" i="325" s="1"/>
  <c r="K19" i="325"/>
  <c r="O19" i="325" s="1"/>
  <c r="N4" i="325"/>
  <c r="D3" i="325"/>
  <c r="K31" i="325"/>
  <c r="O31" i="325" s="1"/>
  <c r="K30" i="325"/>
  <c r="O30" i="325" s="1"/>
  <c r="K32" i="325"/>
  <c r="O32" i="325" s="1"/>
  <c r="K26" i="325"/>
  <c r="O26" i="325" s="1"/>
  <c r="K27" i="325"/>
  <c r="O27" i="325" s="1"/>
  <c r="K23" i="325"/>
  <c r="O23" i="325" s="1"/>
  <c r="K20" i="325"/>
  <c r="K16" i="325"/>
  <c r="K11" i="325"/>
  <c r="O11" i="325" s="1"/>
  <c r="K12" i="325"/>
  <c r="O12" i="325" s="1"/>
  <c r="K8" i="325"/>
  <c r="O8" i="325" s="1"/>
  <c r="O5" i="325"/>
  <c r="A2" i="325"/>
  <c r="A1" i="325"/>
  <c r="P4" i="324"/>
  <c r="E3" i="324"/>
  <c r="P5" i="324"/>
  <c r="E4" i="324"/>
  <c r="A2" i="324"/>
  <c r="A1" i="324"/>
  <c r="P4" i="323"/>
  <c r="E3" i="323"/>
  <c r="P5" i="323"/>
  <c r="E4" i="323"/>
  <c r="P4" i="322"/>
  <c r="E3" i="322"/>
  <c r="P5" i="322"/>
  <c r="E4" i="322"/>
  <c r="N4" i="321"/>
  <c r="D3" i="321"/>
  <c r="K30" i="321"/>
  <c r="O30" i="321" s="1"/>
  <c r="K41" i="321"/>
  <c r="O41" i="321" s="1"/>
  <c r="K39" i="321"/>
  <c r="O39" i="321" s="1"/>
  <c r="K33" i="321"/>
  <c r="O33" i="321" s="1"/>
  <c r="K32" i="321"/>
  <c r="O32" i="321" s="1"/>
  <c r="K24" i="321"/>
  <c r="O24" i="321" s="1"/>
  <c r="K26" i="321"/>
  <c r="K20" i="321"/>
  <c r="O20" i="321" s="1"/>
  <c r="K16" i="321"/>
  <c r="O16" i="321" s="1"/>
  <c r="K17" i="321"/>
  <c r="O17" i="321" s="1"/>
  <c r="K11" i="321"/>
  <c r="O11" i="321" s="1"/>
  <c r="K12" i="321"/>
  <c r="O12" i="321" s="1"/>
  <c r="K13" i="321"/>
  <c r="O13" i="321" s="1"/>
  <c r="K8" i="321"/>
  <c r="O5" i="321"/>
  <c r="A2" i="321"/>
  <c r="A1" i="321"/>
  <c r="N4" i="288"/>
  <c r="D3" i="288"/>
  <c r="K20" i="288"/>
  <c r="O20" i="288" s="1"/>
  <c r="K11" i="288"/>
  <c r="O11" i="288" s="1"/>
  <c r="K12" i="288"/>
  <c r="O12" i="288" s="1"/>
  <c r="BD4" i="320"/>
  <c r="F3" i="320"/>
  <c r="BP5" i="320"/>
  <c r="F4" i="320"/>
  <c r="P4" i="319" l="1"/>
  <c r="E3" i="319"/>
  <c r="P5" i="319"/>
  <c r="E4" i="319"/>
  <c r="P4" i="316"/>
  <c r="E3" i="316"/>
  <c r="P5" i="316"/>
  <c r="E4" i="316"/>
  <c r="P4" i="314"/>
  <c r="E3" i="314"/>
  <c r="P5" i="314"/>
  <c r="E4" i="314"/>
  <c r="P4" i="313"/>
  <c r="E3" i="313"/>
  <c r="P5" i="313"/>
  <c r="E4" i="313"/>
  <c r="N4" i="312"/>
  <c r="D3" i="312"/>
  <c r="K33" i="312"/>
  <c r="O33" i="312" s="1"/>
  <c r="K32" i="312"/>
  <c r="O32" i="312" s="1"/>
  <c r="K31" i="312"/>
  <c r="O31" i="312" s="1"/>
  <c r="K30" i="312"/>
  <c r="O30" i="312" s="1"/>
  <c r="K29" i="312"/>
  <c r="O29" i="312" s="1"/>
  <c r="K26" i="312"/>
  <c r="O26" i="312" s="1"/>
  <c r="K25" i="312"/>
  <c r="O25" i="312" s="1"/>
  <c r="K21" i="312"/>
  <c r="O21" i="312" s="1"/>
  <c r="K22" i="312"/>
  <c r="O22" i="312" s="1"/>
  <c r="K18" i="312"/>
  <c r="O18" i="312" s="1"/>
  <c r="K14" i="312"/>
  <c r="O14" i="312" s="1"/>
  <c r="K15" i="312"/>
  <c r="O15" i="312" s="1"/>
  <c r="K11" i="312"/>
  <c r="O11" i="312" s="1"/>
  <c r="K8" i="312"/>
  <c r="O8" i="312" s="1"/>
  <c r="O5" i="312"/>
  <c r="A2" i="312"/>
  <c r="A1" i="312"/>
  <c r="O5" i="282"/>
  <c r="P4" i="311"/>
  <c r="E3" i="311"/>
  <c r="P5" i="311"/>
  <c r="E4" i="311"/>
  <c r="A2" i="311"/>
  <c r="A1" i="311"/>
  <c r="A2" i="282"/>
  <c r="A1" i="282"/>
  <c r="K47" i="282"/>
  <c r="O47" i="282" s="1"/>
  <c r="K44" i="282"/>
  <c r="O44" i="282" s="1"/>
  <c r="K39" i="282"/>
  <c r="O39" i="282" s="1"/>
  <c r="K41" i="282"/>
  <c r="O41" i="282" s="1"/>
  <c r="K36" i="282"/>
  <c r="O36" i="282" s="1"/>
  <c r="K38" i="282"/>
  <c r="O38" i="282" s="1"/>
  <c r="K37" i="282"/>
  <c r="O37" i="282" s="1"/>
  <c r="K33" i="282"/>
  <c r="O33" i="282" s="1"/>
  <c r="K32" i="282"/>
  <c r="O32" i="282" s="1"/>
  <c r="K28" i="282"/>
  <c r="O28" i="282" s="1"/>
  <c r="K24" i="282"/>
  <c r="O24" i="282" s="1"/>
  <c r="K25" i="282"/>
  <c r="O25" i="282" s="1"/>
  <c r="K21" i="282"/>
  <c r="O21" i="282" s="1"/>
  <c r="K18" i="282"/>
  <c r="K14" i="282"/>
  <c r="O14" i="282" s="1"/>
  <c r="K12" i="282"/>
  <c r="O12" i="282" s="1"/>
  <c r="K13" i="282"/>
  <c r="O13" i="282" s="1"/>
  <c r="K8" i="282"/>
  <c r="O8" i="282" s="1"/>
  <c r="K9" i="282"/>
  <c r="N4" i="282"/>
  <c r="D3" i="282"/>
  <c r="B91" i="262"/>
  <c r="B90" i="262"/>
  <c r="B89" i="262"/>
  <c r="B88" i="262"/>
  <c r="B87" i="262"/>
  <c r="B86" i="262"/>
  <c r="B85" i="262"/>
  <c r="B84" i="262"/>
  <c r="B83" i="262"/>
  <c r="B82" i="262"/>
  <c r="B81" i="262"/>
  <c r="B80" i="262"/>
  <c r="B79" i="262"/>
  <c r="B78" i="262"/>
  <c r="B92" i="262"/>
  <c r="B77" i="262"/>
  <c r="B76" i="262"/>
  <c r="B75" i="262"/>
  <c r="B74" i="262"/>
  <c r="B73" i="262"/>
  <c r="B72" i="262"/>
  <c r="B71" i="262"/>
  <c r="B70" i="262"/>
  <c r="B69" i="262"/>
  <c r="B68" i="262"/>
  <c r="B67" i="262"/>
  <c r="O5" i="288" l="1"/>
  <c r="P5" i="236"/>
  <c r="P5" i="308"/>
  <c r="P5" i="310"/>
  <c r="BP5" i="287"/>
  <c r="BD4" i="287"/>
  <c r="F4" i="287"/>
  <c r="F3" i="287"/>
  <c r="A2" i="308"/>
  <c r="A1" i="308"/>
  <c r="A2" i="236"/>
  <c r="A1" i="236"/>
  <c r="A2" i="288"/>
  <c r="A1" i="288"/>
  <c r="P4" i="310"/>
  <c r="E3" i="310"/>
  <c r="P4" i="308"/>
  <c r="E3" i="308"/>
  <c r="E4" i="310"/>
  <c r="E4" i="308"/>
  <c r="P4" i="236"/>
  <c r="E4" i="236"/>
  <c r="E3" i="236"/>
  <c r="K24" i="288"/>
  <c r="O24" i="288" s="1"/>
  <c r="K21" i="288"/>
  <c r="O21" i="288" s="1"/>
  <c r="K17" i="288"/>
  <c r="O17" i="288" s="1"/>
  <c r="K16" i="288"/>
  <c r="O16" i="288" s="1"/>
  <c r="K13" i="288"/>
  <c r="O13" i="288" s="1"/>
  <c r="K8" i="288"/>
  <c r="O8" i="288" s="1"/>
  <c r="D4" i="288" l="1"/>
  <c r="A14" i="68"/>
  <c r="B244" i="262" l="1"/>
  <c r="B245" i="262"/>
  <c r="B246" i="262"/>
  <c r="B247" i="262"/>
  <c r="B248" i="262"/>
  <c r="B249" i="262"/>
  <c r="B250" i="262"/>
  <c r="B251" i="262"/>
  <c r="B252" i="262" l="1"/>
  <c r="B253" i="262"/>
  <c r="B254" i="262"/>
  <c r="B255"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2" i="262" l="1"/>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8" i="262"/>
  <c r="B389" i="262"/>
  <c r="B390" i="262"/>
  <c r="B391" i="262"/>
  <c r="B392" i="262"/>
  <c r="B393" i="262"/>
  <c r="B394" i="262"/>
  <c r="B395" i="262"/>
  <c r="B396" i="262"/>
  <c r="B397" i="262"/>
  <c r="B398" i="262"/>
  <c r="B399" i="262"/>
  <c r="B400" i="262"/>
  <c r="B401" i="262"/>
  <c r="B402" i="262"/>
  <c r="B403" i="262"/>
  <c r="B405" i="262"/>
  <c r="B406" i="262"/>
  <c r="B407" i="262"/>
  <c r="B408" i="262"/>
  <c r="B409" i="262"/>
  <c r="B410" i="262"/>
  <c r="B411" i="262"/>
  <c r="B412" i="262"/>
  <c r="B413" i="262"/>
  <c r="B404"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351" i="262"/>
  <c r="B5"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55" i="262"/>
  <c r="B56" i="262"/>
  <c r="B57" i="262"/>
  <c r="B58" i="262"/>
  <c r="B59" i="262"/>
  <c r="B60" i="262"/>
  <c r="B61" i="262"/>
  <c r="B62" i="262"/>
  <c r="B63" i="262"/>
  <c r="B64" i="262"/>
  <c r="B65" i="262"/>
  <c r="B66" i="262"/>
  <c r="B93" i="262"/>
  <c r="B94"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6" i="262"/>
  <c r="B147" i="262"/>
  <c r="B148" i="262"/>
  <c r="B149"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F469" i="268"/>
  <c r="F470" i="268"/>
  <c r="F471" i="268"/>
  <c r="F472" i="268"/>
  <c r="F473" i="268"/>
  <c r="F474" i="268"/>
  <c r="F475" i="268"/>
  <c r="F476" i="268"/>
  <c r="F477" i="268"/>
  <c r="F479" i="268"/>
  <c r="F480" i="268"/>
  <c r="F481" i="268"/>
  <c r="F482" i="268"/>
  <c r="F483" i="268"/>
  <c r="F484" i="268"/>
  <c r="F485" i="268"/>
  <c r="F486" i="268"/>
  <c r="F487" i="268"/>
  <c r="F488" i="268"/>
  <c r="F489" i="268"/>
  <c r="F490" i="268"/>
  <c r="F491" i="268"/>
  <c r="F492" i="268"/>
  <c r="F493" i="268"/>
  <c r="F494" i="268"/>
  <c r="F495" i="268"/>
  <c r="F496" i="268"/>
  <c r="F497" i="268"/>
  <c r="F498" i="268"/>
  <c r="F499" i="268"/>
  <c r="F500" i="268"/>
  <c r="F501" i="268"/>
  <c r="F502" i="268"/>
  <c r="F503" i="268"/>
  <c r="F505" i="268"/>
  <c r="F506" i="268"/>
  <c r="F467" i="268"/>
  <c r="F111" i="268"/>
  <c r="F113" i="268"/>
  <c r="F114" i="268"/>
  <c r="F116" i="268"/>
  <c r="F117"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2" i="268"/>
  <c r="F143" i="268"/>
  <c r="F144" i="268"/>
  <c r="F146" i="268"/>
  <c r="F147" i="268"/>
  <c r="F149" i="268"/>
  <c r="F110" i="268"/>
  <c r="F151" i="268"/>
  <c r="F154" i="268"/>
  <c r="F155" i="268"/>
  <c r="F156" i="268"/>
  <c r="F158" i="268"/>
  <c r="F160" i="268"/>
  <c r="F161" i="268"/>
  <c r="F162" i="268"/>
  <c r="F163" i="268"/>
  <c r="F164" i="268"/>
  <c r="F168" i="268"/>
  <c r="F169" i="268"/>
  <c r="F172" i="268"/>
  <c r="F174" i="268"/>
  <c r="F175" i="268"/>
  <c r="F176" i="268"/>
  <c r="F177" i="268"/>
  <c r="F178" i="268"/>
  <c r="F179" i="268"/>
  <c r="F180" i="268"/>
  <c r="F182" i="268"/>
  <c r="F183" i="268"/>
  <c r="F184" i="268"/>
  <c r="F185" i="268"/>
  <c r="F186" i="268"/>
  <c r="F187" i="268"/>
  <c r="F188" i="268"/>
  <c r="F150" i="268"/>
  <c r="L124" i="268"/>
  <c r="L109" i="268"/>
  <c r="L169" i="268"/>
  <c r="L453" i="268"/>
  <c r="L477" i="268"/>
  <c r="L342" i="268"/>
  <c r="L372" i="268"/>
  <c r="L78" i="268"/>
  <c r="L72"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J2" i="262"/>
  <c r="L503" i="268"/>
  <c r="L272" i="268"/>
  <c r="L199" i="268"/>
  <c r="L164" i="268"/>
  <c r="K1" i="268"/>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L518" i="268"/>
  <c r="F504" i="268"/>
  <c r="F189" i="268"/>
  <c r="F181" i="268"/>
  <c r="F173" i="268"/>
  <c r="F165" i="268"/>
  <c r="F148" i="268"/>
  <c r="A1" i="268"/>
  <c r="K454" i="268" s="1"/>
  <c r="F141" i="268"/>
  <c r="F145" i="268"/>
  <c r="B22" i="150"/>
  <c r="B5" i="150"/>
  <c r="A2" i="262"/>
  <c r="A1" i="262"/>
  <c r="B2" i="150"/>
  <c r="L43" i="268"/>
  <c r="L347" i="268"/>
  <c r="L468" i="268"/>
  <c r="L480" i="268"/>
  <c r="L476" i="268"/>
  <c r="L491" i="268"/>
  <c r="L484" i="268"/>
  <c r="L506" i="268"/>
  <c r="L467" i="268"/>
  <c r="L470" i="268"/>
  <c r="L481" i="268"/>
  <c r="L114" i="268"/>
  <c r="L312" i="268"/>
  <c r="L482" i="268"/>
  <c r="L496" i="268"/>
  <c r="L493" i="268"/>
  <c r="L489" i="268"/>
  <c r="L485" i="268"/>
  <c r="L494" i="268"/>
  <c r="L479" i="268"/>
  <c r="L147" i="268"/>
  <c r="L488" i="268"/>
  <c r="L473" i="268"/>
  <c r="L143" i="268"/>
  <c r="L149" i="268"/>
  <c r="L498" i="268"/>
  <c r="L505" i="268"/>
  <c r="L502" i="268"/>
  <c r="L478" i="268"/>
  <c r="L472" i="268"/>
  <c r="L475" i="268"/>
  <c r="L499" i="268"/>
  <c r="L501" i="268"/>
  <c r="L474" i="268"/>
  <c r="L487" i="268"/>
  <c r="L495" i="268"/>
  <c r="L500" i="268"/>
  <c r="L471" i="268"/>
  <c r="L504" i="268"/>
  <c r="L346" i="268"/>
  <c r="L490" i="268"/>
  <c r="L469" i="268"/>
  <c r="L497" i="268"/>
  <c r="L486" i="268"/>
  <c r="L492" i="268"/>
  <c r="L483" i="268"/>
  <c r="L142" i="268"/>
  <c r="L166" i="268"/>
  <c r="L110" i="268"/>
  <c r="L118" i="268"/>
  <c r="L120" i="268"/>
  <c r="L113" i="268"/>
  <c r="L155" i="268"/>
  <c r="L127" i="268"/>
  <c r="L119" i="268"/>
  <c r="L123" i="268"/>
  <c r="L168" i="268"/>
  <c r="L144" i="268"/>
  <c r="L133" i="268"/>
  <c r="L134" i="268"/>
  <c r="L189" i="268"/>
  <c r="L146" i="268"/>
  <c r="L129" i="268"/>
  <c r="L136" i="268"/>
  <c r="L141" i="268"/>
  <c r="L139" i="268"/>
  <c r="L122" i="268"/>
  <c r="L132" i="268"/>
  <c r="L176" i="268"/>
  <c r="L112" i="268"/>
  <c r="L128" i="268"/>
  <c r="L137" i="268"/>
  <c r="L138" i="268"/>
  <c r="L135" i="268"/>
  <c r="L187" i="268"/>
  <c r="L140" i="268"/>
  <c r="L148" i="268"/>
  <c r="L121" i="268"/>
  <c r="L181" i="268"/>
  <c r="L115" i="268"/>
  <c r="L125" i="268"/>
  <c r="L130" i="268"/>
  <c r="L111" i="268"/>
  <c r="L178" i="268"/>
  <c r="L116" i="268"/>
  <c r="L117" i="268"/>
  <c r="L131" i="268"/>
  <c r="L126" i="268"/>
  <c r="L145" i="268"/>
  <c r="L158" i="268"/>
  <c r="L175" i="268"/>
  <c r="L186" i="268"/>
  <c r="L173" i="268"/>
  <c r="L162" i="268"/>
  <c r="L185" i="268"/>
  <c r="L154" i="268"/>
  <c r="L182" i="268"/>
  <c r="L156" i="268"/>
  <c r="L172" i="268"/>
  <c r="L177" i="268"/>
  <c r="L171" i="268"/>
  <c r="L184" i="268"/>
  <c r="L159" i="268"/>
  <c r="L165" i="268"/>
  <c r="L161" i="268"/>
  <c r="L174" i="268"/>
  <c r="L180" i="268"/>
  <c r="L179" i="268"/>
  <c r="L170" i="268"/>
  <c r="L152" i="268"/>
  <c r="L183" i="268"/>
  <c r="L153" i="268"/>
  <c r="L157" i="268"/>
  <c r="L334" i="268"/>
  <c r="L167" i="268"/>
  <c r="L151" i="268"/>
  <c r="L188" i="268"/>
  <c r="L163" i="268"/>
  <c r="L160" i="268"/>
  <c r="L150" i="268"/>
  <c r="L307" i="268"/>
  <c r="L357" i="268"/>
  <c r="L331" i="268"/>
  <c r="L345" i="268"/>
  <c r="L317" i="268"/>
  <c r="L324" i="268"/>
  <c r="L322" i="268"/>
  <c r="L343" i="268"/>
  <c r="L355" i="268"/>
  <c r="L318" i="268"/>
  <c r="L313" i="268"/>
  <c r="L340" i="268"/>
  <c r="L350" i="268"/>
  <c r="L344" i="268"/>
  <c r="L326" i="268"/>
  <c r="L329" i="268"/>
  <c r="L316" i="268"/>
  <c r="L354" i="268"/>
  <c r="L356" i="268"/>
  <c r="L349" i="268"/>
  <c r="L319" i="268"/>
  <c r="L320" i="268"/>
  <c r="L339" i="268"/>
  <c r="L321" i="268"/>
  <c r="L306" i="268"/>
  <c r="L336" i="268"/>
  <c r="L330" i="268"/>
  <c r="L314" i="268"/>
  <c r="L310" i="268"/>
  <c r="L327" i="268"/>
  <c r="L315" i="268"/>
  <c r="L323" i="268"/>
  <c r="L332" i="268"/>
  <c r="L311" i="268"/>
  <c r="L335" i="268"/>
  <c r="L358" i="268"/>
  <c r="L309" i="268"/>
  <c r="L338" i="268"/>
  <c r="L353" i="268"/>
  <c r="L328" i="268"/>
  <c r="L352" i="268"/>
  <c r="L341" i="268"/>
  <c r="L351" i="268"/>
  <c r="L308" i="268"/>
  <c r="L333" i="268"/>
  <c r="L359" i="268"/>
  <c r="L337" i="268"/>
  <c r="L348" i="268"/>
  <c r="L325" i="268"/>
  <c r="L532" i="268"/>
  <c r="L69" i="268"/>
  <c r="C30" i="325" l="1"/>
  <c r="P64" i="318"/>
  <c r="N64" i="318"/>
  <c r="L64" i="318"/>
  <c r="O63" i="318"/>
  <c r="M63" i="318"/>
  <c r="O64" i="318"/>
  <c r="M64" i="318"/>
  <c r="P63" i="318"/>
  <c r="N63" i="318"/>
  <c r="L63" i="318"/>
  <c r="C21" i="321"/>
  <c r="G21" i="321"/>
  <c r="F21" i="321"/>
  <c r="E21" i="321"/>
  <c r="D21" i="321"/>
  <c r="P48" i="334"/>
  <c r="O48" i="334"/>
  <c r="M48" i="334"/>
  <c r="P47" i="334"/>
  <c r="N47" i="334"/>
  <c r="L47" i="334"/>
  <c r="O46" i="334"/>
  <c r="M46" i="334"/>
  <c r="P45" i="334"/>
  <c r="N45" i="334"/>
  <c r="L45" i="334"/>
  <c r="O44" i="334"/>
  <c r="M44" i="334"/>
  <c r="O43" i="334"/>
  <c r="M43" i="334"/>
  <c r="P40" i="334"/>
  <c r="N40" i="334"/>
  <c r="L40" i="334"/>
  <c r="O39" i="334"/>
  <c r="M39" i="334"/>
  <c r="P38" i="334"/>
  <c r="N38" i="334"/>
  <c r="L38" i="334"/>
  <c r="O37" i="334"/>
  <c r="M37" i="334"/>
  <c r="O36" i="334"/>
  <c r="M36" i="334"/>
  <c r="P35" i="334"/>
  <c r="N35" i="334"/>
  <c r="L35" i="334"/>
  <c r="O34" i="334"/>
  <c r="M34" i="334"/>
  <c r="P33" i="334"/>
  <c r="N33" i="334"/>
  <c r="L33" i="334"/>
  <c r="O32" i="334"/>
  <c r="M32" i="334"/>
  <c r="O31" i="334"/>
  <c r="M31" i="334"/>
  <c r="P30" i="334"/>
  <c r="N30" i="334"/>
  <c r="L30" i="334"/>
  <c r="O29" i="334"/>
  <c r="M29" i="334"/>
  <c r="O26" i="334"/>
  <c r="M26" i="334"/>
  <c r="P25" i="334"/>
  <c r="N25" i="334"/>
  <c r="L25" i="334"/>
  <c r="O24" i="334"/>
  <c r="M24" i="334"/>
  <c r="P23" i="334"/>
  <c r="N23" i="334"/>
  <c r="L23" i="334"/>
  <c r="O22" i="334"/>
  <c r="M22" i="334"/>
  <c r="O21" i="334"/>
  <c r="M21" i="334"/>
  <c r="P20" i="334"/>
  <c r="N20" i="334"/>
  <c r="L20" i="334"/>
  <c r="O19" i="334"/>
  <c r="M19" i="334"/>
  <c r="P18" i="334"/>
  <c r="N18" i="334"/>
  <c r="L18" i="334"/>
  <c r="O17" i="334"/>
  <c r="M17" i="334"/>
  <c r="P16" i="334"/>
  <c r="N16" i="334"/>
  <c r="L16" i="334"/>
  <c r="P15" i="334"/>
  <c r="N15" i="334"/>
  <c r="L15" i="334"/>
  <c r="O14" i="334"/>
  <c r="M14" i="334"/>
  <c r="P13" i="334"/>
  <c r="N13" i="334"/>
  <c r="L13" i="334"/>
  <c r="O12" i="334"/>
  <c r="M12" i="334"/>
  <c r="P11" i="334"/>
  <c r="N11" i="334"/>
  <c r="L11" i="334"/>
  <c r="P10" i="334"/>
  <c r="N10" i="334"/>
  <c r="L48" i="334"/>
  <c r="M47" i="334"/>
  <c r="N46" i="334"/>
  <c r="O45" i="334"/>
  <c r="P44" i="334"/>
  <c r="L44" i="334"/>
  <c r="P43" i="334"/>
  <c r="L43" i="334"/>
  <c r="M40" i="334"/>
  <c r="N39" i="334"/>
  <c r="O38" i="334"/>
  <c r="P37" i="334"/>
  <c r="L37" i="334"/>
  <c r="P36" i="334"/>
  <c r="L36" i="334"/>
  <c r="M35" i="334"/>
  <c r="N34" i="334"/>
  <c r="O33" i="334"/>
  <c r="P32" i="334"/>
  <c r="L32" i="334"/>
  <c r="P31" i="334"/>
  <c r="L31" i="334"/>
  <c r="M30" i="334"/>
  <c r="N29" i="334"/>
  <c r="N26" i="334"/>
  <c r="O25" i="334"/>
  <c r="P24" i="334"/>
  <c r="L24" i="334"/>
  <c r="M23" i="334"/>
  <c r="N22" i="334"/>
  <c r="N21" i="334"/>
  <c r="O20" i="334"/>
  <c r="P19" i="334"/>
  <c r="L19" i="334"/>
  <c r="M18" i="334"/>
  <c r="N17" i="334"/>
  <c r="O16" i="334"/>
  <c r="M15" i="334"/>
  <c r="N14" i="334"/>
  <c r="O13" i="334"/>
  <c r="P12" i="334"/>
  <c r="L12" i="334"/>
  <c r="M11" i="334"/>
  <c r="O10" i="334"/>
  <c r="L10" i="334"/>
  <c r="O9" i="334"/>
  <c r="M9" i="334"/>
  <c r="P8" i="334"/>
  <c r="N8" i="334"/>
  <c r="L8" i="334"/>
  <c r="N48" i="334"/>
  <c r="O47" i="334"/>
  <c r="P46" i="334"/>
  <c r="L46" i="334"/>
  <c r="M45" i="334"/>
  <c r="N44" i="334"/>
  <c r="N43" i="334"/>
  <c r="O40" i="334"/>
  <c r="P39" i="334"/>
  <c r="L39" i="334"/>
  <c r="M38" i="334"/>
  <c r="N37" i="334"/>
  <c r="N36" i="334"/>
  <c r="O35" i="334"/>
  <c r="P34" i="334"/>
  <c r="L34" i="334"/>
  <c r="M33" i="334"/>
  <c r="N32" i="334"/>
  <c r="N31" i="334"/>
  <c r="O30" i="334"/>
  <c r="P29" i="334"/>
  <c r="L29" i="334"/>
  <c r="P26" i="334"/>
  <c r="L26" i="334"/>
  <c r="M25" i="334"/>
  <c r="N24" i="334"/>
  <c r="O23" i="334"/>
  <c r="P22" i="334"/>
  <c r="L22" i="334"/>
  <c r="P21" i="334"/>
  <c r="L21" i="334"/>
  <c r="M20" i="334"/>
  <c r="N19" i="334"/>
  <c r="O18" i="334"/>
  <c r="P17" i="334"/>
  <c r="L17" i="334"/>
  <c r="M16" i="334"/>
  <c r="O15" i="334"/>
  <c r="P14" i="334"/>
  <c r="L14" i="334"/>
  <c r="M13" i="334"/>
  <c r="N12" i="334"/>
  <c r="O11" i="334"/>
  <c r="M10" i="334"/>
  <c r="P9" i="334"/>
  <c r="N9" i="334"/>
  <c r="L9" i="334"/>
  <c r="O8" i="334"/>
  <c r="M8" i="334"/>
  <c r="M32" i="326"/>
  <c r="O32" i="326"/>
  <c r="L33" i="326"/>
  <c r="N33" i="326"/>
  <c r="P33" i="326"/>
  <c r="L32" i="326"/>
  <c r="N32" i="326"/>
  <c r="P32" i="326"/>
  <c r="M33" i="326"/>
  <c r="O33" i="326"/>
  <c r="C10" i="330"/>
  <c r="G10" i="330"/>
  <c r="E8" i="330"/>
  <c r="C9" i="330"/>
  <c r="G9" i="330"/>
  <c r="D8" i="330"/>
  <c r="F9" i="330"/>
  <c r="D9" i="330"/>
  <c r="O11" i="329"/>
  <c r="E10" i="330"/>
  <c r="C8" i="330"/>
  <c r="G8" i="330"/>
  <c r="E9" i="330"/>
  <c r="D10" i="330"/>
  <c r="F8" i="330"/>
  <c r="F10" i="330"/>
  <c r="G45" i="321"/>
  <c r="F45" i="321"/>
  <c r="E45" i="321"/>
  <c r="D45" i="321"/>
  <c r="C45" i="321"/>
  <c r="C27" i="321"/>
  <c r="D25" i="321"/>
  <c r="M28" i="327"/>
  <c r="P29" i="327"/>
  <c r="N57" i="327"/>
  <c r="L28" i="327"/>
  <c r="D27" i="321"/>
  <c r="E25" i="321"/>
  <c r="N28" i="327"/>
  <c r="L56" i="327"/>
  <c r="O57" i="327"/>
  <c r="C25" i="321"/>
  <c r="E27" i="321"/>
  <c r="F25" i="321"/>
  <c r="O28" i="327"/>
  <c r="M56" i="327"/>
  <c r="P57" i="327"/>
  <c r="M57" i="327"/>
  <c r="F27" i="321"/>
  <c r="G25" i="321"/>
  <c r="P28" i="327"/>
  <c r="N56" i="327"/>
  <c r="G27" i="321"/>
  <c r="L29" i="327"/>
  <c r="O56" i="327"/>
  <c r="M29" i="327"/>
  <c r="P56" i="327"/>
  <c r="O29" i="327"/>
  <c r="N29" i="327"/>
  <c r="L57" i="327"/>
  <c r="C36" i="321"/>
  <c r="D36" i="321"/>
  <c r="G36" i="321"/>
  <c r="F36" i="321"/>
  <c r="E36" i="321"/>
  <c r="C32" i="330"/>
  <c r="G33" i="330"/>
  <c r="D33" i="330"/>
  <c r="F33" i="330"/>
  <c r="E33" i="330"/>
  <c r="C33" i="330"/>
  <c r="D15" i="325"/>
  <c r="E15" i="325"/>
  <c r="F15" i="325"/>
  <c r="G15" i="325"/>
  <c r="C15" i="325"/>
  <c r="C17" i="330"/>
  <c r="C16" i="330"/>
  <c r="G17" i="330"/>
  <c r="F17" i="330"/>
  <c r="E17" i="330"/>
  <c r="D17" i="330"/>
  <c r="P11" i="331"/>
  <c r="O11" i="331"/>
  <c r="N11" i="331"/>
  <c r="M11" i="331"/>
  <c r="L11" i="331"/>
  <c r="N48" i="331"/>
  <c r="O51" i="331"/>
  <c r="P54" i="331"/>
  <c r="L15" i="331"/>
  <c r="P31" i="331"/>
  <c r="O48" i="331"/>
  <c r="O13" i="331"/>
  <c r="N30" i="331"/>
  <c r="M45" i="331"/>
  <c r="M12" i="331"/>
  <c r="L29" i="331"/>
  <c r="P43" i="331"/>
  <c r="M9" i="331"/>
  <c r="L24" i="331"/>
  <c r="P40" i="331"/>
  <c r="O55" i="331"/>
  <c r="M24" i="331"/>
  <c r="L41" i="331"/>
  <c r="P55" i="331"/>
  <c r="L28" i="331"/>
  <c r="P42" i="331"/>
  <c r="P9" i="331"/>
  <c r="M28" i="331"/>
  <c r="L43" i="331"/>
  <c r="O44" i="331"/>
  <c r="O54" i="331"/>
  <c r="P44" i="331"/>
  <c r="P24" i="331"/>
  <c r="O18" i="331"/>
  <c r="N33" i="331"/>
  <c r="M50" i="331"/>
  <c r="M15" i="331"/>
  <c r="L32" i="331"/>
  <c r="P48" i="331"/>
  <c r="P13" i="331"/>
  <c r="O30" i="331"/>
  <c r="N45" i="331"/>
  <c r="P10" i="331"/>
  <c r="O25" i="331"/>
  <c r="N42" i="331"/>
  <c r="N9" i="331"/>
  <c r="P25" i="331"/>
  <c r="O42" i="331"/>
  <c r="P12" i="331"/>
  <c r="O29" i="331"/>
  <c r="N44" i="331"/>
  <c r="L13" i="331"/>
  <c r="P29" i="331"/>
  <c r="M41" i="331"/>
  <c r="M13" i="331"/>
  <c r="L10" i="331"/>
  <c r="O21" i="331"/>
  <c r="O41" i="331"/>
  <c r="M20" i="331"/>
  <c r="L35" i="331"/>
  <c r="P51" i="331"/>
  <c r="P18" i="331"/>
  <c r="O33" i="331"/>
  <c r="N50" i="331"/>
  <c r="N15" i="331"/>
  <c r="M32" i="331"/>
  <c r="L49" i="331"/>
  <c r="N12" i="331"/>
  <c r="M29" i="331"/>
  <c r="L44" i="331"/>
  <c r="O12" i="331"/>
  <c r="N29" i="331"/>
  <c r="M44" i="331"/>
  <c r="N14" i="331"/>
  <c r="M31" i="331"/>
  <c r="L48" i="331"/>
  <c r="O14" i="331"/>
  <c r="N31" i="331"/>
  <c r="M48" i="331"/>
  <c r="N24" i="331"/>
  <c r="N8" i="331"/>
  <c r="N18" i="331"/>
  <c r="N38" i="331"/>
  <c r="L8" i="331"/>
  <c r="P21" i="331"/>
  <c r="O38" i="331"/>
  <c r="N53" i="331"/>
  <c r="N20" i="331"/>
  <c r="M35" i="331"/>
  <c r="L52" i="331"/>
  <c r="L19" i="331"/>
  <c r="P33" i="331"/>
  <c r="O50" i="331"/>
  <c r="L14" i="331"/>
  <c r="P30" i="331"/>
  <c r="O45" i="331"/>
  <c r="M14" i="331"/>
  <c r="L31" i="331"/>
  <c r="P45" i="331"/>
  <c r="L18" i="331"/>
  <c r="P32" i="331"/>
  <c r="O49" i="331"/>
  <c r="M18" i="331"/>
  <c r="L33" i="331"/>
  <c r="P49" i="331"/>
  <c r="N25" i="331"/>
  <c r="L54" i="331"/>
  <c r="O24" i="331"/>
  <c r="M33" i="331"/>
  <c r="M53" i="331"/>
  <c r="N28" i="331"/>
  <c r="N23" i="331"/>
  <c r="M40" i="331"/>
  <c r="L55" i="331"/>
  <c r="L22" i="331"/>
  <c r="P38" i="331"/>
  <c r="O53" i="331"/>
  <c r="O20" i="331"/>
  <c r="N35" i="331"/>
  <c r="M52" i="331"/>
  <c r="O15" i="331"/>
  <c r="N32" i="331"/>
  <c r="M49" i="331"/>
  <c r="P15" i="331"/>
  <c r="O32" i="331"/>
  <c r="N49" i="331"/>
  <c r="O19" i="331"/>
  <c r="N34" i="331"/>
  <c r="M51" i="331"/>
  <c r="P19" i="331"/>
  <c r="O34" i="331"/>
  <c r="N51" i="331"/>
  <c r="M30" i="331"/>
  <c r="O43" i="331"/>
  <c r="O8" i="331"/>
  <c r="M39" i="331"/>
  <c r="M54" i="331"/>
  <c r="O9" i="331"/>
  <c r="L50" i="331"/>
  <c r="L30" i="331"/>
  <c r="M43" i="331"/>
  <c r="L25" i="331"/>
  <c r="P41" i="331"/>
  <c r="P8" i="331"/>
  <c r="O23" i="331"/>
  <c r="N40" i="331"/>
  <c r="M55" i="331"/>
  <c r="M22" i="331"/>
  <c r="L39" i="331"/>
  <c r="P53" i="331"/>
  <c r="M19" i="331"/>
  <c r="L34" i="331"/>
  <c r="P50" i="331"/>
  <c r="N19" i="331"/>
  <c r="M34" i="331"/>
  <c r="L51" i="331"/>
  <c r="M21" i="331"/>
  <c r="L38" i="331"/>
  <c r="P52" i="331"/>
  <c r="N21" i="331"/>
  <c r="M38" i="331"/>
  <c r="L53" i="331"/>
  <c r="P34" i="331"/>
  <c r="L40" i="331"/>
  <c r="L45" i="331"/>
  <c r="P28" i="331"/>
  <c r="M42" i="331"/>
  <c r="O22" i="331"/>
  <c r="M8" i="331"/>
  <c r="P14" i="331"/>
  <c r="L20" i="331"/>
  <c r="M23" i="331"/>
  <c r="M10" i="331"/>
  <c r="O28" i="331"/>
  <c r="N43" i="331"/>
  <c r="N10" i="331"/>
  <c r="M25" i="331"/>
  <c r="L42" i="331"/>
  <c r="L9" i="331"/>
  <c r="P23" i="331"/>
  <c r="O40" i="331"/>
  <c r="N55" i="331"/>
  <c r="P20" i="331"/>
  <c r="O35" i="331"/>
  <c r="N52" i="331"/>
  <c r="L21" i="331"/>
  <c r="P35" i="331"/>
  <c r="O52" i="331"/>
  <c r="P22" i="331"/>
  <c r="O39" i="331"/>
  <c r="N54" i="331"/>
  <c r="L23" i="331"/>
  <c r="P39" i="331"/>
  <c r="O31" i="331"/>
  <c r="N13" i="331"/>
  <c r="L12" i="331"/>
  <c r="O10" i="331"/>
  <c r="N22" i="331"/>
  <c r="N39" i="331"/>
  <c r="N41" i="331"/>
  <c r="L27" i="327"/>
  <c r="M27" i="327"/>
  <c r="P27" i="327"/>
  <c r="N27" i="327"/>
  <c r="O27" i="327"/>
  <c r="L31" i="326"/>
  <c r="M31" i="326"/>
  <c r="N31" i="326"/>
  <c r="O31" i="326"/>
  <c r="P31" i="326"/>
  <c r="P26" i="327"/>
  <c r="L26" i="327"/>
  <c r="M26" i="327"/>
  <c r="N26" i="327"/>
  <c r="O26" i="327"/>
  <c r="D31" i="321"/>
  <c r="E29" i="282"/>
  <c r="D29" i="282"/>
  <c r="C31" i="321"/>
  <c r="G31" i="321"/>
  <c r="G29" i="282"/>
  <c r="C40" i="282"/>
  <c r="D40" i="321"/>
  <c r="E42" i="321"/>
  <c r="C38" i="282"/>
  <c r="E40" i="321"/>
  <c r="F42" i="321"/>
  <c r="F40" i="321"/>
  <c r="G42" i="321"/>
  <c r="C40" i="321"/>
  <c r="G40" i="282"/>
  <c r="G40" i="321"/>
  <c r="D42" i="321"/>
  <c r="F40" i="282"/>
  <c r="D40" i="282"/>
  <c r="E40" i="282"/>
  <c r="C42" i="321"/>
  <c r="F31" i="321"/>
  <c r="C33" i="321"/>
  <c r="E31" i="321"/>
  <c r="F29" i="282"/>
  <c r="C29" i="282"/>
  <c r="C28" i="282"/>
  <c r="C15" i="287"/>
  <c r="F12" i="287"/>
  <c r="M28" i="326"/>
  <c r="P29" i="326"/>
  <c r="L13" i="326"/>
  <c r="O14" i="326"/>
  <c r="M16" i="326"/>
  <c r="P17" i="326"/>
  <c r="N19" i="326"/>
  <c r="L51" i="327"/>
  <c r="O52" i="327"/>
  <c r="M54" i="327"/>
  <c r="P55" i="327"/>
  <c r="N21" i="327"/>
  <c r="L23" i="327"/>
  <c r="O24" i="327"/>
  <c r="L25" i="327"/>
  <c r="O51" i="327"/>
  <c r="O23" i="327"/>
  <c r="P51" i="327"/>
  <c r="P23" i="327"/>
  <c r="O53" i="327"/>
  <c r="N22" i="327"/>
  <c r="M52" i="327"/>
  <c r="L21" i="327"/>
  <c r="P25" i="327"/>
  <c r="L16" i="326"/>
  <c r="D15" i="287"/>
  <c r="G12" i="287"/>
  <c r="N28" i="326"/>
  <c r="L30" i="326"/>
  <c r="M13" i="326"/>
  <c r="P14" i="326"/>
  <c r="N16" i="326"/>
  <c r="L18" i="326"/>
  <c r="O19" i="326"/>
  <c r="M51" i="327"/>
  <c r="P52" i="327"/>
  <c r="N54" i="327"/>
  <c r="O21" i="327"/>
  <c r="M23" i="327"/>
  <c r="P24" i="327"/>
  <c r="N23" i="327"/>
  <c r="M53" i="327"/>
  <c r="L22" i="327"/>
  <c r="L55" i="327"/>
  <c r="M22" i="327"/>
  <c r="L52" i="327"/>
  <c r="O25" i="327"/>
  <c r="N55" i="327"/>
  <c r="M24" i="327"/>
  <c r="O29" i="326"/>
  <c r="O17" i="326"/>
  <c r="N52" i="327"/>
  <c r="O55" i="327"/>
  <c r="P22" i="327"/>
  <c r="E15" i="287"/>
  <c r="L27" i="326"/>
  <c r="O28" i="326"/>
  <c r="M30" i="326"/>
  <c r="N13" i="326"/>
  <c r="L15" i="326"/>
  <c r="O16" i="326"/>
  <c r="M18" i="326"/>
  <c r="P19" i="326"/>
  <c r="N51" i="327"/>
  <c r="L53" i="327"/>
  <c r="O54" i="327"/>
  <c r="P21" i="327"/>
  <c r="P54" i="327"/>
  <c r="M25" i="327"/>
  <c r="N53" i="327"/>
  <c r="N25" i="327"/>
  <c r="M55" i="327"/>
  <c r="L24" i="327"/>
  <c r="P53" i="327"/>
  <c r="O22" i="327"/>
  <c r="L28" i="326"/>
  <c r="N14" i="326"/>
  <c r="M19" i="326"/>
  <c r="L54" i="327"/>
  <c r="M21" i="327"/>
  <c r="N24" i="327"/>
  <c r="F15" i="287"/>
  <c r="M27" i="326"/>
  <c r="P28" i="326"/>
  <c r="N30" i="326"/>
  <c r="L12" i="326"/>
  <c r="O13" i="326"/>
  <c r="M15" i="326"/>
  <c r="P16" i="326"/>
  <c r="N18" i="326"/>
  <c r="G15" i="287"/>
  <c r="N27" i="326"/>
  <c r="L29" i="326"/>
  <c r="O30" i="326"/>
  <c r="M12" i="326"/>
  <c r="P13" i="326"/>
  <c r="N15" i="326"/>
  <c r="L17" i="326"/>
  <c r="O18" i="326"/>
  <c r="C12" i="287"/>
  <c r="O27" i="326"/>
  <c r="M29" i="326"/>
  <c r="P30" i="326"/>
  <c r="N12" i="326"/>
  <c r="L14" i="326"/>
  <c r="O15" i="326"/>
  <c r="M17" i="326"/>
  <c r="P18" i="326"/>
  <c r="D12" i="287"/>
  <c r="P27" i="326"/>
  <c r="N29" i="326"/>
  <c r="O12" i="326"/>
  <c r="M14" i="326"/>
  <c r="P15" i="326"/>
  <c r="N17" i="326"/>
  <c r="L19" i="326"/>
  <c r="E12" i="287"/>
  <c r="P12" i="326"/>
  <c r="G39" i="330"/>
  <c r="F36" i="330"/>
  <c r="D38" i="330"/>
  <c r="C37" i="330"/>
  <c r="G21" i="330"/>
  <c r="E32" i="330"/>
  <c r="D29" i="330"/>
  <c r="G22" i="330"/>
  <c r="F16" i="330"/>
  <c r="E18" i="330"/>
  <c r="C13" i="330"/>
  <c r="E36" i="330"/>
  <c r="C29" i="330"/>
  <c r="F22" i="330"/>
  <c r="D18" i="330"/>
  <c r="G42" i="330"/>
  <c r="F39" i="330"/>
  <c r="C38" i="330"/>
  <c r="F21" i="330"/>
  <c r="D32" i="330"/>
  <c r="E16" i="330"/>
  <c r="F42" i="330"/>
  <c r="E39" i="330"/>
  <c r="D36" i="330"/>
  <c r="G27" i="330"/>
  <c r="E21" i="330"/>
  <c r="G23" i="330"/>
  <c r="E22" i="330"/>
  <c r="D16" i="330"/>
  <c r="C18" i="330"/>
  <c r="G29" i="330"/>
  <c r="F13" i="330"/>
  <c r="C27" i="330"/>
  <c r="F29" i="330"/>
  <c r="G18" i="330"/>
  <c r="F18" i="330"/>
  <c r="E42" i="330"/>
  <c r="D39" i="330"/>
  <c r="C36" i="330"/>
  <c r="G26" i="330"/>
  <c r="F27" i="330"/>
  <c r="D21" i="330"/>
  <c r="G28" i="330"/>
  <c r="F23" i="330"/>
  <c r="D22" i="330"/>
  <c r="D23" i="330"/>
  <c r="D26" i="330"/>
  <c r="G32" i="330"/>
  <c r="C23" i="330"/>
  <c r="D13" i="330"/>
  <c r="D42" i="330"/>
  <c r="C39" i="330"/>
  <c r="G37" i="330"/>
  <c r="F26" i="330"/>
  <c r="E27" i="330"/>
  <c r="C21" i="330"/>
  <c r="F28" i="330"/>
  <c r="E23" i="330"/>
  <c r="C22" i="330"/>
  <c r="G13" i="330"/>
  <c r="D27" i="330"/>
  <c r="E28" i="330"/>
  <c r="E37" i="330"/>
  <c r="D28" i="330"/>
  <c r="G16" i="330"/>
  <c r="C42" i="330"/>
  <c r="G38" i="330"/>
  <c r="F37" i="330"/>
  <c r="E26" i="330"/>
  <c r="F38" i="330"/>
  <c r="E13" i="330"/>
  <c r="G36" i="330"/>
  <c r="E38" i="330"/>
  <c r="D37" i="330"/>
  <c r="C26" i="330"/>
  <c r="F32" i="330"/>
  <c r="E29" i="330"/>
  <c r="C28" i="330"/>
  <c r="P55" i="329"/>
  <c r="M54" i="329"/>
  <c r="O52" i="329"/>
  <c r="L51" i="329"/>
  <c r="N49" i="329"/>
  <c r="P45" i="329"/>
  <c r="M44" i="329"/>
  <c r="O42" i="329"/>
  <c r="L41" i="329"/>
  <c r="N39" i="329"/>
  <c r="P35" i="329"/>
  <c r="M34" i="329"/>
  <c r="O32" i="329"/>
  <c r="L31" i="329"/>
  <c r="N29" i="329"/>
  <c r="P25" i="329"/>
  <c r="M24" i="329"/>
  <c r="O22" i="329"/>
  <c r="L21" i="329"/>
  <c r="N19" i="329"/>
  <c r="P15" i="329"/>
  <c r="M14" i="329"/>
  <c r="O12" i="329"/>
  <c r="L11" i="329"/>
  <c r="N9" i="329"/>
  <c r="O51" i="329"/>
  <c r="M43" i="329"/>
  <c r="P34" i="329"/>
  <c r="P14" i="329"/>
  <c r="O55" i="329"/>
  <c r="L54" i="329"/>
  <c r="N52" i="329"/>
  <c r="P50" i="329"/>
  <c r="M49" i="329"/>
  <c r="O45" i="329"/>
  <c r="L44" i="329"/>
  <c r="N42" i="329"/>
  <c r="P40" i="329"/>
  <c r="M39" i="329"/>
  <c r="O35" i="329"/>
  <c r="L34" i="329"/>
  <c r="N32" i="329"/>
  <c r="P30" i="329"/>
  <c r="M29" i="329"/>
  <c r="O25" i="329"/>
  <c r="L24" i="329"/>
  <c r="N22" i="329"/>
  <c r="P20" i="329"/>
  <c r="M19" i="329"/>
  <c r="O15" i="329"/>
  <c r="L14" i="329"/>
  <c r="N12" i="329"/>
  <c r="P10" i="329"/>
  <c r="M9" i="329"/>
  <c r="N48" i="329"/>
  <c r="O31" i="329"/>
  <c r="O21" i="329"/>
  <c r="N8" i="329"/>
  <c r="N55" i="329"/>
  <c r="P53" i="329"/>
  <c r="M52" i="329"/>
  <c r="O50" i="329"/>
  <c r="L49" i="329"/>
  <c r="N45" i="329"/>
  <c r="P43" i="329"/>
  <c r="M42" i="329"/>
  <c r="O40" i="329"/>
  <c r="L39" i="329"/>
  <c r="N35" i="329"/>
  <c r="P33" i="329"/>
  <c r="M32" i="329"/>
  <c r="O30" i="329"/>
  <c r="L29" i="329"/>
  <c r="N25" i="329"/>
  <c r="P23" i="329"/>
  <c r="M22" i="329"/>
  <c r="O20" i="329"/>
  <c r="L19" i="329"/>
  <c r="N15" i="329"/>
  <c r="P13" i="329"/>
  <c r="M12" i="329"/>
  <c r="O10" i="329"/>
  <c r="L9" i="329"/>
  <c r="P44" i="329"/>
  <c r="N28" i="329"/>
  <c r="M13" i="329"/>
  <c r="M55" i="329"/>
  <c r="O53" i="329"/>
  <c r="L52" i="329"/>
  <c r="N50" i="329"/>
  <c r="P48" i="329"/>
  <c r="M45" i="329"/>
  <c r="O43" i="329"/>
  <c r="L42" i="329"/>
  <c r="N40" i="329"/>
  <c r="P38" i="329"/>
  <c r="M35" i="329"/>
  <c r="O33" i="329"/>
  <c r="L32" i="329"/>
  <c r="N30" i="329"/>
  <c r="P28" i="329"/>
  <c r="M25" i="329"/>
  <c r="O23" i="329"/>
  <c r="L22" i="329"/>
  <c r="N20" i="329"/>
  <c r="P18" i="329"/>
  <c r="M15" i="329"/>
  <c r="O13" i="329"/>
  <c r="L12" i="329"/>
  <c r="N10" i="329"/>
  <c r="P8" i="329"/>
  <c r="L50" i="329"/>
  <c r="M33" i="329"/>
  <c r="L20" i="329"/>
  <c r="L55" i="329"/>
  <c r="N53" i="329"/>
  <c r="P51" i="329"/>
  <c r="M50" i="329"/>
  <c r="O48" i="329"/>
  <c r="L45" i="329"/>
  <c r="N43" i="329"/>
  <c r="P41" i="329"/>
  <c r="M40" i="329"/>
  <c r="O38" i="329"/>
  <c r="L35" i="329"/>
  <c r="N33" i="329"/>
  <c r="P31" i="329"/>
  <c r="M30" i="329"/>
  <c r="O28" i="329"/>
  <c r="L25" i="329"/>
  <c r="N23" i="329"/>
  <c r="P21" i="329"/>
  <c r="M20" i="329"/>
  <c r="O18" i="329"/>
  <c r="L15" i="329"/>
  <c r="N13" i="329"/>
  <c r="P11" i="329"/>
  <c r="M10" i="329"/>
  <c r="O8" i="329"/>
  <c r="P54" i="329"/>
  <c r="O41" i="329"/>
  <c r="L30" i="329"/>
  <c r="M23" i="329"/>
  <c r="L10" i="329"/>
  <c r="O54" i="329"/>
  <c r="L53" i="329"/>
  <c r="N51" i="329"/>
  <c r="P49" i="329"/>
  <c r="M48" i="329"/>
  <c r="O44" i="329"/>
  <c r="L43" i="329"/>
  <c r="N41" i="329"/>
  <c r="P39" i="329"/>
  <c r="M38" i="329"/>
  <c r="O34" i="329"/>
  <c r="L33" i="329"/>
  <c r="N31" i="329"/>
  <c r="P29" i="329"/>
  <c r="M28" i="329"/>
  <c r="O24" i="329"/>
  <c r="L23" i="329"/>
  <c r="N21" i="329"/>
  <c r="P19" i="329"/>
  <c r="M18" i="329"/>
  <c r="O14" i="329"/>
  <c r="L13" i="329"/>
  <c r="N11" i="329"/>
  <c r="P9" i="329"/>
  <c r="M8" i="329"/>
  <c r="L40" i="329"/>
  <c r="N18" i="329"/>
  <c r="N54" i="329"/>
  <c r="P52" i="329"/>
  <c r="M51" i="329"/>
  <c r="O49" i="329"/>
  <c r="L48" i="329"/>
  <c r="N44" i="329"/>
  <c r="P42" i="329"/>
  <c r="M41" i="329"/>
  <c r="O39" i="329"/>
  <c r="L38" i="329"/>
  <c r="N34" i="329"/>
  <c r="P32" i="329"/>
  <c r="M31" i="329"/>
  <c r="O29" i="329"/>
  <c r="L28" i="329"/>
  <c r="N24" i="329"/>
  <c r="P22" i="329"/>
  <c r="M21" i="329"/>
  <c r="O19" i="329"/>
  <c r="L18" i="329"/>
  <c r="N14" i="329"/>
  <c r="P12" i="329"/>
  <c r="M11" i="329"/>
  <c r="O9" i="329"/>
  <c r="L8" i="329"/>
  <c r="M53" i="329"/>
  <c r="N38" i="329"/>
  <c r="P24" i="329"/>
  <c r="M44" i="328"/>
  <c r="O42" i="328"/>
  <c r="L41" i="328"/>
  <c r="N39" i="328"/>
  <c r="P37" i="328"/>
  <c r="M36" i="328"/>
  <c r="O34" i="328"/>
  <c r="L33" i="328"/>
  <c r="N31" i="328"/>
  <c r="P29" i="328"/>
  <c r="M28" i="328"/>
  <c r="O24" i="328"/>
  <c r="L23" i="328"/>
  <c r="N21" i="328"/>
  <c r="P19" i="328"/>
  <c r="M18" i="328"/>
  <c r="O16" i="328"/>
  <c r="L15" i="328"/>
  <c r="N13" i="328"/>
  <c r="P11" i="328"/>
  <c r="M10" i="328"/>
  <c r="O8" i="328"/>
  <c r="N67" i="327"/>
  <c r="M66" i="327"/>
  <c r="O64" i="327"/>
  <c r="L63" i="327"/>
  <c r="O60" i="327"/>
  <c r="N50" i="327"/>
  <c r="O49" i="327"/>
  <c r="L48" i="327"/>
  <c r="N46" i="327"/>
  <c r="P44" i="327"/>
  <c r="M43" i="327"/>
  <c r="O41" i="327"/>
  <c r="L40" i="327"/>
  <c r="N38" i="327"/>
  <c r="P36" i="327"/>
  <c r="M35" i="327"/>
  <c r="O33" i="327"/>
  <c r="L32" i="327"/>
  <c r="M20" i="327"/>
  <c r="O18" i="327"/>
  <c r="L17" i="327"/>
  <c r="N15" i="327"/>
  <c r="P13" i="327"/>
  <c r="M12" i="327"/>
  <c r="O10" i="327"/>
  <c r="L9" i="327"/>
  <c r="P38" i="326"/>
  <c r="N25" i="326"/>
  <c r="P23" i="326"/>
  <c r="M22" i="326"/>
  <c r="L40" i="328"/>
  <c r="M35" i="328"/>
  <c r="O23" i="328"/>
  <c r="O15" i="328"/>
  <c r="P66" i="327"/>
  <c r="M42" i="327"/>
  <c r="O32" i="327"/>
  <c r="O17" i="327"/>
  <c r="O9" i="327"/>
  <c r="L26" i="326"/>
  <c r="L44" i="328"/>
  <c r="N42" i="328"/>
  <c r="P40" i="328"/>
  <c r="M39" i="328"/>
  <c r="O37" i="328"/>
  <c r="L36" i="328"/>
  <c r="N34" i="328"/>
  <c r="P32" i="328"/>
  <c r="M31" i="328"/>
  <c r="O29" i="328"/>
  <c r="L28" i="328"/>
  <c r="N24" i="328"/>
  <c r="P22" i="328"/>
  <c r="M21" i="328"/>
  <c r="O19" i="328"/>
  <c r="L18" i="328"/>
  <c r="N16" i="328"/>
  <c r="P14" i="328"/>
  <c r="M13" i="328"/>
  <c r="O11" i="328"/>
  <c r="L10" i="328"/>
  <c r="N8" i="328"/>
  <c r="O67" i="327"/>
  <c r="L66" i="327"/>
  <c r="N64" i="327"/>
  <c r="P62" i="327"/>
  <c r="N60" i="327"/>
  <c r="O50" i="327"/>
  <c r="N49" i="327"/>
  <c r="P47" i="327"/>
  <c r="M46" i="327"/>
  <c r="O44" i="327"/>
  <c r="L43" i="327"/>
  <c r="N41" i="327"/>
  <c r="P39" i="327"/>
  <c r="M38" i="327"/>
  <c r="O36" i="327"/>
  <c r="L35" i="327"/>
  <c r="N33" i="327"/>
  <c r="L20" i="327"/>
  <c r="N18" i="327"/>
  <c r="P16" i="327"/>
  <c r="M15" i="327"/>
  <c r="O13" i="327"/>
  <c r="L12" i="327"/>
  <c r="N10" i="327"/>
  <c r="P8" i="327"/>
  <c r="O38" i="326"/>
  <c r="P26" i="326"/>
  <c r="M25" i="326"/>
  <c r="O23" i="326"/>
  <c r="L22" i="326"/>
  <c r="P44" i="328"/>
  <c r="L32" i="328"/>
  <c r="L22" i="328"/>
  <c r="L14" i="328"/>
  <c r="N68" i="327"/>
  <c r="M61" i="327"/>
  <c r="L47" i="327"/>
  <c r="L39" i="327"/>
  <c r="L16" i="327"/>
  <c r="L8" i="327"/>
  <c r="N24" i="326"/>
  <c r="P43" i="328"/>
  <c r="M42" i="328"/>
  <c r="O40" i="328"/>
  <c r="L39" i="328"/>
  <c r="N37" i="328"/>
  <c r="P35" i="328"/>
  <c r="M34" i="328"/>
  <c r="O32" i="328"/>
  <c r="L31" i="328"/>
  <c r="N29" i="328"/>
  <c r="P27" i="328"/>
  <c r="M24" i="328"/>
  <c r="O22" i="328"/>
  <c r="L21" i="328"/>
  <c r="N19" i="328"/>
  <c r="P17" i="328"/>
  <c r="M16" i="328"/>
  <c r="O14" i="328"/>
  <c r="L13" i="328"/>
  <c r="N11" i="328"/>
  <c r="P9" i="328"/>
  <c r="M8" i="328"/>
  <c r="P67" i="327"/>
  <c r="P65" i="327"/>
  <c r="M64" i="327"/>
  <c r="O62" i="327"/>
  <c r="P61" i="327"/>
  <c r="M60" i="327"/>
  <c r="P50" i="327"/>
  <c r="M49" i="327"/>
  <c r="O47" i="327"/>
  <c r="L46" i="327"/>
  <c r="N44" i="327"/>
  <c r="P42" i="327"/>
  <c r="M41" i="327"/>
  <c r="O39" i="327"/>
  <c r="L38" i="327"/>
  <c r="N36" i="327"/>
  <c r="P34" i="327"/>
  <c r="M33" i="327"/>
  <c r="P19" i="327"/>
  <c r="M18" i="327"/>
  <c r="O16" i="327"/>
  <c r="L15" i="327"/>
  <c r="N13" i="327"/>
  <c r="P11" i="327"/>
  <c r="M10" i="327"/>
  <c r="O8" i="327"/>
  <c r="N38" i="326"/>
  <c r="O26" i="326"/>
  <c r="L25" i="326"/>
  <c r="N23" i="326"/>
  <c r="P28" i="328"/>
  <c r="P18" i="328"/>
  <c r="P10" i="328"/>
  <c r="M65" i="327"/>
  <c r="O48" i="327"/>
  <c r="O40" i="327"/>
  <c r="M34" i="327"/>
  <c r="M19" i="327"/>
  <c r="P12" i="327"/>
  <c r="P22" i="326"/>
  <c r="O43" i="328"/>
  <c r="L42" i="328"/>
  <c r="N40" i="328"/>
  <c r="P38" i="328"/>
  <c r="M37" i="328"/>
  <c r="O35" i="328"/>
  <c r="L34" i="328"/>
  <c r="N32" i="328"/>
  <c r="P30" i="328"/>
  <c r="M29" i="328"/>
  <c r="O27" i="328"/>
  <c r="L24" i="328"/>
  <c r="N22" i="328"/>
  <c r="P20" i="328"/>
  <c r="M19" i="328"/>
  <c r="O17" i="328"/>
  <c r="L16" i="328"/>
  <c r="N14" i="328"/>
  <c r="P12" i="328"/>
  <c r="M11" i="328"/>
  <c r="O9" i="328"/>
  <c r="L8" i="328"/>
  <c r="L68" i="327"/>
  <c r="O65" i="327"/>
  <c r="L64" i="327"/>
  <c r="N62" i="327"/>
  <c r="O61" i="327"/>
  <c r="L60" i="327"/>
  <c r="L49" i="327"/>
  <c r="N47" i="327"/>
  <c r="P45" i="327"/>
  <c r="M44" i="327"/>
  <c r="O42" i="327"/>
  <c r="L41" i="327"/>
  <c r="N39" i="327"/>
  <c r="P37" i="327"/>
  <c r="M36" i="327"/>
  <c r="O34" i="327"/>
  <c r="L33" i="327"/>
  <c r="O19" i="327"/>
  <c r="L18" i="327"/>
  <c r="N16" i="327"/>
  <c r="P14" i="327"/>
  <c r="M13" i="327"/>
  <c r="O11" i="327"/>
  <c r="L10" i="327"/>
  <c r="N8" i="327"/>
  <c r="M38" i="326"/>
  <c r="N26" i="326"/>
  <c r="P24" i="326"/>
  <c r="M23" i="326"/>
  <c r="O41" i="328"/>
  <c r="P36" i="328"/>
  <c r="N30" i="328"/>
  <c r="N20" i="328"/>
  <c r="N12" i="328"/>
  <c r="O63" i="327"/>
  <c r="P43" i="327"/>
  <c r="P35" i="327"/>
  <c r="P20" i="327"/>
  <c r="M11" i="327"/>
  <c r="N43" i="328"/>
  <c r="P41" i="328"/>
  <c r="M40" i="328"/>
  <c r="O38" i="328"/>
  <c r="L37" i="328"/>
  <c r="N35" i="328"/>
  <c r="P33" i="328"/>
  <c r="M32" i="328"/>
  <c r="O30" i="328"/>
  <c r="L29" i="328"/>
  <c r="N27" i="328"/>
  <c r="P23" i="328"/>
  <c r="M22" i="328"/>
  <c r="O20" i="328"/>
  <c r="L19" i="328"/>
  <c r="N17" i="328"/>
  <c r="P15" i="328"/>
  <c r="M14" i="328"/>
  <c r="O12" i="328"/>
  <c r="L11" i="328"/>
  <c r="N9" i="328"/>
  <c r="M68" i="327"/>
  <c r="N65" i="327"/>
  <c r="P63" i="327"/>
  <c r="M62" i="327"/>
  <c r="N61" i="327"/>
  <c r="P48" i="327"/>
  <c r="M47" i="327"/>
  <c r="O45" i="327"/>
  <c r="L44" i="327"/>
  <c r="N42" i="327"/>
  <c r="P40" i="327"/>
  <c r="M39" i="327"/>
  <c r="O37" i="327"/>
  <c r="L36" i="327"/>
  <c r="N34" i="327"/>
  <c r="P32" i="327"/>
  <c r="N19" i="327"/>
  <c r="P17" i="327"/>
  <c r="M16" i="327"/>
  <c r="O14" i="327"/>
  <c r="L13" i="327"/>
  <c r="N11" i="327"/>
  <c r="P9" i="327"/>
  <c r="M8" i="327"/>
  <c r="L38" i="326"/>
  <c r="M26" i="326"/>
  <c r="O24" i="326"/>
  <c r="L23" i="326"/>
  <c r="M43" i="328"/>
  <c r="N38" i="328"/>
  <c r="O33" i="328"/>
  <c r="M27" i="328"/>
  <c r="M17" i="328"/>
  <c r="M9" i="328"/>
  <c r="L62" i="327"/>
  <c r="N45" i="327"/>
  <c r="N37" i="327"/>
  <c r="N14" i="327"/>
  <c r="O44" i="328"/>
  <c r="L43" i="328"/>
  <c r="N41" i="328"/>
  <c r="P39" i="328"/>
  <c r="M38" i="328"/>
  <c r="O36" i="328"/>
  <c r="L35" i="328"/>
  <c r="N33" i="328"/>
  <c r="P31" i="328"/>
  <c r="M30" i="328"/>
  <c r="O28" i="328"/>
  <c r="L27" i="328"/>
  <c r="N23" i="328"/>
  <c r="P21" i="328"/>
  <c r="M20" i="328"/>
  <c r="O18" i="328"/>
  <c r="L17" i="328"/>
  <c r="N15" i="328"/>
  <c r="P13" i="328"/>
  <c r="M12" i="328"/>
  <c r="O10" i="328"/>
  <c r="L9" i="328"/>
  <c r="L67" i="327"/>
  <c r="O68" i="327"/>
  <c r="O66" i="327"/>
  <c r="L65" i="327"/>
  <c r="N63" i="327"/>
  <c r="L61" i="327"/>
  <c r="L50" i="327"/>
  <c r="N48" i="327"/>
  <c r="P46" i="327"/>
  <c r="M45" i="327"/>
  <c r="O43" i="327"/>
  <c r="L42" i="327"/>
  <c r="N40" i="327"/>
  <c r="P38" i="327"/>
  <c r="M37" i="327"/>
  <c r="O35" i="327"/>
  <c r="L34" i="327"/>
  <c r="N32" i="327"/>
  <c r="O20" i="327"/>
  <c r="L19" i="327"/>
  <c r="N17" i="327"/>
  <c r="P15" i="327"/>
  <c r="M14" i="327"/>
  <c r="O12" i="327"/>
  <c r="L11" i="327"/>
  <c r="N9" i="327"/>
  <c r="P25" i="326"/>
  <c r="M24" i="326"/>
  <c r="O22" i="326"/>
  <c r="N44" i="328"/>
  <c r="P42" i="328"/>
  <c r="M41" i="328"/>
  <c r="O39" i="328"/>
  <c r="L38" i="328"/>
  <c r="N36" i="328"/>
  <c r="P34" i="328"/>
  <c r="M33" i="328"/>
  <c r="O31" i="328"/>
  <c r="L30" i="328"/>
  <c r="N28" i="328"/>
  <c r="P24" i="328"/>
  <c r="M23" i="328"/>
  <c r="O21" i="328"/>
  <c r="L20" i="328"/>
  <c r="P8" i="328"/>
  <c r="O38" i="327"/>
  <c r="P18" i="327"/>
  <c r="M40" i="327"/>
  <c r="P49" i="327"/>
  <c r="L37" i="327"/>
  <c r="M17" i="327"/>
  <c r="N43" i="327"/>
  <c r="N10" i="328"/>
  <c r="N18" i="328"/>
  <c r="M48" i="327"/>
  <c r="N35" i="327"/>
  <c r="O15" i="327"/>
  <c r="N66" i="327"/>
  <c r="L24" i="326"/>
  <c r="P16" i="328"/>
  <c r="M67" i="327"/>
  <c r="P60" i="327"/>
  <c r="O46" i="327"/>
  <c r="P33" i="327"/>
  <c r="L14" i="327"/>
  <c r="M63" i="327"/>
  <c r="M15" i="328"/>
  <c r="P68" i="327"/>
  <c r="L45" i="327"/>
  <c r="M32" i="327"/>
  <c r="N12" i="327"/>
  <c r="O25" i="326"/>
  <c r="O13" i="328"/>
  <c r="P10" i="327"/>
  <c r="N20" i="327"/>
  <c r="L12" i="328"/>
  <c r="P64" i="327"/>
  <c r="M50" i="327"/>
  <c r="P41" i="327"/>
  <c r="M9" i="327"/>
  <c r="N22" i="326"/>
  <c r="N45" i="311"/>
  <c r="P43" i="311"/>
  <c r="M42" i="311"/>
  <c r="O40" i="311"/>
  <c r="L39" i="311"/>
  <c r="N35" i="311"/>
  <c r="P33" i="311"/>
  <c r="M32" i="311"/>
  <c r="O30" i="311"/>
  <c r="L29" i="311"/>
  <c r="N25" i="311"/>
  <c r="P23" i="311"/>
  <c r="M22" i="311"/>
  <c r="O20" i="311"/>
  <c r="L19" i="311"/>
  <c r="N15" i="311"/>
  <c r="P13" i="311"/>
  <c r="M12" i="311"/>
  <c r="O10" i="311"/>
  <c r="L9" i="311"/>
  <c r="M41" i="311"/>
  <c r="M31" i="311"/>
  <c r="O19" i="311"/>
  <c r="O9" i="311"/>
  <c r="L34" i="311"/>
  <c r="O25" i="311"/>
  <c r="O15" i="311"/>
  <c r="M45" i="311"/>
  <c r="O43" i="311"/>
  <c r="L42" i="311"/>
  <c r="N40" i="311"/>
  <c r="P38" i="311"/>
  <c r="M35" i="311"/>
  <c r="O33" i="311"/>
  <c r="L32" i="311"/>
  <c r="N30" i="311"/>
  <c r="P28" i="311"/>
  <c r="M25" i="311"/>
  <c r="O23" i="311"/>
  <c r="L22" i="311"/>
  <c r="N20" i="311"/>
  <c r="P18" i="311"/>
  <c r="M15" i="311"/>
  <c r="O13" i="311"/>
  <c r="L12" i="311"/>
  <c r="N10" i="311"/>
  <c r="P8" i="311"/>
  <c r="O39" i="311"/>
  <c r="O29" i="311"/>
  <c r="M21" i="311"/>
  <c r="M11" i="311"/>
  <c r="P20" i="311"/>
  <c r="M9" i="311"/>
  <c r="L45" i="311"/>
  <c r="N43" i="311"/>
  <c r="P41" i="311"/>
  <c r="M40" i="311"/>
  <c r="O38" i="311"/>
  <c r="L35" i="311"/>
  <c r="N33" i="311"/>
  <c r="P31" i="311"/>
  <c r="M30" i="311"/>
  <c r="O28" i="311"/>
  <c r="L25" i="311"/>
  <c r="N23" i="311"/>
  <c r="P21" i="311"/>
  <c r="M20" i="311"/>
  <c r="O18" i="311"/>
  <c r="L15" i="311"/>
  <c r="N13" i="311"/>
  <c r="P11" i="311"/>
  <c r="M10" i="311"/>
  <c r="O8" i="311"/>
  <c r="N44" i="311"/>
  <c r="N34" i="311"/>
  <c r="L28" i="311"/>
  <c r="N14" i="311"/>
  <c r="M29" i="311"/>
  <c r="N12" i="311"/>
  <c r="P44" i="311"/>
  <c r="M43" i="311"/>
  <c r="O41" i="311"/>
  <c r="L40" i="311"/>
  <c r="N38" i="311"/>
  <c r="P34" i="311"/>
  <c r="M33" i="311"/>
  <c r="O31" i="311"/>
  <c r="L30" i="311"/>
  <c r="N28" i="311"/>
  <c r="P24" i="311"/>
  <c r="M23" i="311"/>
  <c r="O21" i="311"/>
  <c r="L20" i="311"/>
  <c r="N18" i="311"/>
  <c r="P14" i="311"/>
  <c r="M13" i="311"/>
  <c r="O11" i="311"/>
  <c r="L10" i="311"/>
  <c r="N8" i="311"/>
  <c r="L38" i="311"/>
  <c r="P22" i="311"/>
  <c r="P12" i="311"/>
  <c r="N22" i="311"/>
  <c r="O44" i="311"/>
  <c r="L43" i="311"/>
  <c r="N41" i="311"/>
  <c r="P39" i="311"/>
  <c r="M38" i="311"/>
  <c r="O34" i="311"/>
  <c r="L33" i="311"/>
  <c r="N31" i="311"/>
  <c r="P29" i="311"/>
  <c r="M28" i="311"/>
  <c r="O24" i="311"/>
  <c r="L23" i="311"/>
  <c r="N21" i="311"/>
  <c r="P19" i="311"/>
  <c r="M18" i="311"/>
  <c r="O14" i="311"/>
  <c r="L13" i="311"/>
  <c r="N11" i="311"/>
  <c r="P9" i="311"/>
  <c r="M8" i="311"/>
  <c r="P42" i="311"/>
  <c r="P32" i="311"/>
  <c r="N24" i="311"/>
  <c r="L18" i="311"/>
  <c r="L8" i="311"/>
  <c r="P30" i="311"/>
  <c r="M19" i="311"/>
  <c r="P10" i="311"/>
  <c r="P45" i="311"/>
  <c r="M44" i="311"/>
  <c r="O42" i="311"/>
  <c r="L41" i="311"/>
  <c r="N39" i="311"/>
  <c r="P35" i="311"/>
  <c r="M34" i="311"/>
  <c r="O32" i="311"/>
  <c r="L31" i="311"/>
  <c r="N29" i="311"/>
  <c r="P25" i="311"/>
  <c r="M24" i="311"/>
  <c r="O22" i="311"/>
  <c r="L21" i="311"/>
  <c r="N19" i="311"/>
  <c r="P15" i="311"/>
  <c r="M14" i="311"/>
  <c r="O12" i="311"/>
  <c r="L11" i="311"/>
  <c r="N9" i="311"/>
  <c r="O45" i="311"/>
  <c r="L44" i="311"/>
  <c r="N42" i="311"/>
  <c r="P40" i="311"/>
  <c r="M39" i="311"/>
  <c r="O35" i="311"/>
  <c r="N32" i="311"/>
  <c r="L24" i="311"/>
  <c r="L14" i="311"/>
  <c r="L48" i="311"/>
  <c r="N48" i="311"/>
  <c r="P48" i="311"/>
  <c r="M49" i="311"/>
  <c r="O50" i="311"/>
  <c r="O49" i="311"/>
  <c r="L50" i="311"/>
  <c r="N50" i="311"/>
  <c r="P50" i="311"/>
  <c r="O52" i="311"/>
  <c r="M51" i="311"/>
  <c r="O51" i="311"/>
  <c r="L52" i="311"/>
  <c r="N52" i="311"/>
  <c r="P53" i="311"/>
  <c r="P52" i="311"/>
  <c r="M53" i="311"/>
  <c r="O53" i="311"/>
  <c r="N49" i="311"/>
  <c r="P49" i="311"/>
  <c r="M48" i="311"/>
  <c r="O48" i="311"/>
  <c r="L49" i="311"/>
  <c r="L51" i="311"/>
  <c r="M50" i="311"/>
  <c r="N51" i="311"/>
  <c r="P51" i="311"/>
  <c r="M52" i="311"/>
  <c r="L53" i="311"/>
  <c r="N53" i="311"/>
  <c r="O48" i="326"/>
  <c r="P39" i="326"/>
  <c r="O53" i="326"/>
  <c r="M43" i="326"/>
  <c r="L52" i="326"/>
  <c r="L39" i="326"/>
  <c r="N42" i="326"/>
  <c r="M44" i="326"/>
  <c r="O49" i="326"/>
  <c r="N41" i="326"/>
  <c r="P44" i="326"/>
  <c r="O40" i="326"/>
  <c r="L44" i="326"/>
  <c r="P47" i="326"/>
  <c r="M51" i="326"/>
  <c r="L43" i="326"/>
  <c r="N48" i="326"/>
  <c r="N40" i="326"/>
  <c r="M42" i="326"/>
  <c r="O47" i="326"/>
  <c r="N49" i="326"/>
  <c r="L47" i="326"/>
  <c r="P52" i="326"/>
  <c r="O44" i="326"/>
  <c r="L50" i="326"/>
  <c r="M50" i="326"/>
  <c r="L42" i="326"/>
  <c r="P43" i="326"/>
  <c r="M49" i="326"/>
  <c r="L51" i="326"/>
  <c r="O39" i="326"/>
  <c r="N53" i="326"/>
  <c r="M48" i="326"/>
  <c r="O51" i="326"/>
  <c r="P51" i="326"/>
  <c r="O43" i="326"/>
  <c r="N47" i="326"/>
  <c r="P50" i="326"/>
  <c r="N43" i="326"/>
  <c r="O52" i="326"/>
  <c r="M41" i="326"/>
  <c r="P49" i="326"/>
  <c r="P41" i="326"/>
  <c r="M47" i="326"/>
  <c r="L49" i="326"/>
  <c r="N52" i="326"/>
  <c r="N39" i="326"/>
  <c r="M53" i="326"/>
  <c r="P42" i="326"/>
  <c r="N51" i="326"/>
  <c r="L40" i="326"/>
  <c r="P53" i="326"/>
  <c r="P48" i="326"/>
  <c r="O50" i="326"/>
  <c r="M39" i="326"/>
  <c r="L53" i="326"/>
  <c r="L41" i="326"/>
  <c r="N44" i="326"/>
  <c r="O41" i="326"/>
  <c r="N50" i="326"/>
  <c r="M40" i="326"/>
  <c r="M52" i="326"/>
  <c r="P40" i="326"/>
  <c r="O42" i="326"/>
  <c r="L48" i="326"/>
  <c r="C8" i="325"/>
  <c r="D31" i="325"/>
  <c r="G26" i="325"/>
  <c r="G8" i="325"/>
  <c r="C32" i="325"/>
  <c r="G27" i="325"/>
  <c r="E16" i="325"/>
  <c r="G32" i="325"/>
  <c r="O10" i="326"/>
  <c r="L9" i="326"/>
  <c r="F19" i="325"/>
  <c r="C19" i="325"/>
  <c r="G19" i="325"/>
  <c r="N10" i="326"/>
  <c r="P8" i="326"/>
  <c r="G35" i="325"/>
  <c r="E19" i="325"/>
  <c r="P11" i="326"/>
  <c r="M10" i="326"/>
  <c r="O8" i="326"/>
  <c r="F35" i="325"/>
  <c r="D19" i="325"/>
  <c r="O11" i="326"/>
  <c r="L10" i="326"/>
  <c r="N8" i="326"/>
  <c r="E35" i="325"/>
  <c r="M9" i="326"/>
  <c r="N11" i="326"/>
  <c r="P9" i="326"/>
  <c r="M8" i="326"/>
  <c r="D35" i="325"/>
  <c r="M11" i="326"/>
  <c r="O9" i="326"/>
  <c r="L8" i="326"/>
  <c r="C35" i="325"/>
  <c r="P10" i="326"/>
  <c r="L11" i="326"/>
  <c r="N9" i="326"/>
  <c r="F8" i="325"/>
  <c r="D30" i="325"/>
  <c r="C12" i="325"/>
  <c r="D12" i="325"/>
  <c r="E31" i="325"/>
  <c r="D8" i="325"/>
  <c r="E8" i="325"/>
  <c r="D16" i="325"/>
  <c r="C11" i="325"/>
  <c r="D11" i="325"/>
  <c r="E11" i="325"/>
  <c r="E12" i="325"/>
  <c r="F12" i="325"/>
  <c r="G12" i="325"/>
  <c r="G20" i="325"/>
  <c r="F16" i="325"/>
  <c r="G16" i="325"/>
  <c r="C20" i="325"/>
  <c r="F11" i="325"/>
  <c r="G11" i="325"/>
  <c r="C16" i="325"/>
  <c r="F27" i="325"/>
  <c r="C23" i="325"/>
  <c r="D23" i="325"/>
  <c r="E23" i="325"/>
  <c r="D20" i="325"/>
  <c r="E20" i="325"/>
  <c r="F20" i="325"/>
  <c r="D32" i="325"/>
  <c r="E32" i="325"/>
  <c r="C26" i="325"/>
  <c r="F23" i="325"/>
  <c r="G23" i="325"/>
  <c r="E27" i="325"/>
  <c r="E30" i="325"/>
  <c r="F30" i="325"/>
  <c r="F32" i="325"/>
  <c r="C27" i="325"/>
  <c r="D27" i="325"/>
  <c r="F26" i="325"/>
  <c r="F31" i="325"/>
  <c r="G31" i="325"/>
  <c r="G30" i="325"/>
  <c r="D26" i="325"/>
  <c r="E26" i="325"/>
  <c r="C31" i="325"/>
  <c r="L61" i="324"/>
  <c r="N59" i="324"/>
  <c r="P55" i="324"/>
  <c r="M54" i="324"/>
  <c r="O52" i="324"/>
  <c r="L51" i="324"/>
  <c r="N49" i="324"/>
  <c r="P45" i="324"/>
  <c r="M44" i="324"/>
  <c r="O42" i="324"/>
  <c r="L41" i="324"/>
  <c r="N39" i="324"/>
  <c r="P35" i="324"/>
  <c r="M34" i="324"/>
  <c r="O32" i="324"/>
  <c r="L31" i="324"/>
  <c r="N29" i="324"/>
  <c r="P25" i="324"/>
  <c r="M24" i="324"/>
  <c r="O22" i="324"/>
  <c r="L21" i="324"/>
  <c r="N19" i="324"/>
  <c r="P15" i="324"/>
  <c r="M14" i="324"/>
  <c r="O12" i="324"/>
  <c r="L11" i="324"/>
  <c r="N9" i="324"/>
  <c r="M9" i="324"/>
  <c r="L60" i="324"/>
  <c r="N48" i="324"/>
  <c r="P34" i="324"/>
  <c r="M23" i="324"/>
  <c r="O11" i="324"/>
  <c r="P32" i="324"/>
  <c r="L18" i="324"/>
  <c r="P60" i="324"/>
  <c r="M59" i="324"/>
  <c r="O55" i="324"/>
  <c r="L54" i="324"/>
  <c r="N52" i="324"/>
  <c r="P50" i="324"/>
  <c r="M49" i="324"/>
  <c r="O45" i="324"/>
  <c r="L44" i="324"/>
  <c r="N42" i="324"/>
  <c r="P40" i="324"/>
  <c r="M39" i="324"/>
  <c r="O35" i="324"/>
  <c r="L34" i="324"/>
  <c r="N32" i="324"/>
  <c r="P30" i="324"/>
  <c r="M29" i="324"/>
  <c r="O25" i="324"/>
  <c r="L24" i="324"/>
  <c r="N22" i="324"/>
  <c r="P20" i="324"/>
  <c r="M19" i="324"/>
  <c r="O15" i="324"/>
  <c r="L14" i="324"/>
  <c r="N12" i="324"/>
  <c r="P10" i="324"/>
  <c r="L9" i="324"/>
  <c r="O51" i="324"/>
  <c r="L40" i="324"/>
  <c r="N28" i="324"/>
  <c r="P14" i="324"/>
  <c r="N34" i="324"/>
  <c r="M21" i="324"/>
  <c r="O60" i="324"/>
  <c r="L59" i="324"/>
  <c r="N55" i="324"/>
  <c r="P53" i="324"/>
  <c r="M52" i="324"/>
  <c r="O50" i="324"/>
  <c r="L49" i="324"/>
  <c r="N45" i="324"/>
  <c r="P43" i="324"/>
  <c r="M42" i="324"/>
  <c r="O40" i="324"/>
  <c r="L39" i="324"/>
  <c r="N35" i="324"/>
  <c r="P33" i="324"/>
  <c r="M32" i="324"/>
  <c r="O30" i="324"/>
  <c r="L29" i="324"/>
  <c r="N25" i="324"/>
  <c r="P23" i="324"/>
  <c r="M22" i="324"/>
  <c r="O20" i="324"/>
  <c r="L19" i="324"/>
  <c r="N15" i="324"/>
  <c r="P13" i="324"/>
  <c r="M12" i="324"/>
  <c r="O10" i="324"/>
  <c r="M53" i="324"/>
  <c r="O41" i="324"/>
  <c r="L30" i="324"/>
  <c r="N18" i="324"/>
  <c r="M41" i="324"/>
  <c r="N24" i="324"/>
  <c r="O9" i="324"/>
  <c r="N60" i="324"/>
  <c r="P58" i="324"/>
  <c r="M55" i="324"/>
  <c r="O53" i="324"/>
  <c r="L52" i="324"/>
  <c r="N50" i="324"/>
  <c r="P48" i="324"/>
  <c r="M45" i="324"/>
  <c r="O43" i="324"/>
  <c r="L42" i="324"/>
  <c r="N40" i="324"/>
  <c r="P38" i="324"/>
  <c r="M35" i="324"/>
  <c r="O33" i="324"/>
  <c r="L32" i="324"/>
  <c r="N30" i="324"/>
  <c r="P28" i="324"/>
  <c r="M25" i="324"/>
  <c r="O23" i="324"/>
  <c r="L22" i="324"/>
  <c r="N20" i="324"/>
  <c r="P18" i="324"/>
  <c r="M15" i="324"/>
  <c r="O13" i="324"/>
  <c r="L12" i="324"/>
  <c r="N10" i="324"/>
  <c r="P8" i="324"/>
  <c r="P11" i="324"/>
  <c r="O8" i="324"/>
  <c r="N58" i="324"/>
  <c r="M43" i="324"/>
  <c r="O31" i="324"/>
  <c r="O21" i="324"/>
  <c r="L10" i="324"/>
  <c r="M31" i="324"/>
  <c r="N14" i="324"/>
  <c r="P61" i="324"/>
  <c r="M60" i="324"/>
  <c r="O58" i="324"/>
  <c r="L55" i="324"/>
  <c r="N53" i="324"/>
  <c r="P51" i="324"/>
  <c r="M50" i="324"/>
  <c r="O48" i="324"/>
  <c r="L45" i="324"/>
  <c r="N43" i="324"/>
  <c r="P41" i="324"/>
  <c r="M40" i="324"/>
  <c r="O38" i="324"/>
  <c r="L35" i="324"/>
  <c r="N33" i="324"/>
  <c r="P31" i="324"/>
  <c r="M30" i="324"/>
  <c r="O28" i="324"/>
  <c r="L25" i="324"/>
  <c r="N23" i="324"/>
  <c r="P21" i="324"/>
  <c r="M20" i="324"/>
  <c r="O18" i="324"/>
  <c r="L15" i="324"/>
  <c r="N13" i="324"/>
  <c r="M10" i="324"/>
  <c r="O61" i="324"/>
  <c r="L50" i="324"/>
  <c r="N38" i="324"/>
  <c r="P24" i="324"/>
  <c r="M13" i="324"/>
  <c r="L38" i="324"/>
  <c r="O19" i="324"/>
  <c r="P54" i="324"/>
  <c r="P44" i="324"/>
  <c r="M33" i="324"/>
  <c r="L20" i="324"/>
  <c r="N8" i="324"/>
  <c r="L28" i="324"/>
  <c r="M11" i="324"/>
  <c r="N61" i="324"/>
  <c r="P59" i="324"/>
  <c r="M58" i="324"/>
  <c r="O54" i="324"/>
  <c r="L53" i="324"/>
  <c r="N51" i="324"/>
  <c r="P49" i="324"/>
  <c r="M48" i="324"/>
  <c r="O44" i="324"/>
  <c r="L43" i="324"/>
  <c r="N41" i="324"/>
  <c r="P39" i="324"/>
  <c r="M38" i="324"/>
  <c r="O34" i="324"/>
  <c r="L33" i="324"/>
  <c r="N31" i="324"/>
  <c r="P29" i="324"/>
  <c r="M28" i="324"/>
  <c r="O24" i="324"/>
  <c r="L23" i="324"/>
  <c r="N21" i="324"/>
  <c r="P19" i="324"/>
  <c r="M18" i="324"/>
  <c r="O14" i="324"/>
  <c r="L13" i="324"/>
  <c r="N11" i="324"/>
  <c r="P9" i="324"/>
  <c r="M8" i="324"/>
  <c r="O49" i="324"/>
  <c r="N44" i="324"/>
  <c r="O39" i="324"/>
  <c r="P22" i="324"/>
  <c r="L8" i="324"/>
  <c r="M61" i="324"/>
  <c r="O59" i="324"/>
  <c r="L58" i="324"/>
  <c r="N54" i="324"/>
  <c r="P52" i="324"/>
  <c r="M51" i="324"/>
  <c r="L48" i="324"/>
  <c r="P42" i="324"/>
  <c r="O29" i="324"/>
  <c r="P12" i="324"/>
  <c r="P55" i="323"/>
  <c r="M54" i="323"/>
  <c r="O52" i="323"/>
  <c r="L51" i="323"/>
  <c r="N49" i="323"/>
  <c r="P45" i="323"/>
  <c r="M44" i="323"/>
  <c r="O42" i="323"/>
  <c r="L41" i="323"/>
  <c r="N39" i="323"/>
  <c r="P35" i="323"/>
  <c r="M34" i="323"/>
  <c r="O32" i="323"/>
  <c r="L31" i="323"/>
  <c r="N29" i="323"/>
  <c r="P25" i="323"/>
  <c r="M24" i="323"/>
  <c r="O22" i="323"/>
  <c r="L21" i="323"/>
  <c r="N19" i="323"/>
  <c r="P15" i="323"/>
  <c r="M14" i="323"/>
  <c r="O12" i="323"/>
  <c r="L11" i="323"/>
  <c r="N9" i="323"/>
  <c r="O44" i="323"/>
  <c r="L33" i="323"/>
  <c r="N21" i="323"/>
  <c r="P9" i="323"/>
  <c r="L48" i="323"/>
  <c r="N34" i="323"/>
  <c r="P22" i="323"/>
  <c r="M11" i="323"/>
  <c r="O55" i="323"/>
  <c r="L54" i="323"/>
  <c r="N52" i="323"/>
  <c r="P50" i="323"/>
  <c r="M49" i="323"/>
  <c r="O45" i="323"/>
  <c r="L44" i="323"/>
  <c r="N42" i="323"/>
  <c r="P40" i="323"/>
  <c r="M39" i="323"/>
  <c r="O35" i="323"/>
  <c r="L34" i="323"/>
  <c r="N32" i="323"/>
  <c r="P30" i="323"/>
  <c r="M29" i="323"/>
  <c r="O25" i="323"/>
  <c r="L24" i="323"/>
  <c r="N22" i="323"/>
  <c r="P20" i="323"/>
  <c r="M19" i="323"/>
  <c r="O15" i="323"/>
  <c r="L14" i="323"/>
  <c r="N12" i="323"/>
  <c r="P10" i="323"/>
  <c r="M9" i="323"/>
  <c r="O54" i="323"/>
  <c r="L43" i="323"/>
  <c r="N31" i="323"/>
  <c r="P19" i="323"/>
  <c r="P52" i="323"/>
  <c r="P42" i="323"/>
  <c r="M31" i="323"/>
  <c r="O19" i="323"/>
  <c r="L8" i="323"/>
  <c r="N55" i="323"/>
  <c r="P53" i="323"/>
  <c r="M52" i="323"/>
  <c r="O50" i="323"/>
  <c r="L49" i="323"/>
  <c r="N45" i="323"/>
  <c r="P43" i="323"/>
  <c r="M42" i="323"/>
  <c r="O40" i="323"/>
  <c r="L39" i="323"/>
  <c r="N35" i="323"/>
  <c r="P33" i="323"/>
  <c r="M32" i="323"/>
  <c r="O30" i="323"/>
  <c r="L29" i="323"/>
  <c r="N25" i="323"/>
  <c r="P23" i="323"/>
  <c r="M22" i="323"/>
  <c r="O20" i="323"/>
  <c r="L19" i="323"/>
  <c r="N15" i="323"/>
  <c r="P13" i="323"/>
  <c r="M12" i="323"/>
  <c r="O10" i="323"/>
  <c r="L9" i="323"/>
  <c r="P49" i="323"/>
  <c r="M38" i="323"/>
  <c r="O24" i="323"/>
  <c r="L13" i="323"/>
  <c r="M51" i="323"/>
  <c r="O39" i="323"/>
  <c r="L28" i="323"/>
  <c r="N14" i="323"/>
  <c r="M55" i="323"/>
  <c r="O53" i="323"/>
  <c r="L52" i="323"/>
  <c r="N50" i="323"/>
  <c r="P48" i="323"/>
  <c r="M45" i="323"/>
  <c r="O43" i="323"/>
  <c r="L42" i="323"/>
  <c r="N40" i="323"/>
  <c r="P38" i="323"/>
  <c r="M35" i="323"/>
  <c r="O33" i="323"/>
  <c r="L32" i="323"/>
  <c r="N30" i="323"/>
  <c r="P28" i="323"/>
  <c r="M25" i="323"/>
  <c r="O23" i="323"/>
  <c r="L22" i="323"/>
  <c r="N20" i="323"/>
  <c r="P18" i="323"/>
  <c r="M15" i="323"/>
  <c r="O13" i="323"/>
  <c r="L12" i="323"/>
  <c r="N10" i="323"/>
  <c r="P8" i="323"/>
  <c r="L53" i="323"/>
  <c r="P39" i="323"/>
  <c r="M28" i="323"/>
  <c r="O14" i="323"/>
  <c r="N54" i="323"/>
  <c r="M41" i="323"/>
  <c r="O29" i="323"/>
  <c r="L18" i="323"/>
  <c r="L55" i="323"/>
  <c r="N53" i="323"/>
  <c r="P51" i="323"/>
  <c r="M50" i="323"/>
  <c r="O48" i="323"/>
  <c r="L45" i="323"/>
  <c r="N43" i="323"/>
  <c r="P41" i="323"/>
  <c r="M40" i="323"/>
  <c r="O38" i="323"/>
  <c r="L35" i="323"/>
  <c r="N33" i="323"/>
  <c r="P31" i="323"/>
  <c r="M30" i="323"/>
  <c r="O28" i="323"/>
  <c r="L25" i="323"/>
  <c r="N23" i="323"/>
  <c r="P21" i="323"/>
  <c r="M20" i="323"/>
  <c r="O18" i="323"/>
  <c r="L15" i="323"/>
  <c r="N13" i="323"/>
  <c r="P11" i="323"/>
  <c r="M10" i="323"/>
  <c r="O8" i="323"/>
  <c r="M48" i="323"/>
  <c r="O34" i="323"/>
  <c r="L23" i="323"/>
  <c r="N11" i="323"/>
  <c r="O49" i="323"/>
  <c r="L38" i="323"/>
  <c r="N24" i="323"/>
  <c r="P12" i="323"/>
  <c r="P54" i="323"/>
  <c r="M53" i="323"/>
  <c r="O51" i="323"/>
  <c r="L50" i="323"/>
  <c r="N48" i="323"/>
  <c r="P44" i="323"/>
  <c r="M43" i="323"/>
  <c r="O41" i="323"/>
  <c r="L40" i="323"/>
  <c r="N38" i="323"/>
  <c r="P34" i="323"/>
  <c r="M33" i="323"/>
  <c r="O31" i="323"/>
  <c r="L30" i="323"/>
  <c r="N28" i="323"/>
  <c r="P24" i="323"/>
  <c r="M23" i="323"/>
  <c r="O21" i="323"/>
  <c r="L20" i="323"/>
  <c r="N18" i="323"/>
  <c r="P14" i="323"/>
  <c r="M13" i="323"/>
  <c r="O11" i="323"/>
  <c r="L10" i="323"/>
  <c r="N8" i="323"/>
  <c r="N51" i="323"/>
  <c r="N41" i="323"/>
  <c r="P29" i="323"/>
  <c r="M18" i="323"/>
  <c r="M8" i="323"/>
  <c r="N44" i="323"/>
  <c r="P32" i="323"/>
  <c r="M21" i="323"/>
  <c r="O9" i="323"/>
  <c r="O54" i="322"/>
  <c r="L53" i="322"/>
  <c r="N51" i="322"/>
  <c r="P49" i="322"/>
  <c r="M48" i="322"/>
  <c r="O44" i="322"/>
  <c r="L43" i="322"/>
  <c r="N41" i="322"/>
  <c r="P39" i="322"/>
  <c r="M38" i="322"/>
  <c r="O34" i="322"/>
  <c r="L33" i="322"/>
  <c r="N31" i="322"/>
  <c r="P29" i="322"/>
  <c r="M28" i="322"/>
  <c r="O24" i="322"/>
  <c r="L23" i="322"/>
  <c r="N21" i="322"/>
  <c r="P19" i="322"/>
  <c r="M18" i="322"/>
  <c r="O14" i="322"/>
  <c r="L13" i="322"/>
  <c r="N11" i="322"/>
  <c r="P9" i="322"/>
  <c r="M8" i="322"/>
  <c r="F30" i="321"/>
  <c r="F33" i="321"/>
  <c r="D32" i="321"/>
  <c r="F26" i="321"/>
  <c r="D20" i="321"/>
  <c r="F11" i="321"/>
  <c r="D12" i="321"/>
  <c r="G12" i="288"/>
  <c r="E11" i="321"/>
  <c r="G8" i="321"/>
  <c r="F11" i="288"/>
  <c r="N28" i="322"/>
  <c r="O11" i="322"/>
  <c r="E32" i="321"/>
  <c r="C13" i="321"/>
  <c r="N54" i="322"/>
  <c r="P52" i="322"/>
  <c r="M51" i="322"/>
  <c r="O49" i="322"/>
  <c r="L48" i="322"/>
  <c r="N44" i="322"/>
  <c r="P42" i="322"/>
  <c r="M41" i="322"/>
  <c r="O39" i="322"/>
  <c r="L38" i="322"/>
  <c r="N34" i="322"/>
  <c r="P32" i="322"/>
  <c r="M31" i="322"/>
  <c r="O29" i="322"/>
  <c r="L28" i="322"/>
  <c r="N24" i="322"/>
  <c r="P22" i="322"/>
  <c r="M21" i="322"/>
  <c r="O19" i="322"/>
  <c r="L18" i="322"/>
  <c r="N14" i="322"/>
  <c r="P12" i="322"/>
  <c r="M11" i="322"/>
  <c r="O9" i="322"/>
  <c r="L8" i="322"/>
  <c r="E30" i="321"/>
  <c r="G39" i="321"/>
  <c r="E33" i="321"/>
  <c r="C32" i="321"/>
  <c r="G24" i="321"/>
  <c r="E26" i="321"/>
  <c r="C20" i="321"/>
  <c r="G17" i="321"/>
  <c r="C12" i="321"/>
  <c r="F12" i="288"/>
  <c r="D12" i="288"/>
  <c r="P24" i="322"/>
  <c r="P14" i="322"/>
  <c r="C41" i="321"/>
  <c r="G11" i="321"/>
  <c r="P55" i="322"/>
  <c r="M54" i="322"/>
  <c r="O52" i="322"/>
  <c r="L51" i="322"/>
  <c r="N49" i="322"/>
  <c r="P45" i="322"/>
  <c r="M44" i="322"/>
  <c r="O42" i="322"/>
  <c r="L41" i="322"/>
  <c r="N39" i="322"/>
  <c r="P35" i="322"/>
  <c r="M34" i="322"/>
  <c r="O32" i="322"/>
  <c r="L31" i="322"/>
  <c r="N29" i="322"/>
  <c r="P25" i="322"/>
  <c r="M24" i="322"/>
  <c r="O22" i="322"/>
  <c r="L21" i="322"/>
  <c r="N19" i="322"/>
  <c r="P15" i="322"/>
  <c r="M14" i="322"/>
  <c r="O12" i="322"/>
  <c r="L11" i="322"/>
  <c r="N9" i="322"/>
  <c r="D30" i="321"/>
  <c r="F39" i="321"/>
  <c r="D33" i="321"/>
  <c r="F24" i="321"/>
  <c r="D26" i="321"/>
  <c r="F17" i="321"/>
  <c r="D11" i="321"/>
  <c r="F8" i="321"/>
  <c r="G11" i="288"/>
  <c r="E12" i="288"/>
  <c r="G13" i="321"/>
  <c r="C20" i="288"/>
  <c r="E20" i="288"/>
  <c r="O21" i="322"/>
  <c r="N8" i="322"/>
  <c r="G26" i="321"/>
  <c r="O55" i="322"/>
  <c r="L54" i="322"/>
  <c r="N52" i="322"/>
  <c r="P50" i="322"/>
  <c r="M49" i="322"/>
  <c r="O45" i="322"/>
  <c r="L44" i="322"/>
  <c r="N42" i="322"/>
  <c r="P40" i="322"/>
  <c r="M39" i="322"/>
  <c r="O35" i="322"/>
  <c r="L34" i="322"/>
  <c r="N32" i="322"/>
  <c r="P30" i="322"/>
  <c r="M29" i="322"/>
  <c r="O25" i="322"/>
  <c r="L24" i="322"/>
  <c r="N22" i="322"/>
  <c r="P20" i="322"/>
  <c r="M19" i="322"/>
  <c r="O15" i="322"/>
  <c r="L14" i="322"/>
  <c r="N12" i="322"/>
  <c r="P10" i="322"/>
  <c r="M9" i="322"/>
  <c r="C30" i="321"/>
  <c r="G41" i="321"/>
  <c r="E39" i="321"/>
  <c r="E24" i="321"/>
  <c r="C26" i="321"/>
  <c r="G16" i="321"/>
  <c r="E17" i="321"/>
  <c r="C11" i="321"/>
  <c r="E8" i="321"/>
  <c r="N38" i="322"/>
  <c r="O31" i="322"/>
  <c r="L20" i="322"/>
  <c r="G30" i="321"/>
  <c r="E20" i="321"/>
  <c r="N55" i="322"/>
  <c r="P53" i="322"/>
  <c r="M52" i="322"/>
  <c r="O50" i="322"/>
  <c r="L49" i="322"/>
  <c r="N45" i="322"/>
  <c r="P43" i="322"/>
  <c r="M42" i="322"/>
  <c r="O40" i="322"/>
  <c r="L39" i="322"/>
  <c r="N35" i="322"/>
  <c r="P33" i="322"/>
  <c r="M32" i="322"/>
  <c r="O30" i="322"/>
  <c r="L29" i="322"/>
  <c r="N25" i="322"/>
  <c r="P23" i="322"/>
  <c r="M22" i="322"/>
  <c r="O20" i="322"/>
  <c r="L19" i="322"/>
  <c r="N15" i="322"/>
  <c r="P13" i="322"/>
  <c r="M12" i="322"/>
  <c r="O10" i="322"/>
  <c r="L9" i="322"/>
  <c r="F41" i="321"/>
  <c r="D39" i="321"/>
  <c r="D24" i="321"/>
  <c r="F16" i="321"/>
  <c r="D17" i="321"/>
  <c r="F13" i="321"/>
  <c r="D8" i="321"/>
  <c r="D20" i="288"/>
  <c r="E11" i="288"/>
  <c r="C12" i="288"/>
  <c r="E13" i="321"/>
  <c r="D11" i="288"/>
  <c r="L10" i="322"/>
  <c r="G20" i="288"/>
  <c r="M55" i="322"/>
  <c r="O53" i="322"/>
  <c r="L52" i="322"/>
  <c r="N50" i="322"/>
  <c r="P48" i="322"/>
  <c r="M45" i="322"/>
  <c r="O43" i="322"/>
  <c r="L42" i="322"/>
  <c r="N40" i="322"/>
  <c r="P38" i="322"/>
  <c r="M35" i="322"/>
  <c r="O33" i="322"/>
  <c r="L32" i="322"/>
  <c r="N30" i="322"/>
  <c r="P28" i="322"/>
  <c r="M25" i="322"/>
  <c r="O23" i="322"/>
  <c r="L22" i="322"/>
  <c r="N20" i="322"/>
  <c r="P18" i="322"/>
  <c r="M15" i="322"/>
  <c r="O13" i="322"/>
  <c r="L12" i="322"/>
  <c r="N10" i="322"/>
  <c r="P8" i="322"/>
  <c r="E41" i="321"/>
  <c r="C39" i="321"/>
  <c r="G32" i="321"/>
  <c r="C24" i="321"/>
  <c r="G20" i="321"/>
  <c r="E16" i="321"/>
  <c r="C17" i="321"/>
  <c r="G12" i="321"/>
  <c r="C8" i="321"/>
  <c r="M33" i="322"/>
  <c r="M23" i="322"/>
  <c r="M13" i="322"/>
  <c r="G33" i="321"/>
  <c r="E12" i="321"/>
  <c r="L55" i="322"/>
  <c r="N53" i="322"/>
  <c r="P51" i="322"/>
  <c r="M50" i="322"/>
  <c r="O48" i="322"/>
  <c r="L45" i="322"/>
  <c r="N43" i="322"/>
  <c r="P41" i="322"/>
  <c r="M40" i="322"/>
  <c r="O38" i="322"/>
  <c r="L35" i="322"/>
  <c r="N33" i="322"/>
  <c r="P31" i="322"/>
  <c r="M30" i="322"/>
  <c r="O28" i="322"/>
  <c r="L25" i="322"/>
  <c r="N23" i="322"/>
  <c r="P21" i="322"/>
  <c r="M20" i="322"/>
  <c r="O18" i="322"/>
  <c r="L15" i="322"/>
  <c r="N13" i="322"/>
  <c r="P11" i="322"/>
  <c r="M10" i="322"/>
  <c r="O8" i="322"/>
  <c r="D41" i="321"/>
  <c r="F32" i="321"/>
  <c r="F20" i="321"/>
  <c r="D16" i="321"/>
  <c r="F12" i="321"/>
  <c r="D13" i="321"/>
  <c r="F20" i="288"/>
  <c r="C11" i="288"/>
  <c r="P54" i="322"/>
  <c r="M53" i="322"/>
  <c r="O51" i="322"/>
  <c r="L50" i="322"/>
  <c r="N48" i="322"/>
  <c r="P44" i="322"/>
  <c r="M43" i="322"/>
  <c r="O41" i="322"/>
  <c r="L40" i="322"/>
  <c r="P34" i="322"/>
  <c r="L30" i="322"/>
  <c r="N18" i="322"/>
  <c r="C16" i="321"/>
  <c r="F25" i="320"/>
  <c r="C20" i="320"/>
  <c r="E14" i="320"/>
  <c r="G12" i="320"/>
  <c r="D9" i="320"/>
  <c r="C9" i="320"/>
  <c r="E25" i="320"/>
  <c r="G17" i="320"/>
  <c r="D14" i="320"/>
  <c r="F12" i="320"/>
  <c r="E20" i="320"/>
  <c r="G28" i="320"/>
  <c r="D25" i="320"/>
  <c r="F17" i="320"/>
  <c r="C14" i="320"/>
  <c r="E12" i="320"/>
  <c r="G8" i="320"/>
  <c r="D13" i="320"/>
  <c r="F28" i="320"/>
  <c r="C25" i="320"/>
  <c r="E17" i="320"/>
  <c r="G13" i="320"/>
  <c r="D12" i="320"/>
  <c r="F8" i="320"/>
  <c r="G14" i="320"/>
  <c r="E28" i="320"/>
  <c r="G20" i="320"/>
  <c r="D17" i="320"/>
  <c r="F13" i="320"/>
  <c r="C12" i="320"/>
  <c r="C28" i="320"/>
  <c r="F9" i="320"/>
  <c r="D28" i="320"/>
  <c r="F20" i="320"/>
  <c r="C17" i="320"/>
  <c r="E13" i="320"/>
  <c r="G9" i="320"/>
  <c r="D8" i="320"/>
  <c r="C8" i="320"/>
  <c r="G25" i="320"/>
  <c r="D20" i="320"/>
  <c r="F14" i="320"/>
  <c r="C13" i="320"/>
  <c r="E9" i="320"/>
  <c r="E8" i="320"/>
  <c r="C22" i="320"/>
  <c r="G21" i="320"/>
  <c r="F21" i="320"/>
  <c r="E21" i="320"/>
  <c r="G22" i="320"/>
  <c r="D21" i="320"/>
  <c r="F22" i="320"/>
  <c r="C21" i="320"/>
  <c r="D22" i="320"/>
  <c r="E22" i="320"/>
  <c r="O54" i="319"/>
  <c r="L53" i="319"/>
  <c r="N51" i="319"/>
  <c r="P49" i="319"/>
  <c r="M48" i="319"/>
  <c r="O44" i="319"/>
  <c r="L43" i="319"/>
  <c r="N41" i="319"/>
  <c r="P39" i="319"/>
  <c r="M38" i="319"/>
  <c r="O34" i="319"/>
  <c r="L33" i="319"/>
  <c r="N31" i="319"/>
  <c r="P29" i="319"/>
  <c r="M28" i="319"/>
  <c r="O24" i="319"/>
  <c r="L23" i="319"/>
  <c r="N21" i="319"/>
  <c r="P19" i="319"/>
  <c r="M18" i="319"/>
  <c r="O14" i="319"/>
  <c r="L13" i="319"/>
  <c r="N11" i="319"/>
  <c r="P9" i="319"/>
  <c r="M8" i="319"/>
  <c r="M53" i="319"/>
  <c r="L40" i="319"/>
  <c r="P24" i="319"/>
  <c r="O11" i="319"/>
  <c r="N54" i="319"/>
  <c r="P52" i="319"/>
  <c r="M51" i="319"/>
  <c r="O49" i="319"/>
  <c r="L48" i="319"/>
  <c r="N44" i="319"/>
  <c r="P42" i="319"/>
  <c r="M41" i="319"/>
  <c r="O39" i="319"/>
  <c r="L38" i="319"/>
  <c r="N34" i="319"/>
  <c r="P32" i="319"/>
  <c r="M31" i="319"/>
  <c r="O29" i="319"/>
  <c r="L28" i="319"/>
  <c r="N24" i="319"/>
  <c r="P22" i="319"/>
  <c r="M21" i="319"/>
  <c r="O19" i="319"/>
  <c r="L18" i="319"/>
  <c r="N14" i="319"/>
  <c r="P12" i="319"/>
  <c r="M11" i="319"/>
  <c r="O9" i="319"/>
  <c r="L8" i="319"/>
  <c r="P44" i="319"/>
  <c r="O31" i="319"/>
  <c r="N18" i="319"/>
  <c r="P55" i="319"/>
  <c r="M54" i="319"/>
  <c r="O52" i="319"/>
  <c r="L51" i="319"/>
  <c r="N49" i="319"/>
  <c r="P45" i="319"/>
  <c r="M44" i="319"/>
  <c r="O42" i="319"/>
  <c r="L41" i="319"/>
  <c r="N39" i="319"/>
  <c r="P35" i="319"/>
  <c r="M34" i="319"/>
  <c r="O32" i="319"/>
  <c r="L31" i="319"/>
  <c r="N29" i="319"/>
  <c r="P25" i="319"/>
  <c r="M24" i="319"/>
  <c r="O22" i="319"/>
  <c r="L21" i="319"/>
  <c r="N19" i="319"/>
  <c r="P15" i="319"/>
  <c r="M14" i="319"/>
  <c r="O12" i="319"/>
  <c r="L11" i="319"/>
  <c r="N9" i="319"/>
  <c r="P54" i="319"/>
  <c r="O41" i="319"/>
  <c r="N28" i="319"/>
  <c r="M13" i="319"/>
  <c r="O55" i="319"/>
  <c r="L54" i="319"/>
  <c r="N52" i="319"/>
  <c r="P50" i="319"/>
  <c r="M49" i="319"/>
  <c r="O45" i="319"/>
  <c r="L44" i="319"/>
  <c r="N42" i="319"/>
  <c r="P40" i="319"/>
  <c r="M39" i="319"/>
  <c r="O35" i="319"/>
  <c r="L34" i="319"/>
  <c r="N32" i="319"/>
  <c r="P30" i="319"/>
  <c r="M29" i="319"/>
  <c r="O25" i="319"/>
  <c r="L24" i="319"/>
  <c r="N22" i="319"/>
  <c r="P20" i="319"/>
  <c r="M19" i="319"/>
  <c r="O15" i="319"/>
  <c r="L14" i="319"/>
  <c r="N12" i="319"/>
  <c r="P10" i="319"/>
  <c r="M9" i="319"/>
  <c r="O51" i="319"/>
  <c r="N38" i="319"/>
  <c r="M23" i="319"/>
  <c r="L10" i="319"/>
  <c r="N55" i="319"/>
  <c r="P53" i="319"/>
  <c r="M52" i="319"/>
  <c r="O50" i="319"/>
  <c r="L49" i="319"/>
  <c r="N45" i="319"/>
  <c r="P43" i="319"/>
  <c r="M42" i="319"/>
  <c r="O40" i="319"/>
  <c r="L39" i="319"/>
  <c r="N35" i="319"/>
  <c r="P33" i="319"/>
  <c r="M32" i="319"/>
  <c r="O30" i="319"/>
  <c r="L29" i="319"/>
  <c r="N25" i="319"/>
  <c r="P23" i="319"/>
  <c r="M22" i="319"/>
  <c r="O20" i="319"/>
  <c r="L19" i="319"/>
  <c r="N15" i="319"/>
  <c r="P13" i="319"/>
  <c r="M12" i="319"/>
  <c r="O10" i="319"/>
  <c r="L9" i="319"/>
  <c r="N48" i="319"/>
  <c r="M33" i="319"/>
  <c r="L20" i="319"/>
  <c r="M55" i="319"/>
  <c r="O53" i="319"/>
  <c r="L52" i="319"/>
  <c r="N50" i="319"/>
  <c r="P48" i="319"/>
  <c r="M45" i="319"/>
  <c r="O43" i="319"/>
  <c r="L42" i="319"/>
  <c r="N40" i="319"/>
  <c r="P38" i="319"/>
  <c r="M35" i="319"/>
  <c r="O33" i="319"/>
  <c r="L32" i="319"/>
  <c r="N30" i="319"/>
  <c r="P28" i="319"/>
  <c r="M25" i="319"/>
  <c r="O23" i="319"/>
  <c r="L22" i="319"/>
  <c r="N20" i="319"/>
  <c r="P18" i="319"/>
  <c r="M15" i="319"/>
  <c r="O13" i="319"/>
  <c r="L12" i="319"/>
  <c r="N10" i="319"/>
  <c r="L50" i="319"/>
  <c r="P34" i="319"/>
  <c r="O21" i="319"/>
  <c r="L55" i="319"/>
  <c r="N53" i="319"/>
  <c r="P51" i="319"/>
  <c r="M50" i="319"/>
  <c r="O48" i="319"/>
  <c r="L45" i="319"/>
  <c r="N43" i="319"/>
  <c r="P41" i="319"/>
  <c r="M40" i="319"/>
  <c r="O38" i="319"/>
  <c r="L35" i="319"/>
  <c r="N33" i="319"/>
  <c r="P31" i="319"/>
  <c r="M30" i="319"/>
  <c r="O28" i="319"/>
  <c r="L25" i="319"/>
  <c r="N23" i="319"/>
  <c r="P21" i="319"/>
  <c r="M20" i="319"/>
  <c r="O18" i="319"/>
  <c r="L15" i="319"/>
  <c r="N13" i="319"/>
  <c r="P11" i="319"/>
  <c r="M10" i="319"/>
  <c r="M43" i="319"/>
  <c r="L30" i="319"/>
  <c r="P14" i="319"/>
  <c r="O46" i="316"/>
  <c r="P31" i="316"/>
  <c r="L17" i="316"/>
  <c r="N37" i="314"/>
  <c r="M32" i="314"/>
  <c r="P23" i="314"/>
  <c r="P44" i="316"/>
  <c r="L30" i="316"/>
  <c r="M15" i="316"/>
  <c r="M39" i="314"/>
  <c r="L12" i="314"/>
  <c r="L22" i="314"/>
  <c r="O44" i="316"/>
  <c r="P29" i="316"/>
  <c r="L15" i="316"/>
  <c r="P37" i="314"/>
  <c r="O32" i="314"/>
  <c r="N23" i="314"/>
  <c r="P42" i="316"/>
  <c r="L28" i="316"/>
  <c r="M13" i="316"/>
  <c r="O39" i="314"/>
  <c r="N12" i="314"/>
  <c r="O11" i="314"/>
  <c r="L41" i="316"/>
  <c r="M26" i="316"/>
  <c r="N11" i="316"/>
  <c r="N41" i="314"/>
  <c r="M14" i="314"/>
  <c r="P9" i="314"/>
  <c r="M39" i="316"/>
  <c r="N24" i="316"/>
  <c r="O9" i="316"/>
  <c r="M43" i="314"/>
  <c r="L16" i="314"/>
  <c r="L8" i="314"/>
  <c r="N37" i="316"/>
  <c r="O22" i="316"/>
  <c r="P44" i="314"/>
  <c r="O28" i="314"/>
  <c r="N19" i="314"/>
  <c r="P46" i="316"/>
  <c r="L32" i="316"/>
  <c r="M17" i="316"/>
  <c r="L45" i="316"/>
  <c r="M30" i="316"/>
  <c r="N15" i="316"/>
  <c r="L39" i="314"/>
  <c r="P33" i="314"/>
  <c r="M22" i="314"/>
  <c r="M43" i="316"/>
  <c r="N28" i="316"/>
  <c r="O13" i="316"/>
  <c r="P40" i="314"/>
  <c r="O13" i="314"/>
  <c r="N10" i="314"/>
  <c r="L43" i="316"/>
  <c r="M28" i="316"/>
  <c r="N13" i="316"/>
  <c r="N39" i="314"/>
  <c r="M12" i="314"/>
  <c r="P11" i="314"/>
  <c r="M41" i="316"/>
  <c r="N26" i="316"/>
  <c r="O11" i="316"/>
  <c r="M41" i="314"/>
  <c r="L14" i="314"/>
  <c r="L10" i="314"/>
  <c r="N39" i="316"/>
  <c r="O24" i="316"/>
  <c r="P9" i="316"/>
  <c r="L43" i="314"/>
  <c r="P15" i="314"/>
  <c r="M8" i="314"/>
  <c r="O37" i="316"/>
  <c r="P22" i="316"/>
  <c r="L8" i="316"/>
  <c r="P26" i="314"/>
  <c r="O17" i="314"/>
  <c r="O19" i="314"/>
  <c r="P33" i="316"/>
  <c r="L19" i="316"/>
  <c r="N46" i="314"/>
  <c r="M30" i="314"/>
  <c r="P25" i="314"/>
  <c r="M45" i="316"/>
  <c r="N30" i="316"/>
  <c r="O15" i="316"/>
  <c r="P38" i="314"/>
  <c r="N43" i="316"/>
  <c r="O28" i="316"/>
  <c r="P13" i="316"/>
  <c r="O40" i="314"/>
  <c r="N13" i="314"/>
  <c r="O10" i="314"/>
  <c r="O41" i="316"/>
  <c r="P26" i="316"/>
  <c r="L12" i="316"/>
  <c r="N42" i="314"/>
  <c r="M15" i="314"/>
  <c r="P8" i="314"/>
  <c r="N41" i="316"/>
  <c r="O26" i="316"/>
  <c r="P11" i="316"/>
  <c r="L41" i="314"/>
  <c r="P13" i="314"/>
  <c r="M10" i="314"/>
  <c r="O39" i="316"/>
  <c r="P24" i="316"/>
  <c r="L10" i="316"/>
  <c r="P42" i="314"/>
  <c r="O15" i="314"/>
  <c r="N8" i="314"/>
  <c r="P37" i="316"/>
  <c r="L23" i="316"/>
  <c r="M8" i="316"/>
  <c r="O26" i="314"/>
  <c r="N17" i="314"/>
  <c r="O25" i="314"/>
  <c r="L36" i="316"/>
  <c r="M19" i="316"/>
  <c r="O44" i="314"/>
  <c r="N28" i="314"/>
  <c r="M19" i="314"/>
  <c r="L47" i="316"/>
  <c r="M32" i="316"/>
  <c r="N17" i="316"/>
  <c r="L37" i="314"/>
  <c r="P31" i="314"/>
  <c r="M24" i="314"/>
  <c r="O43" i="316"/>
  <c r="P28" i="316"/>
  <c r="L14" i="316"/>
  <c r="N40" i="314"/>
  <c r="P41" i="316"/>
  <c r="L27" i="316"/>
  <c r="M12" i="316"/>
  <c r="M42" i="314"/>
  <c r="L15" i="314"/>
  <c r="L9" i="314"/>
  <c r="L40" i="316"/>
  <c r="M25" i="316"/>
  <c r="N10" i="316"/>
  <c r="L26" i="314"/>
  <c r="P16" i="314"/>
  <c r="M27" i="314"/>
  <c r="P39" i="316"/>
  <c r="L25" i="316"/>
  <c r="M10" i="316"/>
  <c r="O42" i="314"/>
  <c r="N15" i="314"/>
  <c r="O8" i="314"/>
  <c r="L38" i="316"/>
  <c r="M23" i="316"/>
  <c r="N8" i="316"/>
  <c r="N26" i="314"/>
  <c r="M17" i="314"/>
  <c r="P10" i="314"/>
  <c r="M36" i="316"/>
  <c r="N19" i="316"/>
  <c r="N44" i="314"/>
  <c r="M28" i="314"/>
  <c r="L19" i="314"/>
  <c r="M47" i="316"/>
  <c r="N32" i="316"/>
  <c r="O17" i="316"/>
  <c r="M46" i="314"/>
  <c r="L30" i="314"/>
  <c r="L36" i="314"/>
  <c r="N45" i="316"/>
  <c r="O30" i="316"/>
  <c r="P15" i="316"/>
  <c r="O38" i="314"/>
  <c r="N33" i="314"/>
  <c r="O22" i="314"/>
  <c r="L42" i="316"/>
  <c r="M27" i="316"/>
  <c r="N12" i="316"/>
  <c r="L42" i="314"/>
  <c r="O43" i="314"/>
  <c r="M40" i="316"/>
  <c r="N25" i="316"/>
  <c r="O10" i="316"/>
  <c r="P43" i="314"/>
  <c r="O16" i="314"/>
  <c r="P28" i="314"/>
  <c r="N38" i="316"/>
  <c r="O23" i="316"/>
  <c r="P8" i="316"/>
  <c r="O27" i="314"/>
  <c r="N18" i="314"/>
  <c r="O33" i="314"/>
  <c r="M38" i="316"/>
  <c r="N23" i="316"/>
  <c r="O8" i="316"/>
  <c r="M26" i="314"/>
  <c r="L17" i="314"/>
  <c r="P14" i="314"/>
  <c r="N36" i="316"/>
  <c r="O19" i="316"/>
  <c r="M44" i="314"/>
  <c r="L28" i="314"/>
  <c r="P18" i="314"/>
  <c r="N47" i="316"/>
  <c r="O32" i="316"/>
  <c r="P17" i="316"/>
  <c r="L46" i="314"/>
  <c r="P29" i="314"/>
  <c r="M36" i="314"/>
  <c r="O45" i="316"/>
  <c r="P30" i="316"/>
  <c r="L16" i="316"/>
  <c r="P47" i="314"/>
  <c r="O31" i="314"/>
  <c r="N24" i="314"/>
  <c r="P43" i="316"/>
  <c r="L29" i="316"/>
  <c r="M14" i="316"/>
  <c r="M40" i="314"/>
  <c r="L13" i="314"/>
  <c r="L11" i="314"/>
  <c r="N40" i="316"/>
  <c r="O25" i="316"/>
  <c r="P10" i="316"/>
  <c r="O38" i="316"/>
  <c r="P23" i="316"/>
  <c r="L9" i="316"/>
  <c r="N27" i="314"/>
  <c r="M18" i="314"/>
  <c r="M13" i="314"/>
  <c r="P36" i="316"/>
  <c r="L22" i="316"/>
  <c r="N45" i="314"/>
  <c r="M29" i="314"/>
  <c r="P36" i="314"/>
  <c r="L24" i="314"/>
  <c r="O36" i="316"/>
  <c r="P19" i="316"/>
  <c r="L44" i="314"/>
  <c r="P27" i="314"/>
  <c r="O18" i="314"/>
  <c r="O47" i="316"/>
  <c r="P32" i="316"/>
  <c r="L18" i="316"/>
  <c r="P45" i="314"/>
  <c r="O29" i="314"/>
  <c r="N36" i="314"/>
  <c r="P45" i="316"/>
  <c r="L31" i="316"/>
  <c r="M16" i="316"/>
  <c r="O47" i="314"/>
  <c r="N31" i="314"/>
  <c r="O24" i="314"/>
  <c r="L44" i="316"/>
  <c r="M29" i="316"/>
  <c r="N14" i="316"/>
  <c r="N38" i="314"/>
  <c r="M33" i="314"/>
  <c r="P22" i="314"/>
  <c r="M42" i="316"/>
  <c r="N27" i="316"/>
  <c r="O12" i="316"/>
  <c r="P41" i="314"/>
  <c r="O14" i="314"/>
  <c r="N9" i="314"/>
  <c r="P38" i="316"/>
  <c r="L24" i="316"/>
  <c r="M9" i="316"/>
  <c r="L32" i="314"/>
  <c r="L37" i="316"/>
  <c r="M22" i="316"/>
  <c r="M45" i="314"/>
  <c r="L29" i="314"/>
  <c r="P19" i="314"/>
  <c r="N22" i="314"/>
  <c r="M33" i="316"/>
  <c r="N18" i="316"/>
  <c r="L47" i="314"/>
  <c r="P30" i="314"/>
  <c r="M25" i="314"/>
  <c r="P47" i="316"/>
  <c r="L33" i="316"/>
  <c r="M18" i="316"/>
  <c r="O45" i="314"/>
  <c r="N29" i="314"/>
  <c r="O36" i="314"/>
  <c r="L46" i="316"/>
  <c r="M31" i="316"/>
  <c r="N16" i="316"/>
  <c r="N47" i="314"/>
  <c r="M31" i="314"/>
  <c r="P24" i="314"/>
  <c r="M44" i="316"/>
  <c r="N29" i="316"/>
  <c r="O14" i="316"/>
  <c r="M38" i="314"/>
  <c r="L33" i="314"/>
  <c r="L23" i="314"/>
  <c r="N42" i="316"/>
  <c r="O27" i="316"/>
  <c r="P12" i="316"/>
  <c r="L40" i="314"/>
  <c r="P12" i="314"/>
  <c r="M11" i="314"/>
  <c r="O40" i="316"/>
  <c r="P25" i="316"/>
  <c r="L11" i="316"/>
  <c r="N43" i="314"/>
  <c r="M16" i="314"/>
  <c r="N30" i="314"/>
  <c r="M37" i="316"/>
  <c r="N22" i="316"/>
  <c r="L45" i="314"/>
  <c r="N16" i="314"/>
  <c r="N33" i="316"/>
  <c r="O18" i="316"/>
  <c r="P46" i="314"/>
  <c r="O30" i="314"/>
  <c r="N25" i="314"/>
  <c r="N46" i="316"/>
  <c r="O31" i="316"/>
  <c r="P16" i="316"/>
  <c r="O37" i="314"/>
  <c r="N32" i="314"/>
  <c r="O23" i="314"/>
  <c r="M46" i="316"/>
  <c r="N31" i="316"/>
  <c r="O16" i="316"/>
  <c r="M47" i="314"/>
  <c r="L31" i="314"/>
  <c r="L25" i="314"/>
  <c r="N44" i="316"/>
  <c r="O29" i="316"/>
  <c r="P14" i="316"/>
  <c r="L38" i="314"/>
  <c r="P32" i="314"/>
  <c r="M23" i="314"/>
  <c r="O42" i="316"/>
  <c r="P27" i="316"/>
  <c r="L13" i="316"/>
  <c r="P39" i="314"/>
  <c r="O12" i="314"/>
  <c r="N11" i="314"/>
  <c r="P40" i="316"/>
  <c r="L26" i="316"/>
  <c r="M11" i="316"/>
  <c r="O41" i="314"/>
  <c r="N14" i="314"/>
  <c r="O9" i="314"/>
  <c r="L39" i="316"/>
  <c r="M24" i="316"/>
  <c r="N9" i="316"/>
  <c r="L27" i="314"/>
  <c r="P17" i="314"/>
  <c r="L18" i="314"/>
  <c r="O33" i="316"/>
  <c r="P18" i="316"/>
  <c r="O46" i="314"/>
  <c r="M9" i="314"/>
  <c r="M37" i="314"/>
  <c r="O54" i="313"/>
  <c r="L53" i="313"/>
  <c r="N51" i="313"/>
  <c r="P49" i="313"/>
  <c r="M48" i="313"/>
  <c r="O44" i="313"/>
  <c r="L43" i="313"/>
  <c r="N41" i="313"/>
  <c r="P39" i="313"/>
  <c r="M38" i="313"/>
  <c r="O34" i="313"/>
  <c r="L33" i="313"/>
  <c r="N31" i="313"/>
  <c r="P29" i="313"/>
  <c r="M28" i="313"/>
  <c r="O24" i="313"/>
  <c r="L23" i="313"/>
  <c r="N21" i="313"/>
  <c r="P19" i="313"/>
  <c r="M18" i="313"/>
  <c r="O14" i="313"/>
  <c r="L13" i="313"/>
  <c r="N11" i="313"/>
  <c r="P9" i="313"/>
  <c r="M8" i="313"/>
  <c r="F33" i="312"/>
  <c r="D32" i="312"/>
  <c r="F29" i="312"/>
  <c r="D26" i="312"/>
  <c r="F22" i="312"/>
  <c r="D18" i="312"/>
  <c r="F11" i="312"/>
  <c r="D8" i="312"/>
  <c r="N54" i="313"/>
  <c r="P52" i="313"/>
  <c r="M51" i="313"/>
  <c r="O49" i="313"/>
  <c r="L48" i="313"/>
  <c r="N44" i="313"/>
  <c r="P42" i="313"/>
  <c r="M41" i="313"/>
  <c r="O39" i="313"/>
  <c r="L38" i="313"/>
  <c r="N34" i="313"/>
  <c r="P32" i="313"/>
  <c r="M31" i="313"/>
  <c r="O29" i="313"/>
  <c r="L28" i="313"/>
  <c r="N24" i="313"/>
  <c r="P22" i="313"/>
  <c r="M21" i="313"/>
  <c r="O19" i="313"/>
  <c r="L18" i="313"/>
  <c r="N14" i="313"/>
  <c r="P12" i="313"/>
  <c r="M11" i="313"/>
  <c r="O9" i="313"/>
  <c r="L8" i="313"/>
  <c r="E33" i="312"/>
  <c r="C32" i="312"/>
  <c r="G30" i="312"/>
  <c r="E29" i="312"/>
  <c r="C26" i="312"/>
  <c r="G21" i="312"/>
  <c r="E22" i="312"/>
  <c r="C18" i="312"/>
  <c r="G15" i="312"/>
  <c r="E11" i="312"/>
  <c r="C8" i="312"/>
  <c r="F15" i="312"/>
  <c r="P55" i="313"/>
  <c r="M54" i="313"/>
  <c r="O52" i="313"/>
  <c r="L51" i="313"/>
  <c r="N49" i="313"/>
  <c r="P45" i="313"/>
  <c r="M44" i="313"/>
  <c r="O42" i="313"/>
  <c r="L41" i="313"/>
  <c r="N39" i="313"/>
  <c r="P35" i="313"/>
  <c r="M34" i="313"/>
  <c r="O32" i="313"/>
  <c r="L31" i="313"/>
  <c r="N29" i="313"/>
  <c r="P25" i="313"/>
  <c r="M24" i="313"/>
  <c r="O22" i="313"/>
  <c r="L21" i="313"/>
  <c r="N19" i="313"/>
  <c r="P15" i="313"/>
  <c r="M14" i="313"/>
  <c r="O12" i="313"/>
  <c r="L11" i="313"/>
  <c r="N9" i="313"/>
  <c r="D33" i="312"/>
  <c r="F30" i="312"/>
  <c r="D29" i="312"/>
  <c r="D22" i="312"/>
  <c r="O55" i="313"/>
  <c r="L54" i="313"/>
  <c r="N52" i="313"/>
  <c r="P50" i="313"/>
  <c r="M49" i="313"/>
  <c r="O45" i="313"/>
  <c r="L44" i="313"/>
  <c r="N42" i="313"/>
  <c r="P40" i="313"/>
  <c r="M39" i="313"/>
  <c r="O35" i="313"/>
  <c r="L34" i="313"/>
  <c r="N32" i="313"/>
  <c r="P30" i="313"/>
  <c r="M29" i="313"/>
  <c r="O25" i="313"/>
  <c r="L24" i="313"/>
  <c r="N22" i="313"/>
  <c r="P20" i="313"/>
  <c r="M19" i="313"/>
  <c r="O15" i="313"/>
  <c r="L14" i="313"/>
  <c r="N12" i="313"/>
  <c r="P10" i="313"/>
  <c r="M9" i="313"/>
  <c r="C33" i="312"/>
  <c r="G31" i="312"/>
  <c r="E30" i="312"/>
  <c r="C29" i="312"/>
  <c r="G25" i="312"/>
  <c r="E21" i="312"/>
  <c r="C22" i="312"/>
  <c r="G14" i="312"/>
  <c r="E15" i="312"/>
  <c r="C11" i="312"/>
  <c r="N55" i="313"/>
  <c r="P53" i="313"/>
  <c r="M52" i="313"/>
  <c r="O50" i="313"/>
  <c r="L49" i="313"/>
  <c r="N45" i="313"/>
  <c r="P43" i="313"/>
  <c r="M42" i="313"/>
  <c r="O40" i="313"/>
  <c r="L39" i="313"/>
  <c r="N35" i="313"/>
  <c r="P33" i="313"/>
  <c r="M32" i="313"/>
  <c r="O30" i="313"/>
  <c r="L29" i="313"/>
  <c r="N25" i="313"/>
  <c r="P23" i="313"/>
  <c r="M22" i="313"/>
  <c r="O20" i="313"/>
  <c r="L19" i="313"/>
  <c r="N15" i="313"/>
  <c r="P13" i="313"/>
  <c r="M12" i="313"/>
  <c r="O10" i="313"/>
  <c r="L9" i="313"/>
  <c r="F31" i="312"/>
  <c r="D30" i="312"/>
  <c r="F25" i="312"/>
  <c r="D21" i="312"/>
  <c r="F14" i="312"/>
  <c r="D15" i="312"/>
  <c r="M55" i="313"/>
  <c r="O53" i="313"/>
  <c r="L52" i="313"/>
  <c r="N50" i="313"/>
  <c r="P48" i="313"/>
  <c r="M45" i="313"/>
  <c r="O43" i="313"/>
  <c r="L42" i="313"/>
  <c r="N40" i="313"/>
  <c r="P38" i="313"/>
  <c r="M35" i="313"/>
  <c r="O33" i="313"/>
  <c r="L32" i="313"/>
  <c r="N30" i="313"/>
  <c r="P28" i="313"/>
  <c r="M25" i="313"/>
  <c r="O23" i="313"/>
  <c r="L22" i="313"/>
  <c r="N20" i="313"/>
  <c r="P18" i="313"/>
  <c r="M15" i="313"/>
  <c r="O13" i="313"/>
  <c r="L12" i="313"/>
  <c r="N10" i="313"/>
  <c r="P8" i="313"/>
  <c r="G32" i="312"/>
  <c r="E31" i="312"/>
  <c r="C30" i="312"/>
  <c r="G26" i="312"/>
  <c r="E25" i="312"/>
  <c r="C21" i="312"/>
  <c r="G18" i="312"/>
  <c r="E14" i="312"/>
  <c r="C15" i="312"/>
  <c r="G8" i="312"/>
  <c r="L55" i="313"/>
  <c r="N53" i="313"/>
  <c r="P51" i="313"/>
  <c r="M50" i="313"/>
  <c r="O48" i="313"/>
  <c r="L45" i="313"/>
  <c r="N43" i="313"/>
  <c r="P41" i="313"/>
  <c r="M40" i="313"/>
  <c r="O38" i="313"/>
  <c r="L35" i="313"/>
  <c r="N33" i="313"/>
  <c r="P31" i="313"/>
  <c r="M30" i="313"/>
  <c r="O28" i="313"/>
  <c r="L25" i="313"/>
  <c r="N23" i="313"/>
  <c r="P21" i="313"/>
  <c r="M20" i="313"/>
  <c r="O18" i="313"/>
  <c r="L15" i="313"/>
  <c r="N13" i="313"/>
  <c r="P11" i="313"/>
  <c r="M10" i="313"/>
  <c r="O8" i="313"/>
  <c r="F32" i="312"/>
  <c r="D31" i="312"/>
  <c r="F26" i="312"/>
  <c r="D25" i="312"/>
  <c r="F18" i="312"/>
  <c r="D14" i="312"/>
  <c r="F8" i="312"/>
  <c r="D11" i="312"/>
  <c r="P54" i="313"/>
  <c r="M53" i="313"/>
  <c r="O51" i="313"/>
  <c r="L50" i="313"/>
  <c r="N48" i="313"/>
  <c r="P44" i="313"/>
  <c r="M43" i="313"/>
  <c r="O41" i="313"/>
  <c r="L40" i="313"/>
  <c r="N38" i="313"/>
  <c r="P34" i="313"/>
  <c r="M33" i="313"/>
  <c r="O31" i="313"/>
  <c r="L30" i="313"/>
  <c r="N28" i="313"/>
  <c r="P24" i="313"/>
  <c r="M23" i="313"/>
  <c r="O21" i="313"/>
  <c r="L20" i="313"/>
  <c r="N18" i="313"/>
  <c r="P14" i="313"/>
  <c r="M13" i="313"/>
  <c r="O11" i="313"/>
  <c r="L10" i="313"/>
  <c r="N8" i="313"/>
  <c r="G33" i="312"/>
  <c r="E32" i="312"/>
  <c r="C31" i="312"/>
  <c r="G29" i="312"/>
  <c r="E26" i="312"/>
  <c r="C25" i="312"/>
  <c r="G22" i="312"/>
  <c r="E18" i="312"/>
  <c r="C14" i="312"/>
  <c r="G11" i="312"/>
  <c r="E8" i="312"/>
  <c r="F21" i="312"/>
  <c r="N62" i="311"/>
  <c r="P60" i="311"/>
  <c r="M59" i="311"/>
  <c r="P65" i="311"/>
  <c r="M62" i="311"/>
  <c r="O60" i="311"/>
  <c r="L59" i="311"/>
  <c r="O65" i="311"/>
  <c r="L62" i="311"/>
  <c r="N60" i="311"/>
  <c r="P58" i="311"/>
  <c r="L61" i="311"/>
  <c r="N65" i="311"/>
  <c r="P61" i="311"/>
  <c r="M60" i="311"/>
  <c r="O58" i="311"/>
  <c r="M65" i="311"/>
  <c r="O61" i="311"/>
  <c r="L60" i="311"/>
  <c r="N58" i="311"/>
  <c r="O62" i="311"/>
  <c r="L65" i="311"/>
  <c r="N61" i="311"/>
  <c r="P59" i="311"/>
  <c r="M58" i="311"/>
  <c r="N59" i="311"/>
  <c r="P62" i="311"/>
  <c r="M61" i="311"/>
  <c r="O59" i="311"/>
  <c r="L58" i="311"/>
  <c r="E44" i="282"/>
  <c r="C41" i="282"/>
  <c r="G33" i="282"/>
  <c r="E172" i="268" s="1"/>
  <c r="C14" i="282"/>
  <c r="D41" i="282"/>
  <c r="D18" i="282"/>
  <c r="G39" i="282"/>
  <c r="D13" i="282"/>
  <c r="G38" i="282"/>
  <c r="L55" i="311"/>
  <c r="D33" i="282"/>
  <c r="C172" i="268" s="1"/>
  <c r="C25" i="282"/>
  <c r="G17" i="282"/>
  <c r="C39" i="282"/>
  <c r="G12" i="282"/>
  <c r="C44" i="282"/>
  <c r="D17" i="282"/>
  <c r="C8" i="282"/>
  <c r="E17" i="282"/>
  <c r="D44" i="282"/>
  <c r="C175" i="268" s="1"/>
  <c r="C17" i="282"/>
  <c r="F44" i="282"/>
  <c r="D175" i="268" s="1"/>
  <c r="C12" i="282"/>
  <c r="D36" i="282"/>
  <c r="E13" i="282"/>
  <c r="F38" i="282"/>
  <c r="M55" i="311"/>
  <c r="D24" i="282"/>
  <c r="F21" i="282"/>
  <c r="D162" i="268" s="1"/>
  <c r="E47" i="282"/>
  <c r="D14" i="282"/>
  <c r="E41" i="282"/>
  <c r="P55" i="311"/>
  <c r="F37" i="282"/>
  <c r="C47" i="282"/>
  <c r="E18" i="282"/>
  <c r="F39" i="282"/>
  <c r="G14" i="282"/>
  <c r="C36" i="282"/>
  <c r="G9" i="282"/>
  <c r="D32" i="282"/>
  <c r="D25" i="282"/>
  <c r="F17" i="282"/>
  <c r="D47" i="282"/>
  <c r="C176" i="268" s="1"/>
  <c r="C18" i="282"/>
  <c r="E12" i="282"/>
  <c r="F25" i="282"/>
  <c r="G24" i="282"/>
  <c r="C21" i="282"/>
  <c r="G44" i="282"/>
  <c r="E175" i="268" s="1"/>
  <c r="F18" i="282"/>
  <c r="D155" i="268" s="1"/>
  <c r="E39" i="282"/>
  <c r="G8" i="282"/>
  <c r="C33" i="282"/>
  <c r="C24" i="282"/>
  <c r="G21" i="282"/>
  <c r="F36" i="282"/>
  <c r="D28" i="282"/>
  <c r="O54" i="311"/>
  <c r="F28" i="282"/>
  <c r="C163" i="268"/>
  <c r="D21" i="282"/>
  <c r="G47" i="282"/>
  <c r="E176" i="268" s="1"/>
  <c r="F13" i="282"/>
  <c r="E38" i="282"/>
  <c r="N55" i="311"/>
  <c r="E32" i="282"/>
  <c r="E25" i="282"/>
  <c r="G25" i="282"/>
  <c r="C9" i="282"/>
  <c r="G32" i="282"/>
  <c r="E9" i="282"/>
  <c r="F33" i="282"/>
  <c r="D172" i="268" s="1"/>
  <c r="F24" i="282"/>
  <c r="F14" i="282"/>
  <c r="G41" i="282"/>
  <c r="F8" i="282"/>
  <c r="C37" i="282"/>
  <c r="L54" i="311"/>
  <c r="E28" i="282"/>
  <c r="D8" i="282"/>
  <c r="E37" i="282"/>
  <c r="C13" i="282"/>
  <c r="G37" i="282"/>
  <c r="P54" i="311"/>
  <c r="G28" i="282"/>
  <c r="E24" i="282"/>
  <c r="G18" i="282"/>
  <c r="D39" i="282"/>
  <c r="G13" i="282"/>
  <c r="D38" i="282"/>
  <c r="C174" i="268" s="1"/>
  <c r="O55" i="311"/>
  <c r="F32" i="282"/>
  <c r="D9" i="282"/>
  <c r="F12" i="282"/>
  <c r="G36" i="282"/>
  <c r="N54" i="311"/>
  <c r="D12" i="282"/>
  <c r="E36" i="282"/>
  <c r="F9" i="282"/>
  <c r="E33" i="282"/>
  <c r="C32" i="282"/>
  <c r="E21" i="282"/>
  <c r="F47" i="282"/>
  <c r="D176" i="268" s="1"/>
  <c r="E14" i="282"/>
  <c r="F41" i="282"/>
  <c r="E8" i="282"/>
  <c r="D37" i="282"/>
  <c r="M54" i="311"/>
  <c r="C8" i="287"/>
  <c r="D9" i="287"/>
  <c r="D8" i="287"/>
  <c r="C9" i="287"/>
  <c r="E8" i="287"/>
  <c r="F8" i="287"/>
  <c r="F9" i="287"/>
  <c r="G8" i="287"/>
  <c r="G9" i="287"/>
  <c r="E9" i="287"/>
  <c r="G29" i="287"/>
  <c r="E454" i="268" s="1"/>
  <c r="D26" i="287"/>
  <c r="C453" i="268" s="1"/>
  <c r="D23" i="287"/>
  <c r="C452" i="268" s="1"/>
  <c r="C21" i="287"/>
  <c r="E13" i="287"/>
  <c r="F14" i="287"/>
  <c r="D443" i="268" s="1"/>
  <c r="M55" i="310"/>
  <c r="O53" i="310"/>
  <c r="L52" i="310"/>
  <c r="N50" i="310"/>
  <c r="P48" i="310"/>
  <c r="M45" i="310"/>
  <c r="O43" i="310"/>
  <c r="L42" i="310"/>
  <c r="N40" i="310"/>
  <c r="P38" i="310"/>
  <c r="M35" i="310"/>
  <c r="O33" i="310"/>
  <c r="L32" i="310"/>
  <c r="N30" i="310"/>
  <c r="P28" i="310"/>
  <c r="M25" i="310"/>
  <c r="O23" i="310"/>
  <c r="L22" i="310"/>
  <c r="N20" i="310"/>
  <c r="P18" i="310"/>
  <c r="M15" i="310"/>
  <c r="O13" i="310"/>
  <c r="L12" i="310"/>
  <c r="N10" i="310"/>
  <c r="P8" i="310"/>
  <c r="O55" i="308"/>
  <c r="L54" i="308"/>
  <c r="N52" i="308"/>
  <c r="P50" i="308"/>
  <c r="M49" i="308"/>
  <c r="O45" i="308"/>
  <c r="L44" i="308"/>
  <c r="N42" i="308"/>
  <c r="P40" i="308"/>
  <c r="M39" i="308"/>
  <c r="O35" i="308"/>
  <c r="L34" i="308"/>
  <c r="N32" i="308"/>
  <c r="P30" i="308"/>
  <c r="M29" i="308"/>
  <c r="O25" i="308"/>
  <c r="L24" i="308"/>
  <c r="N22" i="308"/>
  <c r="P20" i="308"/>
  <c r="M19" i="308"/>
  <c r="O15" i="308"/>
  <c r="L14" i="308"/>
  <c r="N12" i="308"/>
  <c r="P10" i="308"/>
  <c r="M9" i="308"/>
  <c r="F29" i="287"/>
  <c r="D454" i="268" s="1"/>
  <c r="C26" i="287"/>
  <c r="E23" i="287"/>
  <c r="G18" i="287"/>
  <c r="E449" i="268" s="1"/>
  <c r="F13" i="287"/>
  <c r="E14" i="287"/>
  <c r="L55" i="310"/>
  <c r="N53" i="310"/>
  <c r="P51" i="310"/>
  <c r="M50" i="310"/>
  <c r="O48" i="310"/>
  <c r="L45" i="310"/>
  <c r="N43" i="310"/>
  <c r="P41" i="310"/>
  <c r="M40" i="310"/>
  <c r="O38" i="310"/>
  <c r="L35" i="310"/>
  <c r="N33" i="310"/>
  <c r="P31" i="310"/>
  <c r="M30" i="310"/>
  <c r="O28" i="310"/>
  <c r="L25" i="310"/>
  <c r="N23" i="310"/>
  <c r="P21" i="310"/>
  <c r="M20" i="310"/>
  <c r="O18" i="310"/>
  <c r="L15" i="310"/>
  <c r="N13" i="310"/>
  <c r="P11" i="310"/>
  <c r="M10" i="310"/>
  <c r="O8" i="310"/>
  <c r="N55" i="308"/>
  <c r="P53" i="308"/>
  <c r="M52" i="308"/>
  <c r="O50" i="308"/>
  <c r="L49" i="308"/>
  <c r="N45" i="308"/>
  <c r="P43" i="308"/>
  <c r="M42" i="308"/>
  <c r="O40" i="308"/>
  <c r="L39" i="308"/>
  <c r="N35" i="308"/>
  <c r="P33" i="308"/>
  <c r="M32" i="308"/>
  <c r="O30" i="308"/>
  <c r="L29" i="308"/>
  <c r="N25" i="308"/>
  <c r="P23" i="308"/>
  <c r="M22" i="308"/>
  <c r="O20" i="308"/>
  <c r="L19" i="308"/>
  <c r="N15" i="308"/>
  <c r="P13" i="308"/>
  <c r="M12" i="308"/>
  <c r="O10" i="308"/>
  <c r="L9" i="308"/>
  <c r="E29" i="287"/>
  <c r="C22" i="287"/>
  <c r="F23" i="287"/>
  <c r="F18" i="287"/>
  <c r="D449" i="268" s="1"/>
  <c r="G13" i="287"/>
  <c r="D14" i="287"/>
  <c r="P54" i="310"/>
  <c r="M53" i="310"/>
  <c r="O51" i="310"/>
  <c r="L50" i="310"/>
  <c r="N48" i="310"/>
  <c r="P44" i="310"/>
  <c r="M43" i="310"/>
  <c r="O41" i="310"/>
  <c r="L40" i="310"/>
  <c r="N38" i="310"/>
  <c r="P34" i="310"/>
  <c r="M33" i="310"/>
  <c r="O31" i="310"/>
  <c r="L30" i="310"/>
  <c r="N28" i="310"/>
  <c r="P24" i="310"/>
  <c r="M23" i="310"/>
  <c r="O21" i="310"/>
  <c r="L20" i="310"/>
  <c r="N18" i="310"/>
  <c r="P14" i="310"/>
  <c r="M13" i="310"/>
  <c r="O11" i="310"/>
  <c r="L10" i="310"/>
  <c r="N8" i="310"/>
  <c r="M55" i="308"/>
  <c r="O53" i="308"/>
  <c r="L52" i="308"/>
  <c r="N50" i="308"/>
  <c r="P48" i="308"/>
  <c r="M45" i="308"/>
  <c r="O43" i="308"/>
  <c r="L42" i="308"/>
  <c r="N40" i="308"/>
  <c r="P38" i="308"/>
  <c r="M35" i="308"/>
  <c r="O33" i="308"/>
  <c r="L32" i="308"/>
  <c r="N30" i="308"/>
  <c r="P28" i="308"/>
  <c r="M25" i="308"/>
  <c r="O23" i="308"/>
  <c r="L22" i="308"/>
  <c r="N20" i="308"/>
  <c r="P18" i="308"/>
  <c r="M15" i="308"/>
  <c r="O13" i="308"/>
  <c r="L12" i="308"/>
  <c r="N10" i="308"/>
  <c r="P8" i="308"/>
  <c r="D29" i="287"/>
  <c r="C454" i="268" s="1"/>
  <c r="D22" i="287"/>
  <c r="C451" i="268" s="1"/>
  <c r="G23" i="287"/>
  <c r="E18" i="287"/>
  <c r="C14" i="287"/>
  <c r="O54" i="310"/>
  <c r="L53" i="310"/>
  <c r="N51" i="310"/>
  <c r="P49" i="310"/>
  <c r="M48" i="310"/>
  <c r="O44" i="310"/>
  <c r="L43" i="310"/>
  <c r="N41" i="310"/>
  <c r="P39" i="310"/>
  <c r="M38" i="310"/>
  <c r="O34" i="310"/>
  <c r="L33" i="310"/>
  <c r="N31" i="310"/>
  <c r="P29" i="310"/>
  <c r="M28" i="310"/>
  <c r="O24" i="310"/>
  <c r="L23" i="310"/>
  <c r="N21" i="310"/>
  <c r="P19" i="310"/>
  <c r="M18" i="310"/>
  <c r="O14" i="310"/>
  <c r="L13" i="310"/>
  <c r="N11" i="310"/>
  <c r="P9" i="310"/>
  <c r="M8" i="310"/>
  <c r="L55" i="308"/>
  <c r="N53" i="308"/>
  <c r="P51" i="308"/>
  <c r="M50" i="308"/>
  <c r="O48" i="308"/>
  <c r="L45" i="308"/>
  <c r="N43" i="308"/>
  <c r="P41" i="308"/>
  <c r="M40" i="308"/>
  <c r="O38" i="308"/>
  <c r="L35" i="308"/>
  <c r="N33" i="308"/>
  <c r="P31" i="308"/>
  <c r="M30" i="308"/>
  <c r="O28" i="308"/>
  <c r="L25" i="308"/>
  <c r="N23" i="308"/>
  <c r="P21" i="308"/>
  <c r="M20" i="308"/>
  <c r="O18" i="308"/>
  <c r="L15" i="308"/>
  <c r="N13" i="308"/>
  <c r="P11" i="308"/>
  <c r="M10" i="308"/>
  <c r="O8" i="308"/>
  <c r="C29" i="287"/>
  <c r="E22" i="287"/>
  <c r="G21" i="287"/>
  <c r="E450" i="268" s="1"/>
  <c r="D18" i="287"/>
  <c r="C449" i="268" s="1"/>
  <c r="N54" i="310"/>
  <c r="P52" i="310"/>
  <c r="M51" i="310"/>
  <c r="O49" i="310"/>
  <c r="L48" i="310"/>
  <c r="N44" i="310"/>
  <c r="P42" i="310"/>
  <c r="M41" i="310"/>
  <c r="O39" i="310"/>
  <c r="L38" i="310"/>
  <c r="N34" i="310"/>
  <c r="P32" i="310"/>
  <c r="M31" i="310"/>
  <c r="O29" i="310"/>
  <c r="L28" i="310"/>
  <c r="N24" i="310"/>
  <c r="P22" i="310"/>
  <c r="M21" i="310"/>
  <c r="O19" i="310"/>
  <c r="L18" i="310"/>
  <c r="N14" i="310"/>
  <c r="P12" i="310"/>
  <c r="M11" i="310"/>
  <c r="O9" i="310"/>
  <c r="L8" i="310"/>
  <c r="P54" i="308"/>
  <c r="M53" i="308"/>
  <c r="O51" i="308"/>
  <c r="L50" i="308"/>
  <c r="N48" i="308"/>
  <c r="P44" i="308"/>
  <c r="M43" i="308"/>
  <c r="O41" i="308"/>
  <c r="L40" i="308"/>
  <c r="N38" i="308"/>
  <c r="P34" i="308"/>
  <c r="M33" i="308"/>
  <c r="O31" i="308"/>
  <c r="L30" i="308"/>
  <c r="N28" i="308"/>
  <c r="P24" i="308"/>
  <c r="M23" i="308"/>
  <c r="O21" i="308"/>
  <c r="L20" i="308"/>
  <c r="N18" i="308"/>
  <c r="P14" i="308"/>
  <c r="M13" i="308"/>
  <c r="O11" i="308"/>
  <c r="L10" i="308"/>
  <c r="N8" i="308"/>
  <c r="G26" i="287"/>
  <c r="E453" i="268" s="1"/>
  <c r="F22" i="287"/>
  <c r="D451" i="268" s="1"/>
  <c r="F21" i="287"/>
  <c r="C18" i="287"/>
  <c r="P55" i="310"/>
  <c r="M54" i="310"/>
  <c r="O52" i="310"/>
  <c r="L51" i="310"/>
  <c r="N49" i="310"/>
  <c r="P45" i="310"/>
  <c r="M44" i="310"/>
  <c r="O42" i="310"/>
  <c r="L41" i="310"/>
  <c r="N39" i="310"/>
  <c r="P35" i="310"/>
  <c r="M34" i="310"/>
  <c r="O32" i="310"/>
  <c r="L31" i="310"/>
  <c r="N29" i="310"/>
  <c r="P25" i="310"/>
  <c r="M24" i="310"/>
  <c r="O22" i="310"/>
  <c r="L21" i="310"/>
  <c r="N19" i="310"/>
  <c r="P15" i="310"/>
  <c r="M14" i="310"/>
  <c r="O12" i="310"/>
  <c r="L11" i="310"/>
  <c r="N9" i="310"/>
  <c r="O54" i="308"/>
  <c r="L53" i="308"/>
  <c r="N51" i="308"/>
  <c r="P49" i="308"/>
  <c r="M48" i="308"/>
  <c r="O44" i="308"/>
  <c r="L43" i="308"/>
  <c r="N41" i="308"/>
  <c r="P39" i="308"/>
  <c r="M38" i="308"/>
  <c r="O34" i="308"/>
  <c r="L33" i="308"/>
  <c r="N31" i="308"/>
  <c r="P29" i="308"/>
  <c r="M28" i="308"/>
  <c r="O24" i="308"/>
  <c r="L23" i="308"/>
  <c r="N21" i="308"/>
  <c r="P19" i="308"/>
  <c r="M18" i="308"/>
  <c r="O14" i="308"/>
  <c r="L13" i="308"/>
  <c r="N11" i="308"/>
  <c r="P9" i="308"/>
  <c r="M8" i="308"/>
  <c r="F26" i="287"/>
  <c r="D453" i="268" s="1"/>
  <c r="G22" i="287"/>
  <c r="E451" i="268" s="1"/>
  <c r="E21" i="287"/>
  <c r="C13" i="287"/>
  <c r="O55" i="310"/>
  <c r="L54" i="310"/>
  <c r="N52" i="310"/>
  <c r="P50" i="310"/>
  <c r="M49" i="310"/>
  <c r="O45" i="310"/>
  <c r="L44" i="310"/>
  <c r="N42" i="310"/>
  <c r="P40" i="310"/>
  <c r="M39" i="310"/>
  <c r="O35" i="310"/>
  <c r="L34" i="310"/>
  <c r="N32" i="310"/>
  <c r="P30" i="310"/>
  <c r="M29" i="310"/>
  <c r="O25" i="310"/>
  <c r="L24" i="310"/>
  <c r="N22" i="310"/>
  <c r="P20" i="310"/>
  <c r="M19" i="310"/>
  <c r="O15" i="310"/>
  <c r="L14" i="310"/>
  <c r="N12" i="310"/>
  <c r="P10" i="310"/>
  <c r="M9" i="310"/>
  <c r="N54" i="308"/>
  <c r="P52" i="308"/>
  <c r="M51" i="308"/>
  <c r="O49" i="308"/>
  <c r="L48" i="308"/>
  <c r="N44" i="308"/>
  <c r="P42" i="308"/>
  <c r="M41" i="308"/>
  <c r="O39" i="308"/>
  <c r="L38" i="308"/>
  <c r="N34" i="308"/>
  <c r="P32" i="308"/>
  <c r="M31" i="308"/>
  <c r="O29" i="308"/>
  <c r="L28" i="308"/>
  <c r="N24" i="308"/>
  <c r="P22" i="308"/>
  <c r="M21" i="308"/>
  <c r="O19" i="308"/>
  <c r="L18" i="308"/>
  <c r="N14" i="308"/>
  <c r="P12" i="308"/>
  <c r="M11" i="308"/>
  <c r="O9" i="308"/>
  <c r="L8" i="308"/>
  <c r="E26" i="287"/>
  <c r="L49" i="310"/>
  <c r="M32" i="310"/>
  <c r="N15" i="310"/>
  <c r="P55" i="308"/>
  <c r="L41" i="308"/>
  <c r="M24" i="308"/>
  <c r="N9" i="308"/>
  <c r="N50" i="236"/>
  <c r="L52" i="236"/>
  <c r="O53" i="236"/>
  <c r="M55" i="236"/>
  <c r="L48" i="236"/>
  <c r="N40" i="236"/>
  <c r="L42" i="236"/>
  <c r="O43" i="236"/>
  <c r="M45" i="236"/>
  <c r="L38" i="236"/>
  <c r="N30" i="236"/>
  <c r="L32" i="236"/>
  <c r="O33" i="236"/>
  <c r="M35" i="236"/>
  <c r="L28" i="236"/>
  <c r="N20" i="236"/>
  <c r="L22" i="236"/>
  <c r="O23" i="236"/>
  <c r="M25" i="236"/>
  <c r="L18" i="236"/>
  <c r="N10" i="236"/>
  <c r="L12" i="236"/>
  <c r="O13" i="236"/>
  <c r="M15" i="236"/>
  <c r="L8" i="236"/>
  <c r="E485" i="268"/>
  <c r="D490" i="268"/>
  <c r="C492" i="268"/>
  <c r="D480" i="268"/>
  <c r="C24" i="288"/>
  <c r="C17" i="288"/>
  <c r="F16" i="288"/>
  <c r="O38" i="236"/>
  <c r="L33" i="236"/>
  <c r="O18" i="236"/>
  <c r="C485" i="268"/>
  <c r="E21" i="288"/>
  <c r="C13" i="288"/>
  <c r="N35" i="310"/>
  <c r="N29" i="308"/>
  <c r="C23" i="287"/>
  <c r="N45" i="310"/>
  <c r="O30" i="310"/>
  <c r="P13" i="310"/>
  <c r="M54" i="308"/>
  <c r="N39" i="308"/>
  <c r="O22" i="308"/>
  <c r="L49" i="236"/>
  <c r="O50" i="236"/>
  <c r="M52" i="236"/>
  <c r="P53" i="236"/>
  <c r="N55" i="236"/>
  <c r="L39" i="236"/>
  <c r="O40" i="236"/>
  <c r="M42" i="236"/>
  <c r="P43" i="236"/>
  <c r="N45" i="236"/>
  <c r="L29" i="236"/>
  <c r="O30" i="236"/>
  <c r="M32" i="236"/>
  <c r="P33" i="236"/>
  <c r="N35" i="236"/>
  <c r="L19" i="236"/>
  <c r="O20" i="236"/>
  <c r="M22" i="236"/>
  <c r="P23" i="236"/>
  <c r="N25" i="236"/>
  <c r="L9" i="236"/>
  <c r="O10" i="236"/>
  <c r="M12" i="236"/>
  <c r="P13" i="236"/>
  <c r="N15" i="236"/>
  <c r="C489" i="268"/>
  <c r="D476" i="268"/>
  <c r="D17" i="288"/>
  <c r="E472" i="268"/>
  <c r="E16" i="288"/>
  <c r="G13" i="288"/>
  <c r="E468" i="268" s="1"/>
  <c r="O44" i="236"/>
  <c r="N21" i="236"/>
  <c r="O14" i="236"/>
  <c r="D491" i="268"/>
  <c r="E475" i="268"/>
  <c r="G14" i="287"/>
  <c r="D21" i="287"/>
  <c r="P43" i="310"/>
  <c r="L29" i="310"/>
  <c r="M12" i="310"/>
  <c r="O52" i="308"/>
  <c r="P35" i="308"/>
  <c r="L21" i="308"/>
  <c r="M49" i="236"/>
  <c r="P50" i="236"/>
  <c r="N52" i="236"/>
  <c r="L54" i="236"/>
  <c r="O55" i="236"/>
  <c r="M39" i="236"/>
  <c r="P40" i="236"/>
  <c r="N42" i="236"/>
  <c r="L44" i="236"/>
  <c r="O45" i="236"/>
  <c r="M29" i="236"/>
  <c r="P30" i="236"/>
  <c r="N32" i="236"/>
  <c r="L34" i="236"/>
  <c r="O35" i="236"/>
  <c r="M19" i="236"/>
  <c r="P20" i="236"/>
  <c r="N22" i="236"/>
  <c r="L24" i="236"/>
  <c r="O25" i="236"/>
  <c r="M9" i="236"/>
  <c r="P10" i="236"/>
  <c r="N12" i="236"/>
  <c r="L14" i="236"/>
  <c r="O15" i="236"/>
  <c r="C486" i="268"/>
  <c r="E487" i="268"/>
  <c r="D492" i="268"/>
  <c r="E482" i="268"/>
  <c r="E479" i="268"/>
  <c r="C475" i="268"/>
  <c r="E476" i="268"/>
  <c r="E17" i="288"/>
  <c r="D16" i="288"/>
  <c r="F13" i="288"/>
  <c r="N41" i="236"/>
  <c r="P19" i="236"/>
  <c r="N11" i="236"/>
  <c r="D13" i="287"/>
  <c r="C444" i="268" s="1"/>
  <c r="M42" i="310"/>
  <c r="N25" i="310"/>
  <c r="O10" i="310"/>
  <c r="L51" i="308"/>
  <c r="M34" i="308"/>
  <c r="N19" i="308"/>
  <c r="N49" i="236"/>
  <c r="L51" i="236"/>
  <c r="O52" i="236"/>
  <c r="M54" i="236"/>
  <c r="P55" i="236"/>
  <c r="N39" i="236"/>
  <c r="L41" i="236"/>
  <c r="O42" i="236"/>
  <c r="M44" i="236"/>
  <c r="P45" i="236"/>
  <c r="N29" i="236"/>
  <c r="L31" i="236"/>
  <c r="O32" i="236"/>
  <c r="M34" i="236"/>
  <c r="P35" i="236"/>
  <c r="N19" i="236"/>
  <c r="L21" i="236"/>
  <c r="O22" i="236"/>
  <c r="M24" i="236"/>
  <c r="P25" i="236"/>
  <c r="N9" i="236"/>
  <c r="L11" i="236"/>
  <c r="O12" i="236"/>
  <c r="M14" i="236"/>
  <c r="P15" i="236"/>
  <c r="D489" i="268"/>
  <c r="C491" i="268"/>
  <c r="E492" i="268"/>
  <c r="D479" i="268"/>
  <c r="G21" i="288"/>
  <c r="E474" i="268" s="1"/>
  <c r="F17" i="288"/>
  <c r="D471" i="268" s="1"/>
  <c r="C473" i="268"/>
  <c r="C16" i="288"/>
  <c r="E13" i="288"/>
  <c r="E8" i="288"/>
  <c r="L43" i="236"/>
  <c r="O34" i="236"/>
  <c r="O24" i="236"/>
  <c r="O8" i="236"/>
  <c r="D484" i="268"/>
  <c r="F24" i="288"/>
  <c r="M52" i="310"/>
  <c r="N55" i="310"/>
  <c r="O40" i="310"/>
  <c r="P23" i="310"/>
  <c r="L9" i="310"/>
  <c r="N49" i="308"/>
  <c r="O32" i="308"/>
  <c r="P15" i="308"/>
  <c r="O49" i="236"/>
  <c r="M51" i="236"/>
  <c r="P52" i="236"/>
  <c r="N54" i="236"/>
  <c r="P48" i="236"/>
  <c r="O39" i="236"/>
  <c r="M41" i="236"/>
  <c r="P42" i="236"/>
  <c r="N44" i="236"/>
  <c r="P38" i="236"/>
  <c r="O29" i="236"/>
  <c r="M31" i="236"/>
  <c r="P32" i="236"/>
  <c r="N34" i="236"/>
  <c r="P28" i="236"/>
  <c r="O19" i="236"/>
  <c r="M21" i="236"/>
  <c r="P22" i="236"/>
  <c r="N24" i="236"/>
  <c r="P18" i="236"/>
  <c r="O9" i="236"/>
  <c r="M11" i="236"/>
  <c r="P12" i="236"/>
  <c r="N14" i="236"/>
  <c r="P8" i="236"/>
  <c r="D486" i="268"/>
  <c r="C488" i="268"/>
  <c r="E489" i="268"/>
  <c r="E484" i="268"/>
  <c r="C483" i="268"/>
  <c r="G24" i="288"/>
  <c r="D475" i="268"/>
  <c r="F21" i="288"/>
  <c r="D474" i="268" s="1"/>
  <c r="G17" i="288"/>
  <c r="D13" i="288"/>
  <c r="O48" i="236"/>
  <c r="O28" i="236"/>
  <c r="P9" i="236"/>
  <c r="E486" i="268"/>
  <c r="O20" i="310"/>
  <c r="P53" i="310"/>
  <c r="L39" i="310"/>
  <c r="M22" i="310"/>
  <c r="P45" i="308"/>
  <c r="L31" i="308"/>
  <c r="M14" i="308"/>
  <c r="P49" i="236"/>
  <c r="N51" i="236"/>
  <c r="L53" i="236"/>
  <c r="O54" i="236"/>
  <c r="P39" i="236"/>
  <c r="P29" i="236"/>
  <c r="N31" i="236"/>
  <c r="L23" i="236"/>
  <c r="L13" i="236"/>
  <c r="C479" i="268"/>
  <c r="O12" i="308"/>
  <c r="M53" i="236"/>
  <c r="O41" i="236"/>
  <c r="L30" i="236"/>
  <c r="N28" i="236"/>
  <c r="P24" i="236"/>
  <c r="M13" i="236"/>
  <c r="E483" i="268"/>
  <c r="C476" i="268"/>
  <c r="N48" i="236"/>
  <c r="N8" i="236"/>
  <c r="P34" i="236"/>
  <c r="M38" i="236"/>
  <c r="L11" i="308"/>
  <c r="N53" i="236"/>
  <c r="P41" i="236"/>
  <c r="M30" i="236"/>
  <c r="M28" i="236"/>
  <c r="L25" i="236"/>
  <c r="N13" i="236"/>
  <c r="E491" i="268"/>
  <c r="C480" i="268"/>
  <c r="D21" i="288"/>
  <c r="C474" i="268" s="1"/>
  <c r="L50" i="236"/>
  <c r="O21" i="236"/>
  <c r="C484" i="268"/>
  <c r="N38" i="236"/>
  <c r="D24" i="288"/>
  <c r="C477" i="268" s="1"/>
  <c r="P51" i="236"/>
  <c r="C490" i="268"/>
  <c r="P54" i="236"/>
  <c r="M43" i="236"/>
  <c r="O31" i="236"/>
  <c r="L20" i="236"/>
  <c r="N18" i="236"/>
  <c r="P14" i="236"/>
  <c r="D485" i="268"/>
  <c r="C21" i="288"/>
  <c r="M33" i="236"/>
  <c r="C487" i="268"/>
  <c r="M23" i="236"/>
  <c r="G16" i="288"/>
  <c r="L19" i="310"/>
  <c r="L35" i="236"/>
  <c r="D483" i="268"/>
  <c r="L55" i="236"/>
  <c r="N43" i="236"/>
  <c r="P31" i="236"/>
  <c r="M20" i="236"/>
  <c r="M18" i="236"/>
  <c r="L15" i="236"/>
  <c r="C472" i="268"/>
  <c r="P44" i="236"/>
  <c r="L10" i="236"/>
  <c r="O51" i="236"/>
  <c r="O11" i="236"/>
  <c r="P25" i="308"/>
  <c r="M40" i="236"/>
  <c r="P11" i="236"/>
  <c r="O50" i="310"/>
  <c r="M44" i="308"/>
  <c r="M50" i="236"/>
  <c r="M48" i="236"/>
  <c r="L45" i="236"/>
  <c r="N33" i="236"/>
  <c r="P21" i="236"/>
  <c r="M10" i="236"/>
  <c r="M8" i="236"/>
  <c r="D488" i="268"/>
  <c r="E24" i="288"/>
  <c r="P33" i="310"/>
  <c r="O42" i="308"/>
  <c r="L40" i="236"/>
  <c r="E488" i="268"/>
  <c r="N23" i="236"/>
  <c r="F8" i="288"/>
  <c r="D467" i="268" s="1"/>
  <c r="G8" i="288"/>
  <c r="E467" i="268" s="1"/>
  <c r="C8" i="288"/>
  <c r="D8" i="288"/>
  <c r="C467" i="268" s="1"/>
  <c r="K682" i="268"/>
  <c r="K555" i="268"/>
  <c r="K564" i="268"/>
  <c r="K481" i="268"/>
  <c r="K527" i="268"/>
  <c r="K116" i="268"/>
  <c r="K376" i="268"/>
  <c r="K357" i="268"/>
  <c r="K292" i="268"/>
  <c r="K538" i="268"/>
  <c r="K445" i="268"/>
  <c r="K705" i="268"/>
  <c r="K474" i="268"/>
  <c r="K646" i="268"/>
  <c r="K587" i="268"/>
  <c r="K691" i="268"/>
  <c r="K134" i="268"/>
  <c r="K274" i="268"/>
  <c r="K421" i="268"/>
  <c r="K185" i="268"/>
  <c r="K485" i="268"/>
  <c r="K41" i="268"/>
  <c r="K222" i="268"/>
  <c r="K33" i="268"/>
  <c r="K553" i="268"/>
  <c r="K213" i="268"/>
  <c r="K471" i="268"/>
  <c r="K657" i="268"/>
  <c r="K114" i="268"/>
  <c r="K650" i="268"/>
  <c r="K319" i="268"/>
  <c r="K372" i="268"/>
  <c r="K253" i="268"/>
  <c r="K56" i="268"/>
  <c r="K544" i="268"/>
  <c r="K305" i="268"/>
  <c r="K316" i="268"/>
  <c r="K4" i="268"/>
  <c r="K97" i="268"/>
  <c r="K493" i="268"/>
  <c r="K495" i="268"/>
  <c r="K722" i="268"/>
  <c r="K341" i="268"/>
  <c r="K37" i="268"/>
  <c r="K243" i="268"/>
  <c r="K726" i="268"/>
  <c r="K104" i="268"/>
  <c r="K569" i="268"/>
  <c r="K568" i="268"/>
  <c r="K110" i="268"/>
  <c r="K165" i="268"/>
  <c r="K370" i="268"/>
  <c r="K708" i="268"/>
  <c r="K55" i="268"/>
  <c r="K60" i="268"/>
  <c r="K509" i="268"/>
  <c r="K338" i="268"/>
  <c r="K611" i="268"/>
  <c r="K279" i="268"/>
  <c r="K270" i="268"/>
  <c r="K631" i="268"/>
  <c r="K518" i="268"/>
  <c r="K23" i="268"/>
  <c r="K318" i="268"/>
  <c r="K18" i="268"/>
  <c r="K161" i="268"/>
  <c r="K607" i="268"/>
  <c r="K333" i="268"/>
  <c r="K69" i="268"/>
  <c r="K533" i="268"/>
  <c r="K671" i="268"/>
  <c r="K488" i="268"/>
  <c r="K91" i="268"/>
  <c r="K248" i="268"/>
  <c r="K202" i="268"/>
  <c r="K137" i="268"/>
  <c r="K13" i="268"/>
  <c r="K696" i="268"/>
  <c r="K66" i="268"/>
  <c r="K660" i="268"/>
  <c r="K244" i="268"/>
  <c r="K211" i="268"/>
  <c r="K625" i="268"/>
  <c r="K484" i="268"/>
  <c r="K177" i="268"/>
  <c r="K206" i="268"/>
  <c r="K675" i="268"/>
  <c r="K298" i="268"/>
  <c r="K556" i="268"/>
  <c r="K313" i="268"/>
  <c r="K204" i="268"/>
  <c r="K575" i="268"/>
  <c r="K633" i="268"/>
  <c r="K394" i="268"/>
  <c r="K73" i="268"/>
  <c r="K237" i="268"/>
  <c r="K563" i="268"/>
  <c r="K194" i="268"/>
  <c r="K166" i="268"/>
  <c r="K99" i="268"/>
  <c r="K489" i="268"/>
  <c r="K293" i="268"/>
  <c r="K34" i="268"/>
  <c r="K196" i="268"/>
  <c r="K565" i="268"/>
  <c r="K433" i="268"/>
  <c r="K693" i="268"/>
  <c r="K62" i="268"/>
  <c r="K472" i="268"/>
  <c r="K411" i="268"/>
  <c r="K254" i="268"/>
  <c r="K453" i="268"/>
  <c r="K82" i="268"/>
  <c r="K45" i="268"/>
  <c r="K636" i="268"/>
  <c r="K242" i="268"/>
  <c r="K221" i="268"/>
  <c r="K505" i="268"/>
  <c r="K120" i="268"/>
  <c r="K461" i="268"/>
  <c r="K605" i="268"/>
  <c r="K26" i="268"/>
  <c r="K486" i="268"/>
  <c r="K105" i="268"/>
  <c r="K349" i="268"/>
  <c r="K579" i="268"/>
  <c r="K441" i="268"/>
  <c r="K377" i="268"/>
  <c r="K275" i="268"/>
  <c r="K470" i="268"/>
  <c r="K720" i="268"/>
  <c r="K477" i="268"/>
  <c r="K268" i="268"/>
  <c r="K686" i="268"/>
  <c r="K566" i="268"/>
  <c r="K224" i="268"/>
  <c r="K632" i="268"/>
  <c r="K451" i="268"/>
  <c r="K87" i="268"/>
  <c r="K50" i="268"/>
  <c r="K272" i="268"/>
  <c r="K127" i="268"/>
  <c r="K678" i="268"/>
  <c r="K665" i="268"/>
  <c r="K81" i="268"/>
  <c r="K108" i="268"/>
  <c r="K335" i="268"/>
  <c r="K113" i="268"/>
  <c r="K288" i="268"/>
  <c r="K717" i="268"/>
  <c r="K600" i="268"/>
  <c r="K162" i="268"/>
  <c r="K314" i="268"/>
  <c r="K643" i="268"/>
  <c r="K84" i="268"/>
  <c r="K323" i="268"/>
  <c r="K354" i="268"/>
  <c r="K629" i="268"/>
  <c r="K53" i="268"/>
  <c r="K438" i="268"/>
  <c r="K571" i="268"/>
  <c r="K218" i="268"/>
  <c r="K42" i="268"/>
  <c r="K642" i="268"/>
  <c r="K456" i="268"/>
  <c r="K321" i="268"/>
  <c r="K687" i="268"/>
  <c r="K96" i="268"/>
  <c r="K536" i="268"/>
  <c r="K674" i="268"/>
  <c r="K300" i="268"/>
  <c r="K136" i="268"/>
  <c r="K176" i="268"/>
  <c r="K340" i="268"/>
  <c r="K245" i="268"/>
  <c r="K85" i="268"/>
  <c r="K350" i="268"/>
  <c r="K399" i="268"/>
  <c r="K614" i="268"/>
  <c r="K325" i="268"/>
  <c r="K11" i="268"/>
  <c r="K229" i="268"/>
  <c r="K617" i="268"/>
  <c r="K198" i="268"/>
  <c r="K184" i="268"/>
  <c r="K271" i="268"/>
  <c r="K684" i="268"/>
  <c r="K397" i="268"/>
  <c r="K410" i="268"/>
  <c r="K31" i="268"/>
  <c r="K297" i="268"/>
  <c r="K331" i="268"/>
  <c r="K590" i="268"/>
  <c r="K656" i="268"/>
  <c r="K304" i="268"/>
  <c r="K107" i="268"/>
  <c r="K603" i="268"/>
  <c r="K138" i="268"/>
  <c r="K559" i="268"/>
  <c r="K498" i="268"/>
  <c r="K12" i="268"/>
  <c r="K521" i="268"/>
  <c r="K144" i="268"/>
  <c r="K694" i="268"/>
  <c r="K711" i="268"/>
  <c r="K115" i="268"/>
  <c r="K491" i="268"/>
  <c r="K252" i="268"/>
  <c r="K661" i="268"/>
  <c r="K92" i="268"/>
  <c r="K395" i="268"/>
  <c r="K269" i="268"/>
  <c r="K408" i="268"/>
  <c r="K531" i="268"/>
  <c r="K197" i="268"/>
  <c r="K628" i="268"/>
  <c r="K585" i="268"/>
  <c r="K71" i="268"/>
  <c r="K276" i="268"/>
  <c r="K464" i="268"/>
  <c r="K306" i="268"/>
  <c r="K479" i="268"/>
  <c r="K516" i="268"/>
  <c r="K601" i="268"/>
  <c r="K285" i="268"/>
  <c r="K707" i="268"/>
  <c r="K462" i="268"/>
  <c r="K510" i="268"/>
  <c r="K383" i="268"/>
  <c r="K503" i="268"/>
  <c r="K627" i="268"/>
  <c r="K426" i="268"/>
  <c r="K422" i="268"/>
  <c r="K501" i="268"/>
  <c r="K190" i="268"/>
  <c r="K347" i="268"/>
  <c r="K140" i="268"/>
  <c r="K289" i="268"/>
  <c r="K77" i="268"/>
  <c r="K718" i="268"/>
  <c r="K111" i="268"/>
  <c r="K526" i="268"/>
  <c r="K530" i="268"/>
  <c r="K257" i="268"/>
  <c r="K567" i="268"/>
  <c r="K468" i="268"/>
  <c r="K638" i="268"/>
  <c r="K649" i="268"/>
  <c r="K227" i="268"/>
  <c r="K152" i="268"/>
  <c r="K277" i="268"/>
  <c r="K336" i="268"/>
  <c r="K93" i="268"/>
  <c r="K700" i="268"/>
  <c r="K310" i="268"/>
  <c r="K303" i="268"/>
  <c r="K241" i="268"/>
  <c r="K9" i="268"/>
  <c r="K381" i="268"/>
  <c r="K393" i="268"/>
  <c r="K132" i="268"/>
  <c r="K418" i="268"/>
  <c r="K594" i="268"/>
  <c r="K457" i="268"/>
  <c r="K494" i="268"/>
  <c r="K103" i="268"/>
  <c r="K582" i="268"/>
  <c r="K519" i="268"/>
  <c r="K574" i="268"/>
  <c r="K235" i="268"/>
  <c r="K70" i="268"/>
  <c r="K49" i="268"/>
  <c r="K210" i="268"/>
  <c r="K5" i="268"/>
  <c r="K368" i="268"/>
  <c r="K38" i="268"/>
  <c r="K25" i="268"/>
  <c r="K450" i="268"/>
  <c r="K596" i="268"/>
  <c r="K32" i="268"/>
  <c r="K15" i="268"/>
  <c r="K112" i="268"/>
  <c r="K35" i="268"/>
  <c r="K703" i="268"/>
  <c r="K599" i="268"/>
  <c r="K98" i="268"/>
  <c r="K641" i="268"/>
  <c r="K153" i="268"/>
  <c r="K367" i="268"/>
  <c r="K487" i="268"/>
  <c r="K424" i="268"/>
  <c r="K225" i="268"/>
  <c r="K529" i="268"/>
  <c r="K581" i="268"/>
  <c r="K201" i="268"/>
  <c r="K373" i="268"/>
  <c r="K278" i="268"/>
  <c r="K384" i="268"/>
  <c r="K448" i="268"/>
  <c r="K386" i="268"/>
  <c r="K499" i="268"/>
  <c r="K562" i="268"/>
  <c r="K267" i="268"/>
  <c r="K228" i="268"/>
  <c r="K514" i="268"/>
  <c r="K580" i="268"/>
  <c r="K124" i="268"/>
  <c r="K265" i="268"/>
  <c r="K584" i="268"/>
  <c r="K465" i="268"/>
  <c r="K326" i="268"/>
  <c r="K51" i="268"/>
  <c r="K669" i="268"/>
  <c r="K391" i="268"/>
  <c r="K362" i="268"/>
  <c r="K604" i="268"/>
  <c r="K635" i="268"/>
  <c r="K163" i="268"/>
  <c r="K63" i="268"/>
  <c r="K167" i="268"/>
  <c r="K286" i="268"/>
  <c r="K72" i="268"/>
  <c r="K613" i="268"/>
  <c r="K86" i="268"/>
  <c r="K496" i="268"/>
  <c r="K634" i="268"/>
  <c r="K363" i="268"/>
  <c r="K573" i="268"/>
  <c r="K478" i="268"/>
  <c r="K183" i="268"/>
  <c r="K283" i="268"/>
  <c r="K125" i="268"/>
  <c r="K135" i="268"/>
  <c r="K173" i="268"/>
  <c r="K500" i="268"/>
  <c r="K414" i="268"/>
  <c r="K146" i="268"/>
  <c r="K294" i="268"/>
  <c r="K58" i="268"/>
  <c r="K570" i="268"/>
  <c r="K435" i="268"/>
  <c r="K578" i="268"/>
  <c r="K439" i="268"/>
  <c r="K374" i="268"/>
  <c r="K24" i="268"/>
  <c r="K654" i="268"/>
  <c r="K301" i="268"/>
  <c r="K508" i="268"/>
  <c r="K602" i="268"/>
  <c r="K102" i="268"/>
  <c r="K645" i="268"/>
  <c r="K260" i="268"/>
  <c r="K586" i="268"/>
  <c r="K64" i="268"/>
  <c r="K402" i="268"/>
  <c r="K90" i="268"/>
  <c r="K88" i="268"/>
  <c r="K309" i="268"/>
  <c r="K428" i="268"/>
  <c r="K379" i="268"/>
  <c r="K721" i="268"/>
  <c r="K67" i="268"/>
  <c r="K170" i="268"/>
  <c r="K188" i="268"/>
  <c r="K207" i="268"/>
  <c r="K616" i="268"/>
  <c r="K287" i="268"/>
  <c r="K94" i="268"/>
  <c r="K118" i="268"/>
  <c r="K449" i="268"/>
  <c r="K713" i="268"/>
  <c r="K535" i="268"/>
  <c r="K208" i="268"/>
  <c r="K706" i="268"/>
  <c r="K356" i="268"/>
  <c r="K714" i="268"/>
  <c r="K712" i="268"/>
  <c r="K154" i="268"/>
  <c r="K673" i="268"/>
  <c r="K214" i="268"/>
  <c r="K420" i="268"/>
  <c r="K652" i="268"/>
  <c r="K524" i="268"/>
  <c r="K515" i="268"/>
  <c r="K282" i="268"/>
  <c r="K444" i="268"/>
  <c r="K558" i="268"/>
  <c r="K440" i="268"/>
  <c r="K79" i="268"/>
  <c r="K212" i="268"/>
  <c r="K273" i="268"/>
  <c r="K352" i="268"/>
  <c r="K431" i="268"/>
  <c r="K44" i="268"/>
  <c r="K171" i="268"/>
  <c r="K506" i="268"/>
  <c r="K186" i="268"/>
  <c r="K517" i="268"/>
  <c r="K647" i="268"/>
  <c r="K131" i="268"/>
  <c r="K701" i="268"/>
  <c r="K390" i="268"/>
  <c r="K343" i="268"/>
  <c r="K507" i="268"/>
  <c r="K560" i="268"/>
  <c r="K320" i="268"/>
  <c r="K699" i="268"/>
  <c r="K17" i="268"/>
  <c r="K299" i="268"/>
  <c r="K416" i="268"/>
  <c r="K436" i="268"/>
  <c r="K178" i="268"/>
  <c r="K329" i="268"/>
  <c r="K57" i="268"/>
  <c r="K189" i="268"/>
  <c r="K683" i="268"/>
  <c r="K648" i="268"/>
  <c r="K16" i="268"/>
  <c r="K672" i="268"/>
  <c r="K291" i="268"/>
  <c r="K130" i="268"/>
  <c r="K664" i="268"/>
  <c r="K622" i="268"/>
  <c r="K150" i="268"/>
  <c r="K490" i="268"/>
  <c r="K346" i="268"/>
  <c r="K572" i="268"/>
  <c r="K502" i="268"/>
  <c r="K663" i="268"/>
  <c r="K405" i="268"/>
  <c r="K345" i="268"/>
  <c r="K231" i="268"/>
  <c r="K151" i="268"/>
  <c r="K612" i="268"/>
  <c r="K355" i="268"/>
  <c r="K623" i="268"/>
  <c r="K547" i="268"/>
  <c r="K324" i="268"/>
  <c r="K215" i="268"/>
  <c r="K378" i="268"/>
  <c r="K157" i="268"/>
  <c r="K52" i="268"/>
  <c r="K216" i="268"/>
  <c r="K164" i="268"/>
  <c r="K256" i="268"/>
  <c r="K679" i="268"/>
  <c r="K322" i="268"/>
  <c r="K659" i="268"/>
  <c r="K677" i="268"/>
  <c r="K591" i="268"/>
  <c r="K608" i="268"/>
  <c r="K592" i="268"/>
  <c r="K697" i="268"/>
  <c r="K233" i="268"/>
  <c r="K680" i="268"/>
  <c r="K3" i="268"/>
  <c r="K690" i="268"/>
  <c r="K75" i="268"/>
  <c r="K353" i="268"/>
  <c r="K685" i="268"/>
  <c r="K561" i="268"/>
  <c r="K550" i="268"/>
  <c r="K142" i="268"/>
  <c r="K180" i="268"/>
  <c r="K724" i="268"/>
  <c r="K6" i="268"/>
  <c r="K382" i="268"/>
  <c r="K430" i="268"/>
  <c r="K537" i="268"/>
  <c r="K709" i="268"/>
  <c r="K358" i="268"/>
  <c r="K247" i="268"/>
  <c r="K366" i="268"/>
  <c r="K483" i="268"/>
  <c r="K95" i="268"/>
  <c r="K688" i="268"/>
  <c r="K651" i="268"/>
  <c r="K467" i="268"/>
  <c r="K351" i="268"/>
  <c r="K644" i="268"/>
  <c r="K417" i="268"/>
  <c r="K332" i="268"/>
  <c r="K689" i="268"/>
  <c r="K525" i="268"/>
  <c r="K7" i="268"/>
  <c r="K74" i="268"/>
  <c r="K284" i="268"/>
  <c r="K545" i="268"/>
  <c r="K68" i="268"/>
  <c r="K195" i="268"/>
  <c r="K30" i="268"/>
  <c r="K219" i="268"/>
  <c r="K249" i="268"/>
  <c r="K220" i="268"/>
  <c r="K415" i="268"/>
  <c r="K398" i="268"/>
  <c r="K78" i="268"/>
  <c r="K618" i="268"/>
  <c r="K179" i="268"/>
  <c r="K14" i="268"/>
  <c r="K109" i="268"/>
  <c r="K143" i="268"/>
  <c r="K396" i="268"/>
  <c r="K168" i="268"/>
  <c r="K296" i="268"/>
  <c r="K375" i="268"/>
  <c r="K312" i="268"/>
  <c r="K307" i="268"/>
  <c r="K423" i="268"/>
  <c r="K133" i="268"/>
  <c r="K409" i="268"/>
  <c r="K446" i="268"/>
  <c r="K588" i="268"/>
  <c r="K226" i="268"/>
  <c r="K19" i="268"/>
  <c r="K725" i="268"/>
  <c r="K311" i="268"/>
  <c r="K36" i="268"/>
  <c r="K262" i="268"/>
  <c r="K539" i="268"/>
  <c r="K89" i="268"/>
  <c r="K123" i="268"/>
  <c r="K203" i="268"/>
  <c r="K239" i="268"/>
  <c r="K328" i="268"/>
  <c r="K29" i="268"/>
  <c r="K236" i="268"/>
  <c r="K160" i="268"/>
  <c r="K681" i="268"/>
  <c r="K342" i="268"/>
  <c r="K639" i="268"/>
  <c r="K512" i="268"/>
  <c r="K192" i="268"/>
  <c r="K172" i="268"/>
  <c r="K22" i="268"/>
  <c r="K359" i="268"/>
  <c r="K624" i="268"/>
  <c r="K466" i="268"/>
  <c r="K715" i="268"/>
  <c r="K429" i="268"/>
  <c r="K511" i="268"/>
  <c r="K20" i="268"/>
  <c r="K615" i="268"/>
  <c r="K719" i="268"/>
  <c r="K413" i="268"/>
  <c r="K145" i="268"/>
  <c r="K232" i="268"/>
  <c r="K148" i="268"/>
  <c r="K251" i="268"/>
  <c r="K554" i="268"/>
  <c r="K334" i="268"/>
  <c r="K546" i="268"/>
  <c r="K126" i="268"/>
  <c r="K308" i="268"/>
  <c r="K702" i="268"/>
  <c r="K434" i="268"/>
  <c r="K361" i="268"/>
  <c r="K412" i="268"/>
  <c r="K630" i="268"/>
  <c r="K626" i="268"/>
  <c r="K620" i="268"/>
  <c r="K473" i="268"/>
  <c r="K156" i="268"/>
  <c r="K389" i="268"/>
  <c r="K364" i="268"/>
  <c r="K259" i="268"/>
  <c r="K48" i="268"/>
  <c r="K532" i="268"/>
  <c r="K121" i="268"/>
  <c r="K10" i="268"/>
  <c r="K175" i="268"/>
  <c r="K80" i="268"/>
  <c r="K504" i="268"/>
  <c r="K666" i="268"/>
  <c r="K704" i="268"/>
  <c r="K61" i="268"/>
  <c r="K482" i="268"/>
  <c r="K458" i="268"/>
  <c r="K595" i="268"/>
  <c r="K432" i="268"/>
  <c r="K552" i="268"/>
  <c r="K21" i="268"/>
  <c r="K425" i="268"/>
  <c r="K317" i="268"/>
  <c r="K658" i="268"/>
  <c r="K695" i="268"/>
  <c r="K193" i="268"/>
  <c r="K250" i="268"/>
  <c r="K302" i="268"/>
  <c r="K520" i="268"/>
  <c r="K653" i="268"/>
  <c r="K670" i="268"/>
  <c r="K255" i="268"/>
  <c r="K263" i="268"/>
  <c r="K406" i="268"/>
  <c r="K400" i="268"/>
  <c r="K315" i="268"/>
  <c r="K344" i="268"/>
  <c r="K523" i="268"/>
  <c r="K234" i="268"/>
  <c r="K388" i="268"/>
  <c r="K101" i="268"/>
  <c r="K261" i="268"/>
  <c r="K371" i="268"/>
  <c r="K716" i="268"/>
  <c r="K534" i="268"/>
  <c r="K655" i="268"/>
  <c r="K199" i="268"/>
  <c r="K549" i="268"/>
  <c r="K543" i="268"/>
  <c r="K187" i="268"/>
  <c r="K593" i="268"/>
  <c r="K606" i="268"/>
  <c r="K122" i="268"/>
  <c r="K667" i="268"/>
  <c r="K119" i="268"/>
  <c r="K551" i="268"/>
  <c r="K182" i="268"/>
  <c r="K76" i="268"/>
  <c r="K710" i="268"/>
  <c r="K597" i="268"/>
  <c r="K380" i="268"/>
  <c r="K443" i="268"/>
  <c r="K455" i="268"/>
  <c r="K155" i="268"/>
  <c r="K497" i="268"/>
  <c r="K419" i="268"/>
  <c r="K407" i="268"/>
  <c r="K181" i="268"/>
  <c r="K542" i="268"/>
  <c r="K557" i="268"/>
  <c r="K295" i="268"/>
  <c r="K230" i="268"/>
  <c r="K548" i="268"/>
  <c r="K723" i="268"/>
  <c r="K698" i="268"/>
  <c r="K209" i="268"/>
  <c r="K28" i="268"/>
  <c r="K43" i="268"/>
  <c r="K692" i="268"/>
  <c r="K223" i="268"/>
  <c r="K258" i="268"/>
  <c r="K528" i="268"/>
  <c r="K469" i="268"/>
  <c r="K348" i="268"/>
  <c r="K598" i="268"/>
  <c r="K217" i="268"/>
  <c r="K159" i="268"/>
  <c r="K40" i="268"/>
  <c r="K360" i="268"/>
  <c r="K337" i="268"/>
  <c r="K540" i="268"/>
  <c r="K47" i="268"/>
  <c r="K39" i="268"/>
  <c r="K100" i="268"/>
  <c r="K513" i="268"/>
  <c r="K264" i="268"/>
  <c r="K238" i="268"/>
  <c r="K339" i="268"/>
  <c r="K281" i="268"/>
  <c r="K442" i="268"/>
  <c r="K576" i="268"/>
  <c r="K447" i="268"/>
  <c r="K27" i="268"/>
  <c r="K46" i="268"/>
  <c r="K427" i="268"/>
  <c r="K609" i="268"/>
  <c r="K403" i="268"/>
  <c r="K128" i="268"/>
  <c r="K662" i="268"/>
  <c r="K577" i="268"/>
  <c r="K141" i="268"/>
  <c r="K621" i="268"/>
  <c r="K200" i="268"/>
  <c r="K205" i="268"/>
  <c r="K246" i="268"/>
  <c r="K65" i="268"/>
  <c r="K169" i="268"/>
  <c r="K668" i="268"/>
  <c r="K640" i="268"/>
  <c r="K476" i="268"/>
  <c r="K492" i="268"/>
  <c r="K158" i="268"/>
  <c r="K459" i="268"/>
  <c r="K174" i="268"/>
  <c r="K480" i="268"/>
  <c r="K637" i="268"/>
  <c r="K117" i="268"/>
  <c r="K589" i="268"/>
  <c r="K191" i="268"/>
  <c r="K452" i="268"/>
  <c r="K392" i="268"/>
  <c r="K387" i="268"/>
  <c r="K369" i="268"/>
  <c r="K385" i="268"/>
  <c r="K327" i="268"/>
  <c r="K676" i="268"/>
  <c r="K149" i="268"/>
  <c r="K59" i="268"/>
  <c r="K240" i="268"/>
  <c r="K280" i="268"/>
  <c r="K404" i="268"/>
  <c r="K541" i="268"/>
  <c r="K463" i="268"/>
  <c r="K83" i="268"/>
  <c r="K330" i="268"/>
  <c r="K475" i="268"/>
  <c r="K365" i="268"/>
  <c r="K54" i="268"/>
  <c r="K106" i="268"/>
  <c r="F118" i="268"/>
  <c r="F115" i="268"/>
  <c r="F112" i="268"/>
  <c r="F167" i="268"/>
  <c r="F152" i="268"/>
  <c r="F171" i="268"/>
  <c r="F170" i="268"/>
  <c r="F166" i="268"/>
  <c r="F159" i="268"/>
  <c r="F157" i="268"/>
  <c r="F153" i="268"/>
  <c r="F478" i="268"/>
  <c r="F468" i="268"/>
  <c r="K147" i="268"/>
  <c r="K460" i="268"/>
  <c r="D459" i="268"/>
  <c r="C182" i="268"/>
  <c r="E131" i="268"/>
  <c r="E456" i="268"/>
  <c r="D90" i="268"/>
  <c r="C183" i="268"/>
  <c r="D464" i="268"/>
  <c r="C124" i="268"/>
  <c r="C185" i="268"/>
  <c r="D102" i="268"/>
  <c r="E135" i="268"/>
  <c r="C497" i="268"/>
  <c r="D131" i="268"/>
  <c r="E168" i="268"/>
  <c r="C462" i="268"/>
  <c r="C460" i="268"/>
  <c r="D505" i="268"/>
  <c r="E463" i="268"/>
  <c r="C138" i="268"/>
  <c r="D100" i="268"/>
  <c r="C109" i="268"/>
  <c r="C180" i="268"/>
  <c r="C132" i="268"/>
  <c r="E109" i="268"/>
  <c r="D506" i="268"/>
  <c r="D138" i="268"/>
  <c r="D105" i="268"/>
  <c r="C131" i="268"/>
  <c r="C459" i="268"/>
  <c r="D493" i="268"/>
  <c r="D130" i="268"/>
  <c r="C113" i="268"/>
  <c r="C495" i="268"/>
  <c r="C461" i="268"/>
  <c r="C187" i="268"/>
  <c r="C146" i="268"/>
  <c r="D143" i="268"/>
  <c r="D107" i="268"/>
  <c r="D93" i="268"/>
  <c r="D466" i="268"/>
  <c r="D122" i="268"/>
  <c r="L73" i="268"/>
  <c r="L71" i="268"/>
  <c r="L548" i="268"/>
  <c r="L516" i="268"/>
  <c r="L65" i="268"/>
  <c r="L549" i="268"/>
  <c r="L554" i="268"/>
  <c r="L520" i="268"/>
  <c r="L75" i="268"/>
  <c r="L61" i="268"/>
  <c r="L77" i="268"/>
  <c r="L59" i="268"/>
  <c r="L83" i="268"/>
  <c r="L457" i="268"/>
  <c r="L200" i="268"/>
  <c r="L84" i="268"/>
  <c r="L30" i="268"/>
  <c r="L404" i="268"/>
  <c r="L370" i="268"/>
  <c r="L228" i="268"/>
  <c r="L36" i="268"/>
  <c r="L431" i="268"/>
  <c r="L80" i="268"/>
  <c r="L218" i="268"/>
  <c r="L52" i="268"/>
  <c r="L371" i="268"/>
  <c r="L421" i="268"/>
  <c r="L414" i="268"/>
  <c r="L378" i="268"/>
  <c r="L428" i="268"/>
  <c r="L284" i="268"/>
  <c r="L438" i="268"/>
  <c r="L386" i="268"/>
  <c r="L391" i="268"/>
  <c r="L237" i="268"/>
  <c r="L209" i="268"/>
  <c r="L21" i="268"/>
  <c r="L41" i="268"/>
  <c r="L47" i="268"/>
  <c r="L420" i="268"/>
  <c r="L362" i="268"/>
  <c r="L417" i="268"/>
  <c r="L436" i="268"/>
  <c r="L385" i="268"/>
  <c r="L251" i="268"/>
  <c r="L231" i="268"/>
  <c r="L7" i="268"/>
  <c r="L373" i="268"/>
  <c r="L408" i="268"/>
  <c r="L415" i="268"/>
  <c r="L434" i="268"/>
  <c r="L363" i="268"/>
  <c r="L377" i="268"/>
  <c r="L382" i="268"/>
  <c r="L392" i="268"/>
  <c r="L397" i="268"/>
  <c r="L396" i="268"/>
  <c r="L379" i="268"/>
  <c r="L437" i="268"/>
  <c r="L276" i="268"/>
  <c r="L300" i="268"/>
  <c r="L462" i="268"/>
  <c r="L419" i="268"/>
  <c r="L394" i="268"/>
  <c r="L374" i="268"/>
  <c r="L410" i="268"/>
  <c r="L395" i="268"/>
  <c r="L399" i="268"/>
  <c r="L219" i="268"/>
  <c r="L250" i="268"/>
  <c r="L275" i="268"/>
  <c r="L448" i="268"/>
  <c r="L249" i="268"/>
  <c r="L244" i="268"/>
  <c r="L206" i="268"/>
  <c r="L45" i="268"/>
  <c r="L22" i="268"/>
  <c r="L53" i="268"/>
  <c r="L50" i="268"/>
  <c r="L49" i="268"/>
  <c r="L46" i="268"/>
  <c r="L203" i="268"/>
  <c r="L425" i="268"/>
  <c r="L387" i="268"/>
  <c r="L424" i="268"/>
  <c r="L380" i="268"/>
  <c r="L393" i="268"/>
  <c r="L407" i="268"/>
  <c r="L401" i="268"/>
  <c r="L405" i="268"/>
  <c r="L430" i="268"/>
  <c r="L441" i="268"/>
  <c r="L368" i="268"/>
  <c r="L429" i="268"/>
  <c r="L367" i="268"/>
  <c r="L390" i="268"/>
  <c r="L360" i="268"/>
  <c r="L461" i="268"/>
  <c r="L79" i="268"/>
  <c r="L422" i="268"/>
  <c r="L435" i="268"/>
  <c r="L440" i="268"/>
  <c r="L82" i="268"/>
  <c r="L214" i="268"/>
  <c r="L198" i="268"/>
  <c r="L190" i="268"/>
  <c r="L224" i="268"/>
  <c r="L234" i="268"/>
  <c r="L262" i="268"/>
  <c r="L225" i="268"/>
  <c r="L27" i="268"/>
  <c r="L37" i="268"/>
  <c r="L48" i="268"/>
  <c r="L54" i="268"/>
  <c r="L197" i="268"/>
  <c r="L409" i="268"/>
  <c r="L361" i="268"/>
  <c r="L365" i="268"/>
  <c r="L416" i="268"/>
  <c r="L227" i="268"/>
  <c r="L389" i="268"/>
  <c r="L369" i="268"/>
  <c r="L366" i="268"/>
  <c r="L412" i="268"/>
  <c r="L423" i="268"/>
  <c r="L418" i="268"/>
  <c r="L364" i="268"/>
  <c r="L403" i="268"/>
  <c r="L433" i="268"/>
  <c r="L413" i="268"/>
  <c r="L400" i="268"/>
  <c r="L427" i="268"/>
  <c r="L406" i="268"/>
  <c r="L456" i="268"/>
  <c r="L81" i="268"/>
  <c r="L447" i="268"/>
  <c r="L376" i="268"/>
  <c r="L398" i="268"/>
  <c r="L402" i="268"/>
  <c r="L411" i="268"/>
  <c r="L388" i="268"/>
  <c r="L195" i="268"/>
  <c r="L230" i="268"/>
  <c r="L454" i="268"/>
  <c r="L205" i="268"/>
  <c r="L213" i="268"/>
  <c r="L216" i="268"/>
  <c r="L449" i="268"/>
  <c r="L245" i="268"/>
  <c r="L17" i="268"/>
  <c r="L42" i="268"/>
  <c r="L25" i="268"/>
  <c r="L23" i="268"/>
  <c r="L91" i="268"/>
  <c r="L29" i="268"/>
  <c r="L92" i="268"/>
  <c r="L383" i="268"/>
  <c r="L381" i="268"/>
  <c r="L375" i="268"/>
  <c r="L192" i="268"/>
  <c r="L426" i="268"/>
  <c r="L432" i="268"/>
  <c r="L439" i="268"/>
  <c r="L56" i="268"/>
  <c r="L384" i="268"/>
  <c r="L8" i="268"/>
  <c r="L15" i="268"/>
  <c r="L100" i="268"/>
  <c r="L556" i="268"/>
  <c r="L507" i="268"/>
  <c r="L555" i="268"/>
  <c r="L106" i="268"/>
  <c r="L86" i="268"/>
  <c r="L97" i="268"/>
  <c r="L104" i="268"/>
  <c r="L515" i="268"/>
  <c r="L90" i="268"/>
  <c r="L89" i="268"/>
  <c r="L76" i="268"/>
  <c r="L70" i="268"/>
  <c r="L66" i="268"/>
  <c r="L267" i="268"/>
  <c r="L63" i="268"/>
  <c r="L246" i="268"/>
  <c r="L243" i="268"/>
  <c r="L298" i="268"/>
  <c r="L229" i="268"/>
  <c r="L242" i="268"/>
  <c r="L204" i="268"/>
  <c r="L294" i="268"/>
  <c r="L303" i="268"/>
  <c r="L221" i="268"/>
  <c r="L211" i="268"/>
  <c r="L241" i="268"/>
  <c r="L215" i="268"/>
  <c r="L232" i="268"/>
  <c r="L240" i="268"/>
  <c r="L235" i="268"/>
  <c r="L248" i="268"/>
  <c r="L62" i="268"/>
  <c r="L68" i="268"/>
  <c r="L67" i="268"/>
  <c r="L277" i="268"/>
  <c r="L74" i="268"/>
  <c r="L290" i="268"/>
  <c r="L64" i="268"/>
  <c r="L233" i="268"/>
  <c r="L247" i="268"/>
  <c r="L222" i="268"/>
  <c r="L210" i="268"/>
  <c r="L191" i="268"/>
  <c r="L194" i="268"/>
  <c r="L208" i="268"/>
  <c r="L196" i="268"/>
  <c r="L220" i="268"/>
  <c r="L226" i="268"/>
  <c r="L217" i="268"/>
  <c r="L207" i="268"/>
  <c r="L201" i="268"/>
  <c r="L239" i="268"/>
  <c r="L14" i="268"/>
  <c r="L33" i="268"/>
  <c r="L58" i="268"/>
  <c r="L5" i="268"/>
  <c r="L3" i="268"/>
  <c r="L18" i="268"/>
  <c r="L12" i="268"/>
  <c r="L34" i="268"/>
  <c r="L10" i="268"/>
  <c r="L55" i="268"/>
  <c r="L4" i="268"/>
  <c r="L20" i="268"/>
  <c r="L11" i="268"/>
  <c r="L57" i="268"/>
  <c r="L60" i="268"/>
  <c r="L40" i="268"/>
  <c r="L38" i="268"/>
  <c r="L24" i="268"/>
  <c r="L26" i="268"/>
  <c r="L51" i="268"/>
  <c r="L28" i="268"/>
  <c r="L35" i="268"/>
  <c r="E494" i="268"/>
  <c r="D148" i="268"/>
  <c r="E497" i="268"/>
  <c r="E490" i="268"/>
  <c r="C140" i="268"/>
  <c r="E129" i="268"/>
  <c r="C95" i="268"/>
  <c r="D458" i="268"/>
  <c r="E86" i="268"/>
  <c r="D113" i="268"/>
  <c r="C122" i="268"/>
  <c r="C101" i="268"/>
  <c r="C501" i="268"/>
  <c r="D97" i="268"/>
  <c r="D144" i="268"/>
  <c r="E106" i="268"/>
  <c r="C148" i="268"/>
  <c r="C181" i="268"/>
  <c r="C135" i="268"/>
  <c r="D495" i="268"/>
  <c r="E181" i="268"/>
  <c r="C464" i="268"/>
  <c r="D183" i="268"/>
  <c r="E154" i="268"/>
  <c r="D499" i="268"/>
  <c r="C89" i="268"/>
  <c r="C108" i="268"/>
  <c r="E457" i="268"/>
  <c r="C149" i="268"/>
  <c r="E461" i="268"/>
  <c r="E93" i="268"/>
  <c r="D494" i="268"/>
  <c r="E104" i="268"/>
  <c r="C98" i="268"/>
  <c r="D110" i="268"/>
  <c r="C463" i="268"/>
  <c r="C189" i="268"/>
  <c r="C119" i="268"/>
  <c r="C116" i="268"/>
  <c r="E480" i="268"/>
  <c r="C499" i="268"/>
  <c r="C93" i="268"/>
  <c r="C178" i="268"/>
  <c r="C188" i="268"/>
  <c r="E501" i="268"/>
  <c r="E132" i="268"/>
  <c r="C96" i="268"/>
  <c r="C186" i="268"/>
  <c r="E124" i="268"/>
  <c r="C128" i="268"/>
  <c r="E92" i="268"/>
  <c r="D154" i="268"/>
  <c r="D461" i="268"/>
  <c r="D116" i="268"/>
  <c r="E167" i="268"/>
  <c r="D108" i="268"/>
  <c r="D114" i="268"/>
  <c r="C104" i="268"/>
  <c r="E85" i="268"/>
  <c r="E125" i="268"/>
  <c r="D141" i="268"/>
  <c r="E183" i="268"/>
  <c r="C466" i="268"/>
  <c r="E145" i="268"/>
  <c r="E99" i="268"/>
  <c r="D106" i="268"/>
  <c r="E184" i="268"/>
  <c r="E502" i="268"/>
  <c r="C496" i="268"/>
  <c r="D109" i="268"/>
  <c r="E95" i="268"/>
  <c r="C100" i="268"/>
  <c r="E120" i="268"/>
  <c r="C129" i="268"/>
  <c r="D95" i="268"/>
  <c r="D147" i="268"/>
  <c r="E98" i="268"/>
  <c r="D89" i="268"/>
  <c r="C102" i="268"/>
  <c r="D92" i="268"/>
  <c r="E187" i="268"/>
  <c r="C503" i="268"/>
  <c r="E185" i="268"/>
  <c r="C130" i="268"/>
  <c r="C184" i="268"/>
  <c r="D98" i="268"/>
  <c r="D501" i="268"/>
  <c r="D85" i="268"/>
  <c r="E107" i="268"/>
  <c r="D133" i="268"/>
  <c r="D182" i="268"/>
  <c r="C97" i="268"/>
  <c r="E462" i="268"/>
  <c r="D181" i="268"/>
  <c r="C120" i="268"/>
  <c r="D168" i="268"/>
  <c r="C139" i="268"/>
  <c r="E459" i="268"/>
  <c r="C456" i="268"/>
  <c r="E134" i="268"/>
  <c r="D502" i="268"/>
  <c r="D186" i="268"/>
  <c r="C123" i="268"/>
  <c r="E465" i="268"/>
  <c r="E177" i="268"/>
  <c r="D456" i="268"/>
  <c r="E147" i="268"/>
  <c r="E179" i="268"/>
  <c r="D460" i="268"/>
  <c r="E149" i="268"/>
  <c r="D139" i="268"/>
  <c r="C134" i="268"/>
  <c r="D167" i="268"/>
  <c r="D123" i="268"/>
  <c r="E137" i="268"/>
  <c r="D448" i="268"/>
  <c r="D142" i="268"/>
  <c r="E113" i="268"/>
  <c r="C447" i="268"/>
  <c r="E121" i="268"/>
  <c r="C107" i="268"/>
  <c r="D457" i="268"/>
  <c r="D128" i="268"/>
  <c r="C99" i="268"/>
  <c r="E446" i="268"/>
  <c r="D87" i="268"/>
  <c r="E157" i="268"/>
  <c r="D99" i="268"/>
  <c r="D503" i="268"/>
  <c r="D91" i="268"/>
  <c r="D180" i="268"/>
  <c r="E101" i="268"/>
  <c r="E189" i="268"/>
  <c r="D94" i="268"/>
  <c r="D101" i="268"/>
  <c r="D129" i="268"/>
  <c r="C493" i="268"/>
  <c r="D136" i="268"/>
  <c r="E123" i="268"/>
  <c r="E496" i="268"/>
  <c r="E448" i="268"/>
  <c r="D96" i="268"/>
  <c r="E141" i="268"/>
  <c r="C115" i="268"/>
  <c r="D121" i="268"/>
  <c r="D132" i="268"/>
  <c r="C118" i="268"/>
  <c r="C147" i="268"/>
  <c r="E142" i="268"/>
  <c r="E493" i="268"/>
  <c r="C455" i="268"/>
  <c r="E127" i="268"/>
  <c r="C121" i="268"/>
  <c r="C143" i="268"/>
  <c r="C154" i="268"/>
  <c r="E103" i="268"/>
  <c r="C457" i="268"/>
  <c r="D134" i="268"/>
  <c r="D124" i="268"/>
  <c r="C498" i="268"/>
  <c r="D496" i="268"/>
  <c r="E504" i="268"/>
  <c r="D185" i="268"/>
  <c r="C105" i="268"/>
  <c r="E126" i="268"/>
  <c r="D86" i="268"/>
  <c r="E116" i="268"/>
  <c r="E100" i="268"/>
  <c r="E169" i="268"/>
  <c r="D187" i="268"/>
  <c r="C88" i="268"/>
  <c r="D498" i="268"/>
  <c r="E114" i="268"/>
  <c r="C506" i="268"/>
  <c r="C103" i="268"/>
  <c r="E90" i="268"/>
  <c r="C86" i="268"/>
  <c r="C145" i="268"/>
  <c r="C92" i="268"/>
  <c r="E108" i="268"/>
  <c r="C133" i="268"/>
  <c r="E186" i="268"/>
  <c r="C137" i="268"/>
  <c r="D137" i="268"/>
  <c r="E97" i="268"/>
  <c r="C168" i="268"/>
  <c r="C169" i="268"/>
  <c r="D177" i="268"/>
  <c r="C125" i="268"/>
  <c r="D125" i="268"/>
  <c r="E119" i="268"/>
  <c r="E87" i="268"/>
  <c r="D135" i="268"/>
  <c r="E171" i="268"/>
  <c r="D504" i="268"/>
  <c r="D120" i="268"/>
  <c r="D487" i="268"/>
  <c r="E447" i="268"/>
  <c r="D119" i="268"/>
  <c r="E144" i="268"/>
  <c r="C157" i="268"/>
  <c r="C87" i="268"/>
  <c r="E182" i="268"/>
  <c r="E130" i="268"/>
  <c r="D465" i="268"/>
  <c r="E188" i="268"/>
  <c r="C144" i="268"/>
  <c r="E148" i="268"/>
  <c r="E164" i="268"/>
  <c r="E146" i="268"/>
  <c r="C465" i="268"/>
  <c r="D179" i="268"/>
  <c r="E96" i="268"/>
  <c r="D472" i="268"/>
  <c r="C500" i="268"/>
  <c r="D149" i="268"/>
  <c r="C91" i="268"/>
  <c r="D169" i="268"/>
  <c r="C126" i="268"/>
  <c r="D118" i="268"/>
  <c r="E105" i="268"/>
  <c r="E499" i="268"/>
  <c r="D184" i="268"/>
  <c r="E180" i="268"/>
  <c r="D189" i="268"/>
  <c r="E143" i="268"/>
  <c r="E88" i="268"/>
  <c r="E138" i="268"/>
  <c r="D126" i="268"/>
  <c r="E94" i="268"/>
  <c r="E455" i="268"/>
  <c r="C164" i="268"/>
  <c r="E464" i="268"/>
  <c r="E89" i="268"/>
  <c r="E140" i="268"/>
  <c r="E110" i="268"/>
  <c r="C504" i="268"/>
  <c r="C502" i="268"/>
  <c r="C448" i="268"/>
  <c r="C85" i="268"/>
  <c r="C94" i="268"/>
  <c r="E498" i="268"/>
  <c r="E128" i="268"/>
  <c r="D161" i="268"/>
  <c r="D500" i="268"/>
  <c r="D164" i="268"/>
  <c r="D112" i="268"/>
  <c r="D145" i="268"/>
  <c r="D104" i="268"/>
  <c r="D497" i="268"/>
  <c r="D103" i="268"/>
  <c r="D462" i="268"/>
  <c r="C136" i="268"/>
  <c r="E506" i="268"/>
  <c r="C112" i="268"/>
  <c r="D178" i="268"/>
  <c r="E136" i="268"/>
  <c r="E133" i="268"/>
  <c r="C142" i="268"/>
  <c r="C458" i="268"/>
  <c r="C141" i="268"/>
  <c r="E122" i="268"/>
  <c r="C177" i="268"/>
  <c r="C505" i="268"/>
  <c r="C110" i="268"/>
  <c r="D140" i="268"/>
  <c r="D88" i="268"/>
  <c r="E178" i="268"/>
  <c r="C494" i="268"/>
  <c r="E458" i="268"/>
  <c r="D171" i="268"/>
  <c r="E139" i="268"/>
  <c r="C106" i="268"/>
  <c r="E505" i="268"/>
  <c r="E118" i="268"/>
  <c r="C171" i="268"/>
  <c r="C90" i="268"/>
  <c r="E495" i="268"/>
  <c r="D188" i="268"/>
  <c r="C127" i="268"/>
  <c r="D463" i="268"/>
  <c r="E102" i="268"/>
  <c r="E91" i="268"/>
  <c r="E503" i="268"/>
  <c r="D146" i="268"/>
  <c r="E500" i="268"/>
  <c r="E466" i="268"/>
  <c r="D127" i="268"/>
  <c r="D455" i="268"/>
  <c r="C179" i="268"/>
  <c r="C446" i="268"/>
  <c r="E460" i="268"/>
  <c r="L529" i="268"/>
  <c r="L530" i="268"/>
  <c r="L565" i="268"/>
  <c r="L543" i="268"/>
  <c r="L517" i="268"/>
  <c r="L511" i="268"/>
  <c r="L544" i="268"/>
  <c r="L32" i="268"/>
  <c r="L31" i="268"/>
  <c r="L39" i="268"/>
  <c r="L6" i="268"/>
  <c r="L19" i="268"/>
  <c r="L44" i="268"/>
  <c r="L16" i="268"/>
  <c r="L9" i="268"/>
  <c r="L13" i="268"/>
  <c r="L236" i="268"/>
  <c r="L193" i="268"/>
  <c r="L212" i="268"/>
  <c r="L238" i="268"/>
  <c r="L202" i="268"/>
  <c r="L223" i="268"/>
  <c r="L261" i="268"/>
  <c r="L256" i="268"/>
  <c r="L274" i="268"/>
  <c r="K139" i="268"/>
  <c r="K129" i="268"/>
  <c r="K401" i="268"/>
  <c r="K619" i="268"/>
  <c r="K266" i="268"/>
  <c r="K583" i="268"/>
  <c r="K290" i="268"/>
  <c r="K8" i="268"/>
  <c r="K437" i="268"/>
  <c r="K610" i="268"/>
  <c r="K522" i="268"/>
  <c r="L291" i="268"/>
  <c r="L259" i="268"/>
  <c r="L258" i="268"/>
  <c r="L296" i="268"/>
  <c r="L524" i="268"/>
  <c r="L508" i="268"/>
  <c r="L552" i="268"/>
  <c r="L538" i="268"/>
  <c r="L528" i="268"/>
  <c r="L287" i="268"/>
  <c r="L273" i="268"/>
  <c r="L526" i="268"/>
  <c r="L509" i="268"/>
  <c r="L443" i="268"/>
  <c r="L536" i="268"/>
  <c r="L285" i="268"/>
  <c r="L268" i="268"/>
  <c r="L252" i="268"/>
  <c r="L283" i="268"/>
  <c r="L442" i="268"/>
  <c r="L299" i="268"/>
  <c r="L286" i="268"/>
  <c r="L301" i="268"/>
  <c r="L460" i="268"/>
  <c r="L553" i="268"/>
  <c r="L521" i="268"/>
  <c r="L522" i="268"/>
  <c r="L531" i="268"/>
  <c r="L550" i="268"/>
  <c r="L535" i="268"/>
  <c r="L293" i="268"/>
  <c r="L302" i="268"/>
  <c r="L465" i="268"/>
  <c r="L270" i="268"/>
  <c r="L463" i="268"/>
  <c r="L466" i="268"/>
  <c r="L304" i="268"/>
  <c r="L458" i="268"/>
  <c r="L560" i="268"/>
  <c r="L519" i="268"/>
  <c r="L540" i="268"/>
  <c r="L93" i="268"/>
  <c r="L539" i="268"/>
  <c r="L103" i="268"/>
  <c r="L541" i="268"/>
  <c r="L99" i="268"/>
  <c r="L264" i="268"/>
  <c r="L464" i="268"/>
  <c r="L512" i="268"/>
  <c r="L527" i="268"/>
  <c r="L88" i="268"/>
  <c r="L108" i="268"/>
  <c r="L98" i="268"/>
  <c r="L514" i="268"/>
  <c r="L263" i="268"/>
  <c r="L558" i="268"/>
  <c r="L255" i="268"/>
  <c r="L289" i="268"/>
  <c r="L459" i="268"/>
  <c r="L513" i="268"/>
  <c r="L561" i="268"/>
  <c r="L523" i="268"/>
  <c r="L271" i="268"/>
  <c r="L295" i="268"/>
  <c r="L445" i="268"/>
  <c r="L288" i="268"/>
  <c r="L265" i="268"/>
  <c r="L534" i="268"/>
  <c r="L568" i="268"/>
  <c r="L545" i="268"/>
  <c r="L566" i="268"/>
  <c r="L269" i="268"/>
  <c r="L280" i="268"/>
  <c r="L282" i="268"/>
  <c r="L278" i="268"/>
  <c r="L446" i="268"/>
  <c r="L253" i="268"/>
  <c r="L305" i="268"/>
  <c r="L260" i="268"/>
  <c r="L450" i="268"/>
  <c r="L451" i="268"/>
  <c r="L542" i="268"/>
  <c r="L564" i="268"/>
  <c r="L547" i="268"/>
  <c r="L562" i="268"/>
  <c r="L546" i="268"/>
  <c r="L537" i="268"/>
  <c r="L567" i="268"/>
  <c r="L551" i="268"/>
  <c r="L292" i="268"/>
  <c r="L254" i="268"/>
  <c r="L452" i="268"/>
  <c r="L444" i="268"/>
  <c r="L266" i="268"/>
  <c r="L455" i="268"/>
  <c r="L297" i="268"/>
  <c r="L279" i="268"/>
  <c r="L101" i="268"/>
  <c r="L563" i="268"/>
  <c r="L95" i="268"/>
  <c r="L533" i="268"/>
  <c r="L107" i="268"/>
  <c r="L94" i="268"/>
  <c r="L87" i="268"/>
  <c r="L557" i="268"/>
  <c r="L105" i="268"/>
  <c r="L96" i="268"/>
  <c r="L102" i="268"/>
  <c r="L525" i="268"/>
  <c r="L559" i="268"/>
  <c r="L281" i="268"/>
  <c r="L85" i="268"/>
  <c r="L510" i="268"/>
  <c r="L257" i="268"/>
  <c r="D173" i="268" l="1"/>
  <c r="C165" i="268"/>
  <c r="C150" i="268"/>
  <c r="D150" i="268"/>
  <c r="E165" i="268"/>
  <c r="E150" i="268"/>
  <c r="D165" i="268"/>
  <c r="C152" i="268"/>
  <c r="C442" i="268"/>
  <c r="E173" i="268"/>
  <c r="E151" i="268"/>
  <c r="E155" i="268"/>
  <c r="C173" i="268"/>
  <c r="C155" i="268"/>
  <c r="E442" i="268"/>
  <c r="D442" i="268"/>
  <c r="D174" i="268"/>
  <c r="E174" i="268"/>
  <c r="C166" i="268"/>
  <c r="C156" i="268"/>
  <c r="D151" i="268"/>
  <c r="D469" i="268"/>
  <c r="E111" i="268"/>
  <c r="E117" i="268"/>
  <c r="C117" i="268"/>
  <c r="D117" i="268"/>
  <c r="C114" i="268"/>
  <c r="E115" i="268"/>
  <c r="D115" i="268"/>
  <c r="C111" i="268"/>
  <c r="D111" i="268"/>
  <c r="E112" i="268"/>
  <c r="C469" i="268"/>
  <c r="E470" i="268"/>
  <c r="D470" i="268"/>
  <c r="D478" i="268"/>
  <c r="D445" i="268"/>
  <c r="C482" i="268"/>
  <c r="E478" i="268"/>
  <c r="D450" i="268"/>
  <c r="D447" i="268"/>
  <c r="D482" i="268"/>
  <c r="C471" i="268"/>
  <c r="C158" i="268"/>
  <c r="D156" i="268"/>
  <c r="D153" i="268"/>
  <c r="E159" i="268"/>
  <c r="D158" i="268"/>
  <c r="E158" i="268"/>
  <c r="C170" i="268"/>
  <c r="E152" i="268"/>
  <c r="C153" i="268"/>
  <c r="D166" i="268"/>
  <c r="E162" i="268"/>
  <c r="E170" i="268"/>
  <c r="D170" i="268"/>
  <c r="C167" i="268"/>
  <c r="E166" i="268"/>
  <c r="C162" i="268"/>
  <c r="E163" i="268"/>
  <c r="D163" i="268"/>
  <c r="E160" i="268"/>
  <c r="C160" i="268"/>
  <c r="D157" i="268"/>
  <c r="C159" i="268"/>
  <c r="E156" i="268"/>
  <c r="E161" i="268"/>
  <c r="D160" i="268"/>
  <c r="C161" i="268"/>
  <c r="D159" i="268"/>
  <c r="E153" i="268"/>
  <c r="D152" i="268"/>
  <c r="C151" i="268"/>
  <c r="D452" i="268"/>
  <c r="E452" i="268"/>
  <c r="C450" i="268"/>
  <c r="D444" i="268"/>
  <c r="E445" i="268"/>
  <c r="C443" i="268"/>
  <c r="E444" i="268"/>
  <c r="C445" i="268"/>
  <c r="D446" i="268"/>
  <c r="E443" i="268"/>
  <c r="D481" i="268"/>
  <c r="C481" i="268"/>
  <c r="E481" i="268"/>
  <c r="C478" i="268"/>
  <c r="D477" i="268"/>
  <c r="E477" i="268"/>
  <c r="D473" i="268"/>
  <c r="E471" i="268"/>
  <c r="E473" i="268"/>
  <c r="C470" i="268"/>
  <c r="E469" i="268"/>
  <c r="C468" i="268"/>
  <c r="D468" i="268"/>
</calcChain>
</file>

<file path=xl/sharedStrings.xml><?xml version="1.0" encoding="utf-8"?>
<sst xmlns="http://schemas.openxmlformats.org/spreadsheetml/2006/main" count="10442" uniqueCount="1690">
  <si>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</si>
  <si>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</si>
  <si>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</si>
  <si>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</si>
  <si>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</si>
  <si>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</si>
  <si>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</si>
  <si>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</si>
  <si>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</si>
  <si>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</si>
  <si>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</si>
  <si>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</si>
  <si>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</si>
  <si>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</si>
  <si>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</si>
  <si>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</si>
  <si>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</si>
  <si>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</si>
  <si>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</si>
  <si>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</si>
  <si>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</si>
  <si>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</si>
  <si>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Müsabaka Direktörü</t>
  </si>
  <si>
    <t>İLİ-KULÜBÜ</t>
  </si>
  <si>
    <t>S.N.</t>
  </si>
  <si>
    <t>ADI SOYADI</t>
  </si>
  <si>
    <t>DERECE</t>
  </si>
  <si>
    <t>Seri Geliş</t>
  </si>
  <si>
    <t>SIRIK-1</t>
  </si>
  <si>
    <t>SIRIK-2</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</si>
  <si>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</si>
  <si>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</si>
  <si>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</si>
  <si>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</si>
  <si>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</si>
  <si>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</si>
  <si>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</si>
  <si>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</si>
  <si>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</si>
  <si>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</si>
  <si>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</si>
  <si>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</si>
  <si>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</si>
  <si>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</si>
  <si>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</si>
  <si>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</si>
  <si>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</si>
  <si>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</si>
  <si>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</si>
  <si>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</si>
  <si>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</si>
  <si>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</si>
  <si>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</si>
  <si>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</si>
  <si>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</si>
  <si>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</si>
  <si>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</si>
  <si>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</si>
  <si>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</si>
  <si>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</si>
  <si>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</si>
  <si>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</si>
  <si>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</si>
  <si>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</si>
  <si>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</si>
  <si>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</si>
  <si>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</si>
  <si>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</si>
  <si>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</si>
  <si>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</si>
  <si>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</si>
  <si>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</si>
  <si>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</si>
  <si>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</si>
  <si>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</si>
  <si>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</si>
  <si>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</si>
  <si>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</si>
  <si>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</si>
  <si>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UZUN</t>
  </si>
  <si>
    <t>YÜKSEK</t>
  </si>
  <si>
    <t>SIRIK-11</t>
  </si>
  <si>
    <t>SIRIK-12</t>
  </si>
  <si>
    <t>SIRIK-13</t>
  </si>
  <si>
    <t>SIRIK</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</si>
  <si>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</si>
  <si>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</si>
  <si>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</si>
  <si>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</si>
  <si>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</si>
  <si>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</si>
  <si>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</si>
  <si>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</si>
  <si>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</si>
  <si>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</si>
  <si>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</si>
  <si>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</si>
  <si>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</si>
  <si>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</si>
  <si>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</si>
  <si>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</si>
  <si>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</si>
  <si>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</si>
  <si>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</si>
  <si>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</si>
  <si>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</si>
  <si>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</si>
  <si>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</si>
  <si>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</si>
  <si>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</si>
  <si>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</si>
  <si>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</si>
  <si>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</si>
  <si>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</si>
  <si>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1500M-3-10</t>
  </si>
  <si>
    <t>1500M-3-12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</si>
  <si>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</si>
  <si>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</si>
  <si>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</si>
  <si>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</si>
  <si>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</si>
  <si>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</si>
  <si>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</si>
  <si>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</si>
  <si>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</si>
  <si>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</si>
  <si>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</si>
  <si>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</si>
  <si>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</si>
  <si>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</si>
  <si>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</si>
  <si>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</si>
  <si>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</si>
  <si>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</si>
  <si>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</si>
  <si>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</si>
  <si>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</si>
  <si>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</si>
  <si>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</si>
  <si>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</si>
  <si>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</si>
  <si>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400 Metre</t>
  </si>
  <si>
    <t>1500 Metre</t>
  </si>
  <si>
    <t>Yüksek  Atlama</t>
  </si>
  <si>
    <t>800 Metre</t>
  </si>
  <si>
    <t>Türkiye Atletizm Federasyonu
İstanbul Atletizm İl Temsilciliği</t>
  </si>
  <si>
    <t>GÖĞÜS NO</t>
  </si>
  <si>
    <t>Göğüs No</t>
  </si>
  <si>
    <t>Formül</t>
  </si>
  <si>
    <t>Yarışma Adı :</t>
  </si>
  <si>
    <t>Yarışmanın Yapıldığı İl :</t>
  </si>
  <si>
    <t>Kategori :</t>
  </si>
  <si>
    <t>Tarih :</t>
  </si>
  <si>
    <t>Yarışma Bilgileri</t>
  </si>
  <si>
    <t>Katılan Sporcu Sayısı :</t>
  </si>
  <si>
    <t>Kayıt Listesi</t>
  </si>
  <si>
    <t>1.GÜN</t>
  </si>
  <si>
    <t>2.GÜN</t>
  </si>
  <si>
    <t>Tarih-Saat :</t>
  </si>
  <si>
    <t>Tarih-Saat  :</t>
  </si>
  <si>
    <t>Yarışma :</t>
  </si>
  <si>
    <t xml:space="preserve">Kategori :      </t>
  </si>
  <si>
    <t xml:space="preserve">Kategori : </t>
  </si>
  <si>
    <t>Gülle-1</t>
  </si>
  <si>
    <t>Gülle-2</t>
  </si>
  <si>
    <t>Gülle-11</t>
  </si>
  <si>
    <t>Gülle-12</t>
  </si>
  <si>
    <t>Gülle-13</t>
  </si>
  <si>
    <t>Gülle-21</t>
  </si>
  <si>
    <t>Gülle-22</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</si>
  <si>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</si>
  <si>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</si>
  <si>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</si>
  <si>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</si>
  <si>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</si>
  <si>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</si>
  <si>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</si>
  <si>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</si>
  <si>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</si>
  <si>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</si>
  <si>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</si>
  <si>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</si>
  <si>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</si>
  <si>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</si>
  <si>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</si>
  <si>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Yüksek-1</t>
  </si>
  <si>
    <t>Yüksek-2</t>
  </si>
  <si>
    <t>Yüksek-9</t>
  </si>
  <si>
    <t>Yüksek-10</t>
  </si>
  <si>
    <t>Yüksek-11</t>
  </si>
  <si>
    <t>Yüksek-12</t>
  </si>
  <si>
    <t>Yüksek-13</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</si>
  <si>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</si>
  <si>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</si>
  <si>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</si>
  <si>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</si>
  <si>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</si>
  <si>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</si>
  <si>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</si>
  <si>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</si>
  <si>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</si>
  <si>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</si>
  <si>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</si>
  <si>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</si>
  <si>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</si>
  <si>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</si>
  <si>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</si>
  <si>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</si>
  <si>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</si>
  <si>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</si>
  <si>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</si>
  <si>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</si>
  <si>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</si>
  <si>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</si>
  <si>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</si>
  <si>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</si>
  <si>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SIRA</t>
  </si>
  <si>
    <t>ARA DERECE</t>
  </si>
  <si>
    <t>GTR : Türkiye Gençler Rekoru</t>
  </si>
  <si>
    <t>YTR : Türkiye Yıldızlar Rekoru</t>
  </si>
  <si>
    <t>Uzun Atlama</t>
  </si>
  <si>
    <t>UZUN-16</t>
  </si>
  <si>
    <t>Master Erkekler</t>
  </si>
  <si>
    <t>Masterler Salon Şampiyonası</t>
  </si>
  <si>
    <t>yaş grubu</t>
  </si>
  <si>
    <t>Yaş Katagorisi</t>
  </si>
  <si>
    <t>1.8.1977</t>
  </si>
  <si>
    <t>ÇAĞLAR BAYRAK</t>
  </si>
  <si>
    <t>FORD OTOSAN ATLETİZM</t>
  </si>
  <si>
    <t>İZMİR ATLETİZM SPOR KULÜBÜ</t>
  </si>
  <si>
    <t>8.2.1979</t>
  </si>
  <si>
    <t xml:space="preserve"> FERDİ</t>
  </si>
  <si>
    <t>İSTANBUL MASTERLERİ ATL. KULÜBÜ</t>
  </si>
  <si>
    <t>10.5.1972</t>
  </si>
  <si>
    <t>ERCAN KOÇLOĞ</t>
  </si>
  <si>
    <t>M-35</t>
  </si>
  <si>
    <t>M-40</t>
  </si>
  <si>
    <t>10.5.1966</t>
  </si>
  <si>
    <t>İZZET CEM YAZICIOĞLU</t>
  </si>
  <si>
    <t>25.1.1970</t>
  </si>
  <si>
    <t>NURETTİN MEMUR</t>
  </si>
  <si>
    <t>9.9.1969</t>
  </si>
  <si>
    <t>22.1.1966</t>
  </si>
  <si>
    <t>1.1.1966</t>
  </si>
  <si>
    <t>GÜRCAN ÖZSUCU</t>
  </si>
  <si>
    <t>FENERBAHÇE SPOR KULÜBÜ</t>
  </si>
  <si>
    <t>M-45</t>
  </si>
  <si>
    <t>23.9.1960</t>
  </si>
  <si>
    <t>CUMHUR CAN</t>
  </si>
  <si>
    <t>15.5.1959</t>
  </si>
  <si>
    <t>İZMİR MASTERLER ATL. KULÜBÜ</t>
  </si>
  <si>
    <t>M-50</t>
  </si>
  <si>
    <t>M-55</t>
  </si>
  <si>
    <t>1.1.1951</t>
  </si>
  <si>
    <t>AHMET TULGAR</t>
  </si>
  <si>
    <t>30.3.1952</t>
  </si>
  <si>
    <t>İSMAİL EKŞİ</t>
  </si>
  <si>
    <t>9.5.1947</t>
  </si>
  <si>
    <t>HÜSEYİN GÜROL DİNSEL</t>
  </si>
  <si>
    <t>1.1.1946</t>
  </si>
  <si>
    <t>17.5.1948</t>
  </si>
  <si>
    <t>NECDET AKŞAY</t>
  </si>
  <si>
    <t>14.10.1949</t>
  </si>
  <si>
    <t>M-60</t>
  </si>
  <si>
    <t>M-65</t>
  </si>
  <si>
    <t>1.8.1940</t>
  </si>
  <si>
    <t>20.6.1939</t>
  </si>
  <si>
    <t>ERGÜDER YÖNT</t>
  </si>
  <si>
    <t>15.2.1935</t>
  </si>
  <si>
    <t>ORHAN KART</t>
  </si>
  <si>
    <t>M-70</t>
  </si>
  <si>
    <t>M-75</t>
  </si>
  <si>
    <t>7.6.1978</t>
  </si>
  <si>
    <t>ALİ AYRANCI</t>
  </si>
  <si>
    <t>15.4.1972</t>
  </si>
  <si>
    <t>13.8.1967</t>
  </si>
  <si>
    <t>7.7.1960</t>
  </si>
  <si>
    <t>23.7.1964</t>
  </si>
  <si>
    <t>EYÜP ÇALIŞKAN</t>
  </si>
  <si>
    <t>28.12.1962</t>
  </si>
  <si>
    <t>AHMET GÖNCÜ</t>
  </si>
  <si>
    <t>11.5.1953</t>
  </si>
  <si>
    <t>11.1.1947</t>
  </si>
  <si>
    <t>BURAK BÜYÜKBAYKAL</t>
  </si>
  <si>
    <t>4.10.1949</t>
  </si>
  <si>
    <t>MEHMET AFİF GEZGİN</t>
  </si>
  <si>
    <t>2.3.1934</t>
  </si>
  <si>
    <t>MEHMET EMİN KARABOĞA</t>
  </si>
  <si>
    <t>M-80</t>
  </si>
  <si>
    <t>ENGİN KAN</t>
  </si>
  <si>
    <t>10.2.1973</t>
  </si>
  <si>
    <t>BAYRAM ACAR</t>
  </si>
  <si>
    <t>İZMİR VETERANLAR ATL. İHTİSAS KULÜBÜ</t>
  </si>
  <si>
    <t>1.2.1968</t>
  </si>
  <si>
    <t>ZEKERİYA YILMAZEL</t>
  </si>
  <si>
    <t>25.7.1960</t>
  </si>
  <si>
    <t>YAŞAR ANTER</t>
  </si>
  <si>
    <t>19.5.1960</t>
  </si>
  <si>
    <t>1.1.1953</t>
  </si>
  <si>
    <t>MUSTAFA SEVİM</t>
  </si>
  <si>
    <t>İLHAN KART</t>
  </si>
  <si>
    <t>FERDİ</t>
  </si>
  <si>
    <t>15.11.1974</t>
  </si>
  <si>
    <t>YUSUF ORAL</t>
  </si>
  <si>
    <t>1.3.1962</t>
  </si>
  <si>
    <t>AHMET GÜNDOĞAN</t>
  </si>
  <si>
    <t>BEŞİKTAŞ SPOR KULÜBÜ</t>
  </si>
  <si>
    <t>4.6.1962</t>
  </si>
  <si>
    <t>VEYSEL UYANIK</t>
  </si>
  <si>
    <t>15.10.1963</t>
  </si>
  <si>
    <t>RAMAZAN ULAM</t>
  </si>
  <si>
    <t>1500M-1-13</t>
  </si>
  <si>
    <t>VETERAN ERKEK</t>
  </si>
  <si>
    <t>4.4.1960</t>
  </si>
  <si>
    <t>EROL DOLU</t>
  </si>
  <si>
    <t>4.7.1964</t>
  </si>
  <si>
    <t>SEZAİ ÇALLI</t>
  </si>
  <si>
    <t>11.12.1955</t>
  </si>
  <si>
    <t>AYKUT KARABULUT</t>
  </si>
  <si>
    <t>6.1.1952</t>
  </si>
  <si>
    <t>OSMAN NURİ AKSU</t>
  </si>
  <si>
    <t>800M-1-7</t>
  </si>
  <si>
    <t>800M-1-8</t>
  </si>
  <si>
    <t>800M-2-7</t>
  </si>
  <si>
    <t>800M-3-7</t>
  </si>
  <si>
    <t>200M</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</si>
  <si>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</si>
  <si>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</si>
  <si>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</si>
  <si>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</si>
  <si>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</si>
  <si>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</si>
  <si>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</si>
  <si>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</si>
  <si>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</si>
  <si>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</si>
  <si>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</si>
  <si>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</si>
  <si>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</si>
  <si>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</si>
  <si>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</si>
  <si>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</si>
  <si>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</si>
  <si>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</si>
  <si>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</si>
  <si>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</si>
  <si>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</si>
  <si>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</si>
  <si>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</si>
  <si>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</si>
  <si>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</si>
  <si>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</si>
  <si>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</si>
  <si>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</si>
  <si>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</si>
  <si>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</si>
  <si>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</si>
  <si>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</si>
  <si>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</si>
  <si>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</si>
  <si>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 Metre</t>
  </si>
  <si>
    <t>15.6.1952</t>
  </si>
  <si>
    <t>13.3.1958</t>
  </si>
  <si>
    <t>MEHMET ALBAYRAK</t>
  </si>
  <si>
    <t>11.5.1958</t>
  </si>
  <si>
    <t>9.1.1973</t>
  </si>
  <si>
    <t>İLHAN VATANSEVER</t>
  </si>
  <si>
    <t>5.8.1972</t>
  </si>
  <si>
    <t>35 YAŞ VETERAN
A  T  L A M  A  L  A  R</t>
  </si>
  <si>
    <t>40 YAŞ VETERAN
A  T  L A M  A  L  A  R</t>
  </si>
  <si>
    <t>45 YAŞ VETERAN
A  T  L A M  A  L  A  R</t>
  </si>
  <si>
    <t>50 YAŞ VETERAN
A  T  L A M  A  L  A  R</t>
  </si>
  <si>
    <t>55 YAŞ VETERAN
A  T  L A M  A  L  A  R</t>
  </si>
  <si>
    <t>60 YAŞ VETERAN
A  T  L A M  A  L  A  R</t>
  </si>
  <si>
    <t>65 YAŞ VETERAN
A  T  L A M  A  L  A  R</t>
  </si>
  <si>
    <t>75 YAŞ VETERAN
A  T  L A M  A  L  A  R</t>
  </si>
  <si>
    <t>45 YAŞ VETERAN
A  T  L  A  M  A  L  A  R</t>
  </si>
  <si>
    <t>55 YAŞ VETERAN
A  T  L  A  M  A  L  A  R</t>
  </si>
  <si>
    <t>65 YAŞ VETERAN
A  T  L  A  M  A  L  A  R</t>
  </si>
  <si>
    <t>80 YAŞ VETERAN
A  T  L  A  M  A  L  A  R</t>
  </si>
  <si>
    <t>70 YAŞ VETERAN
A  T  L A M  A  L  A  R</t>
  </si>
  <si>
    <t>80 YAŞ VETERAN
A  T  L A M  A  L  A  R</t>
  </si>
  <si>
    <t>MEHMET AKİF ÇELİK</t>
  </si>
  <si>
    <t>-</t>
  </si>
  <si>
    <t>DURALİ YILDIZ</t>
  </si>
  <si>
    <t>800M-4-8</t>
  </si>
  <si>
    <t>Doğum Tarihi
Gün/Ay/Yıl</t>
  </si>
  <si>
    <t>Türkiye Rekoru :</t>
  </si>
  <si>
    <t>100 Metre</t>
  </si>
  <si>
    <t xml:space="preserve">KURAL 254.2 : Yarışma sırasında kurallar dışında yardım alan veya yardım veren atlet, başhakem tarafından önce sarı kartla uyarılır, tekrarı halinde IAAF Kural 254.2’ye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254.2 çerçevesinde her iki atletin de diskalifiye edilmesini gerektirir.  </t>
  </si>
  <si>
    <t>KURAL 170.25 : Bayrak yarışmalarında bayrağın değişim sahasının dışında değiştirilmesi durumunda hatalı değişimi yapan takım IAAF Kural 170.25 gereği diskalifiye edilecektir. Bu noktada dikkat edilmesi gereken en önemli husus sporcunun değil, bayrağın değişim alanı içerisinde olmasıdır.</t>
  </si>
  <si>
    <t>ERKEK 35 +</t>
  </si>
  <si>
    <t>ERKEK 80 +</t>
  </si>
  <si>
    <t>ERKEK 50-55</t>
  </si>
  <si>
    <t>ERKEK 35-40-45</t>
  </si>
  <si>
    <t>Çekiç Atma</t>
  </si>
  <si>
    <t>Ağırlık Atma</t>
  </si>
  <si>
    <t>ERKEK 60-65-70-75</t>
  </si>
  <si>
    <t>2000 Metre Engelli</t>
  </si>
  <si>
    <t>80 Metre Engelli</t>
  </si>
  <si>
    <t>100 Metre Engelli</t>
  </si>
  <si>
    <t>110 Metre Engelli</t>
  </si>
  <si>
    <t>3000 Metre Engelli</t>
  </si>
  <si>
    <t>ERKEK 35-40-45-50-55</t>
  </si>
  <si>
    <t>ERKEK 60 +</t>
  </si>
  <si>
    <t>5000 Metre</t>
  </si>
  <si>
    <t>4X100 Metre Bayrak</t>
  </si>
  <si>
    <t>3 Adım Atlama</t>
  </si>
  <si>
    <t>Cirit Atma</t>
  </si>
  <si>
    <t>200 Metre Engelli</t>
  </si>
  <si>
    <t>300 Metre Engelli</t>
  </si>
  <si>
    <t>400 Metre Engelli</t>
  </si>
  <si>
    <t>Disk Atma</t>
  </si>
  <si>
    <t>10.000 Metre</t>
  </si>
  <si>
    <t>5000 Metre Yürüyüş</t>
  </si>
  <si>
    <t>4X400 Metre Bayrak</t>
  </si>
  <si>
    <t>25-26 Temmuz 2015</t>
  </si>
  <si>
    <t>İZMİR</t>
  </si>
  <si>
    <t>Masterler Türkiye Şampiyonası</t>
  </si>
  <si>
    <t>Türkiye Atletizm Federasyonu
İzmir Atletizm İl Temsilciliği</t>
  </si>
  <si>
    <t>MASTERLER TÜRKİYE REKORLARI</t>
  </si>
  <si>
    <t>YAŞ GRUBU</t>
  </si>
  <si>
    <t>BRANŞLAR</t>
  </si>
  <si>
    <t>35-39 YAŞ GRUBU</t>
  </si>
  <si>
    <t>40-44 YAŞ GRUBU</t>
  </si>
  <si>
    <t>45-49 YAŞ GRUBU</t>
  </si>
  <si>
    <t>50-54 YAŞ GRUBU</t>
  </si>
  <si>
    <t>55-59 YAŞ GRUBU</t>
  </si>
  <si>
    <t>60-64 YAŞ GRUBU</t>
  </si>
  <si>
    <t>65-69 YAŞ GRUBU</t>
  </si>
  <si>
    <t>70-74 YAŞ GRUBU</t>
  </si>
  <si>
    <t>75-79 YAŞ GRUBU</t>
  </si>
  <si>
    <t>80-84 YAŞ GRUBU</t>
  </si>
  <si>
    <t>85-89 YAŞ GRUBU</t>
  </si>
  <si>
    <t>100 METRE</t>
  </si>
  <si>
    <t>200 METRE</t>
  </si>
  <si>
    <t>400 METRE</t>
  </si>
  <si>
    <t>800 METRE</t>
  </si>
  <si>
    <t>1500 METRE</t>
  </si>
  <si>
    <t>5000 METRE</t>
  </si>
  <si>
    <t>10000 METRE</t>
  </si>
  <si>
    <t>80 METRE ENG.</t>
  </si>
  <si>
    <t>100 METRE ENG.</t>
  </si>
  <si>
    <t>110 METRE ENG.</t>
  </si>
  <si>
    <t>200 METRE ENG.</t>
  </si>
  <si>
    <t>300 METRE ENG.</t>
  </si>
  <si>
    <t>400 METRE ENG.</t>
  </si>
  <si>
    <t>2000 METRE ENG.</t>
  </si>
  <si>
    <t>3000 METRE ENG.</t>
  </si>
  <si>
    <t>5000 METRE YÜRÜYÜŞ</t>
  </si>
  <si>
    <t>YÜKSEK ATLAMA</t>
  </si>
  <si>
    <t>SIRIKLA YÜKSEK ATLAMA</t>
  </si>
  <si>
    <t>UZUN ATLAMA</t>
  </si>
  <si>
    <t>ÜÇ ADIM ATLAMA</t>
  </si>
  <si>
    <t>DİSK ATMA</t>
  </si>
  <si>
    <t>CİRİT ATMA</t>
  </si>
  <si>
    <t>ÇEKİÇ ATMA</t>
  </si>
  <si>
    <t>4x100 METRE BAYRAK</t>
  </si>
  <si>
    <t>4x400 METRE BAYRAK</t>
  </si>
  <si>
    <t>ERTUĞRUL OĞULBULAN-10.9</t>
  </si>
  <si>
    <t>MURAT SANCAK-11.41</t>
  </si>
  <si>
    <t>ERTUĞRUL OĞULBULAN-11.5
ALİ KARA-11.80</t>
  </si>
  <si>
    <t>ERTUĞRUL OĞULBULAN-12.3
ALİ KARA-12.50</t>
  </si>
  <si>
    <t>GÜNER GÜNGÖREN-12.36</t>
  </si>
  <si>
    <t>ERCAN ÖZKAN-12.75</t>
  </si>
  <si>
    <t>NEJAT TÜRKYILMAZ-13.90</t>
  </si>
  <si>
    <t>YILMAZ ERYAŞA-15.17</t>
  </si>
  <si>
    <t>ORHAN KART-14.5</t>
  </si>
  <si>
    <t>YILMAZ ERYAŞA-16.73
SUAT AKGÜN 16.73</t>
  </si>
  <si>
    <t>SUAT AKGÜN-18.03</t>
  </si>
  <si>
    <t>90-94 YAŞ GRUBU</t>
  </si>
  <si>
    <t>NACİ YILDIZALP-23.67</t>
  </si>
  <si>
    <t>ERTUĞRUL OĞULBULAN-23.10</t>
  </si>
  <si>
    <t>NUREDDİN MEMUR-24.12</t>
  </si>
  <si>
    <t>ERTUĞRUL OĞULBULAN-24.1
ALİ KARA-24.72</t>
  </si>
  <si>
    <t>ALİ KARA-25.63</t>
  </si>
  <si>
    <t>ERCAN ÖZKAN-26.54</t>
  </si>
  <si>
    <t>ERCAN ÖZKAN-26.67</t>
  </si>
  <si>
    <t>NEJAT TÜRKYILMAZ-28.87</t>
  </si>
  <si>
    <t>RIZA MAKSUT İŞMAN-30.7</t>
  </si>
  <si>
    <t>AHMET SEZER-34.1
AHMET SEZER-34.49</t>
  </si>
  <si>
    <t>SUAT AKGÜN-35.89</t>
  </si>
  <si>
    <t>SUAT AKGÜN-41.81</t>
  </si>
  <si>
    <t>NACİ YILDIZALP-53.16</t>
  </si>
  <si>
    <t>ENVER ÜNLÜ-53.9</t>
  </si>
  <si>
    <t>NUREDDİN MEMUR-54.11</t>
  </si>
  <si>
    <t>ALİ KARA-55.83</t>
  </si>
  <si>
    <t>ÜZEYİR KAPLAN-57.37</t>
  </si>
  <si>
    <t>NİHAT ADIN-1:03.0
F.NECİP ÖZIŞIKYILMAZ-1:03.78</t>
  </si>
  <si>
    <t>NEJAT TÜRKYILMAZ-1:05.8</t>
  </si>
  <si>
    <t>TAMER ZEKİ-1:09.15</t>
  </si>
  <si>
    <t>YAŞAR SALEPÇİ-1:10.2</t>
  </si>
  <si>
    <t>AHMET SEZER-1:18.43</t>
  </si>
  <si>
    <t>NACİ YILDIZALP-1:38.15</t>
  </si>
  <si>
    <t>NACİ YILDIZALP-1:58.89</t>
  </si>
  <si>
    <t>NACİ YILDIZALP-2:58.81</t>
  </si>
  <si>
    <t>MÜJDAT GÜVENÇ-2:03.9</t>
  </si>
  <si>
    <t>OSMAN ÖZDEMİR-2:11.5</t>
  </si>
  <si>
    <t>ÜZEYİR KAPLAN-2:15.20</t>
  </si>
  <si>
    <t>AHMET YILMAN-2:18.86</t>
  </si>
  <si>
    <t>RIZA MAKSUT İŞHAN-2:23.1</t>
  </si>
  <si>
    <t>HASAN KINALI-2:41.1</t>
  </si>
  <si>
    <t>YAŞAR SALEPÇİ-2:42.7</t>
  </si>
  <si>
    <t>YAŞAR SALEPÇİ-2:48.7</t>
  </si>
  <si>
    <t>M.EMİN KARABOĞA-4:43.98</t>
  </si>
  <si>
    <t>MUHARREM BERK-6:15.2</t>
  </si>
  <si>
    <t>12.7.1977</t>
  </si>
  <si>
    <t xml:space="preserve">TEPEBAŞI GENÇLİK VE SPOR KULÜBÜ TU </t>
  </si>
  <si>
    <t>16.6.1979</t>
  </si>
  <si>
    <t>İZMİT.ATLETZM</t>
  </si>
  <si>
    <t>GÖLHİSAR BELEDİYE SPOR KULÜBÜ</t>
  </si>
  <si>
    <t>12.9.1974</t>
  </si>
  <si>
    <t>URFA ATLETIZM  SPOR KULÜBÜ</t>
  </si>
  <si>
    <t>18.2.1973</t>
  </si>
  <si>
    <t>ÖDEMİŞ BELEDİYESPOR</t>
  </si>
  <si>
    <t>26.1.1970</t>
  </si>
  <si>
    <t>MEHMET DEMİR</t>
  </si>
  <si>
    <t>4.5.1970</t>
  </si>
  <si>
    <t>26.4.1970</t>
  </si>
  <si>
    <t>DOĞAN NADİ ÇETİNKAYA</t>
  </si>
  <si>
    <t>25.5.1966</t>
  </si>
  <si>
    <t>OSMAN  DURAN</t>
  </si>
  <si>
    <t>EGE MARATON SPOR KULÜBÜ</t>
  </si>
  <si>
    <t>9.6.1968</t>
  </si>
  <si>
    <t>MUHAMMET ÖZDEMİR</t>
  </si>
  <si>
    <t>23.6.1967</t>
  </si>
  <si>
    <t>ADEM  YALÇINKAYA</t>
  </si>
  <si>
    <t>DSİ SPOR EDİRNE</t>
  </si>
  <si>
    <t>20.10.1964</t>
  </si>
  <si>
    <t>AYDIN ÇEKEN</t>
  </si>
  <si>
    <t xml:space="preserve">DENİZLİ BÜYÜK ŞEHİR ATLETİZM </t>
  </si>
  <si>
    <t>5.5.1965</t>
  </si>
  <si>
    <t>14.1.1965</t>
  </si>
  <si>
    <t>17.5.1956</t>
  </si>
  <si>
    <t>HASAN KIRAN</t>
  </si>
  <si>
    <t>25.3.1956</t>
  </si>
  <si>
    <t>ALİ ÖZCEYLAN</t>
  </si>
  <si>
    <t>17.5.1960</t>
  </si>
  <si>
    <t>1.7.1960</t>
  </si>
  <si>
    <t>HÜSEYİN ÇALIŞKAN</t>
  </si>
  <si>
    <t>13.9.1958</t>
  </si>
  <si>
    <t>5.12.1955</t>
  </si>
  <si>
    <t>30.8.1957</t>
  </si>
  <si>
    <t>28.1.1955</t>
  </si>
  <si>
    <t>ALAEDDİN FİDANCIOĞLU</t>
  </si>
  <si>
    <t>5.9.1950</t>
  </si>
  <si>
    <t>15.2.1954</t>
  </si>
  <si>
    <t>İZMİR B. BLD. GENÇLİK VE SPOR KULÜBÜ</t>
  </si>
  <si>
    <t>5.3.1953</t>
  </si>
  <si>
    <t>12.1.1951</t>
  </si>
  <si>
    <t>27.3.1949</t>
  </si>
  <si>
    <t>10.4.1949</t>
  </si>
  <si>
    <t>2.9.1946</t>
  </si>
  <si>
    <t>20.3.1947</t>
  </si>
  <si>
    <t xml:space="preserve">KONYA MASTERLER ATLETİZİM </t>
  </si>
  <si>
    <t>25.5.1943</t>
  </si>
  <si>
    <t>5.6.1942</t>
  </si>
  <si>
    <t>MUSTAFA TUFAN</t>
  </si>
  <si>
    <t>25.3.1945</t>
  </si>
  <si>
    <t>3.5.1940</t>
  </si>
  <si>
    <t>CEMİL YÜKSEL</t>
  </si>
  <si>
    <t>29.1.1938</t>
  </si>
  <si>
    <t>TEKİRDAG SULEYMANPASA BELEDİYE SPOR KULUBU</t>
  </si>
  <si>
    <t>TUFAN  KARAMAN</t>
  </si>
  <si>
    <t>ENVER GÜZELAKÇAKAYA</t>
  </si>
  <si>
    <t>NURETTİN ZAFER</t>
  </si>
  <si>
    <t>SAİT ŞENDAĞ</t>
  </si>
  <si>
    <t>M.MUSTAFA BULDUM</t>
  </si>
  <si>
    <t>LEVENT SERBEST</t>
  </si>
  <si>
    <t>FATİH TOSUN</t>
  </si>
  <si>
    <t>BÜLENT  KARAKAYA</t>
  </si>
  <si>
    <t>NECMETTİN  ESER</t>
  </si>
  <si>
    <t>İSMAİL  CEYLAN</t>
  </si>
  <si>
    <t>ERTUĞRUL  DALGA</t>
  </si>
  <si>
    <t>AHMET BACAKSIZOĞLU</t>
  </si>
  <si>
    <t>TURGAY AKÇAY</t>
  </si>
  <si>
    <t>DERYA KİBAR</t>
  </si>
  <si>
    <t>FUAT DÜZOVALILAR</t>
  </si>
  <si>
    <t>MUSTAFA ÖKTEM</t>
  </si>
  <si>
    <t>YUSUF  ÜZER</t>
  </si>
  <si>
    <t>ABDURRAHMAN DARICI</t>
  </si>
  <si>
    <t>İLKER ÖZDİKMEN</t>
  </si>
  <si>
    <t>AHMET HOŞAFÇI</t>
  </si>
  <si>
    <t>10000M</t>
  </si>
  <si>
    <t>1</t>
  </si>
  <si>
    <t>2</t>
  </si>
  <si>
    <t>3</t>
  </si>
  <si>
    <t>4</t>
  </si>
  <si>
    <t>5</t>
  </si>
  <si>
    <t>6</t>
  </si>
  <si>
    <t>7</t>
  </si>
  <si>
    <t>8</t>
  </si>
  <si>
    <t>9</t>
  </si>
  <si>
    <t>10</t>
  </si>
  <si>
    <t>11</t>
  </si>
  <si>
    <t>12</t>
  </si>
  <si>
    <t>13</t>
  </si>
  <si>
    <t>14</t>
  </si>
  <si>
    <t>15</t>
  </si>
  <si>
    <t>16</t>
  </si>
  <si>
    <t>17</t>
  </si>
  <si>
    <t>18</t>
  </si>
  <si>
    <t>19</t>
  </si>
  <si>
    <t>20</t>
  </si>
  <si>
    <t>21</t>
  </si>
  <si>
    <t>22</t>
  </si>
  <si>
    <t>23</t>
  </si>
  <si>
    <t>100M</t>
  </si>
  <si>
    <t>15.12.1978</t>
  </si>
  <si>
    <t>BAHADIR  ERGUN</t>
  </si>
  <si>
    <t>2.2.1976</t>
  </si>
  <si>
    <t>HAKKI ÖZKARA</t>
  </si>
  <si>
    <t>1.8.1979</t>
  </si>
  <si>
    <t>SUAT  BÖKE</t>
  </si>
  <si>
    <t>31.8.1977</t>
  </si>
  <si>
    <t>ZAFER YILMAZ</t>
  </si>
  <si>
    <t>2.4.1976</t>
  </si>
  <si>
    <t>ERSEN AKIŞIK</t>
  </si>
  <si>
    <t>17.8.1978</t>
  </si>
  <si>
    <t>ERDEM  GÜNAK</t>
  </si>
  <si>
    <t>2.7.1971</t>
  </si>
  <si>
    <t>CUNEYT KÜÇÜKBAYRAKTAR</t>
  </si>
  <si>
    <t>ÜSKÜDAR BELEDİYE SPOR KULÜBÜ</t>
  </si>
  <si>
    <t>10.2.1975</t>
  </si>
  <si>
    <t>AŞKIN TUZCUOĞLU</t>
  </si>
  <si>
    <t>10.1.1969</t>
  </si>
  <si>
    <t>ENDER  SERT</t>
  </si>
  <si>
    <t>UĞUR GÜMÜŞ</t>
  </si>
  <si>
    <t>AYK</t>
  </si>
  <si>
    <t>1.6.1961</t>
  </si>
  <si>
    <t>MURAT SAĞLAM</t>
  </si>
  <si>
    <t>1.11.1964</t>
  </si>
  <si>
    <t>FEHMİ YAMAN</t>
  </si>
  <si>
    <t>1.1.1963</t>
  </si>
  <si>
    <t>ALİ OSMAN ŞAPCI</t>
  </si>
  <si>
    <t>3.2.1961</t>
  </si>
  <si>
    <t>AHMET ÇEKİÇ</t>
  </si>
  <si>
    <t>13.5.1962</t>
  </si>
  <si>
    <t>ALİ KEMAL SEİS</t>
  </si>
  <si>
    <t>25.4.1960</t>
  </si>
  <si>
    <t>İSMAİL TOPKAYA</t>
  </si>
  <si>
    <t>13.5.1960</t>
  </si>
  <si>
    <t>FUAT ŞAMCI</t>
  </si>
  <si>
    <t>26.4.1958</t>
  </si>
  <si>
    <t>GÜNER  GÜNGÖR</t>
  </si>
  <si>
    <t>ARMAĞAN AKGÜL</t>
  </si>
  <si>
    <t>9.7.1955</t>
  </si>
  <si>
    <t>TEMEL AKKANAT</t>
  </si>
  <si>
    <t>10.8.1954</t>
  </si>
  <si>
    <t>NİHAT ARSLAN</t>
  </si>
  <si>
    <t>ERCAN OZKAN</t>
  </si>
  <si>
    <t>İZMİT ATLETİZM MASTER KULÜBÜ</t>
  </si>
  <si>
    <t>ABDULLAH  ÜNAY</t>
  </si>
  <si>
    <t>6.7.1950</t>
  </si>
  <si>
    <t>H.HÜSNÜ CULUM</t>
  </si>
  <si>
    <t>18.6.1948</t>
  </si>
  <si>
    <t>KAMİL AYTAÇ GÜRSOY</t>
  </si>
  <si>
    <t>MURAT KAÇAR</t>
  </si>
  <si>
    <t>ŞERAFETTİN  ÇETİNALP</t>
  </si>
  <si>
    <t>1.7.1932</t>
  </si>
  <si>
    <t>NURETTİN  SABUNCU</t>
  </si>
  <si>
    <t>16.2.1956</t>
  </si>
  <si>
    <t>YURDAER YÜNCÜ</t>
  </si>
  <si>
    <t>24.9.1969</t>
  </si>
  <si>
    <t>SÜHA POLAT</t>
  </si>
  <si>
    <t>100M.ENG</t>
  </si>
  <si>
    <t>110M.ENG</t>
  </si>
  <si>
    <t>80M.ENG</t>
  </si>
  <si>
    <t>80M.ENG-1-4</t>
  </si>
  <si>
    <t>80M.ENG-1-1</t>
  </si>
  <si>
    <t>80M.ENG-1-2</t>
  </si>
  <si>
    <t>80M.ENG-1-3</t>
  </si>
  <si>
    <t>80M.ENG-1-5</t>
  </si>
  <si>
    <t>80M.ENG-1-6</t>
  </si>
  <si>
    <t>80M.ENG-1-7</t>
  </si>
  <si>
    <t>80M.ENG-1-8</t>
  </si>
  <si>
    <t>80M.ENG-2-1</t>
  </si>
  <si>
    <t>80M.ENG-2-2</t>
  </si>
  <si>
    <t>80M.ENG-2-3</t>
  </si>
  <si>
    <t>80M.ENG-2-4</t>
  </si>
  <si>
    <t>80M.ENG-2-5</t>
  </si>
  <si>
    <t>80M.ENG-2-6</t>
  </si>
  <si>
    <t>80M.ENG-2-7</t>
  </si>
  <si>
    <t>80M.ENG-2-8</t>
  </si>
  <si>
    <t>80M.ENG-3-1</t>
  </si>
  <si>
    <t>80M.ENG-3-2</t>
  </si>
  <si>
    <t>80M.ENG-3-3</t>
  </si>
  <si>
    <t>80M.ENG-3-4</t>
  </si>
  <si>
    <t>80M.ENG-3-5</t>
  </si>
  <si>
    <t>80M.ENG-3-6</t>
  </si>
  <si>
    <t>80M.ENG-3-7</t>
  </si>
  <si>
    <t>80M.ENG-3-8</t>
  </si>
  <si>
    <t>80M.ENG-4-8</t>
  </si>
  <si>
    <t>80M.ENG-4-1</t>
  </si>
  <si>
    <t>80M.ENG-4-2</t>
  </si>
  <si>
    <t>80M.ENG-4-3</t>
  </si>
  <si>
    <t>80M.ENG-4-4</t>
  </si>
  <si>
    <t>80M.ENG-4-5</t>
  </si>
  <si>
    <t>80M.ENG-4-6</t>
  </si>
  <si>
    <t>80M.ENG-4-7</t>
  </si>
  <si>
    <t>80M.ENG-5-1</t>
  </si>
  <si>
    <t>80M.ENG-5-2</t>
  </si>
  <si>
    <t>80M.ENG-5-3</t>
  </si>
  <si>
    <t>80M.ENG-5-4</t>
  </si>
  <si>
    <t>80M.ENG-5-5</t>
  </si>
  <si>
    <t>80M.ENG-5-6</t>
  </si>
  <si>
    <t>80M.ENG-5-7</t>
  </si>
  <si>
    <t>80M.ENG-5-8</t>
  </si>
  <si>
    <t>100M.ENG-1-3</t>
  </si>
  <si>
    <t>100M.ENG-1-1</t>
  </si>
  <si>
    <t>100M.ENG-1-2</t>
  </si>
  <si>
    <t>100M.ENG-1-4</t>
  </si>
  <si>
    <t>100M.ENG-1-5</t>
  </si>
  <si>
    <t>100M.ENG-1-6</t>
  </si>
  <si>
    <t>100M.ENG-1-7</t>
  </si>
  <si>
    <t>100M.ENG-1-8</t>
  </si>
  <si>
    <t>100M.ENG-2-1</t>
  </si>
  <si>
    <t>100M.ENG-2-2</t>
  </si>
  <si>
    <t>100M.ENG-2-3</t>
  </si>
  <si>
    <t>100M.ENG-2-4</t>
  </si>
  <si>
    <t>100M.ENG-2-5</t>
  </si>
  <si>
    <t>100M.ENG-2-6</t>
  </si>
  <si>
    <t>100M.ENG-2-7</t>
  </si>
  <si>
    <t>100M.ENG-2-8</t>
  </si>
  <si>
    <t>100M.ENG-3-1</t>
  </si>
  <si>
    <t>100M.ENG-3-2</t>
  </si>
  <si>
    <t>100M.ENG-3-3</t>
  </si>
  <si>
    <t>100M.ENG-3-4</t>
  </si>
  <si>
    <t>100M.ENG-3-5</t>
  </si>
  <si>
    <t>100M.ENG-3-6</t>
  </si>
  <si>
    <t>100M.ENG-3-7</t>
  </si>
  <si>
    <t>100M.ENG-3-8</t>
  </si>
  <si>
    <t>100M.ENG-4-1</t>
  </si>
  <si>
    <t>100M.ENG-4-2</t>
  </si>
  <si>
    <t>100M.ENG-4-3</t>
  </si>
  <si>
    <t>100M.ENG-4-4</t>
  </si>
  <si>
    <t>100M.ENG-4-5</t>
  </si>
  <si>
    <t>100M.ENG-4-6</t>
  </si>
  <si>
    <t>100M.ENG-4-7</t>
  </si>
  <si>
    <t>100M.ENG-4-8</t>
  </si>
  <si>
    <t>100M.ENG-5-1</t>
  </si>
  <si>
    <t>100M.ENG-5-2</t>
  </si>
  <si>
    <t>100M.ENG-5-3</t>
  </si>
  <si>
    <t>100M.ENG-5-4</t>
  </si>
  <si>
    <t>100M.ENG-5-5</t>
  </si>
  <si>
    <t>100M.ENG-5-6</t>
  </si>
  <si>
    <t>100M.ENG-5-7</t>
  </si>
  <si>
    <t>100M.ENG-5-8</t>
  </si>
  <si>
    <t>110M.ENG-1-4</t>
  </si>
  <si>
    <t>110M.ENG-1-1</t>
  </si>
  <si>
    <t>110M.ENG-1-2</t>
  </si>
  <si>
    <t>110M.ENG-1-3</t>
  </si>
  <si>
    <t>110M.ENG-1-5</t>
  </si>
  <si>
    <t>110M.ENG-1-6</t>
  </si>
  <si>
    <t>110M.ENG-1-7</t>
  </si>
  <si>
    <t>110M.ENG-1-8</t>
  </si>
  <si>
    <t>110M.ENG-2-1</t>
  </si>
  <si>
    <t>110M.ENG-2-2</t>
  </si>
  <si>
    <t>110M.ENG-2-3</t>
  </si>
  <si>
    <t>110M.ENG-2-4</t>
  </si>
  <si>
    <t>110M.ENG-2-5</t>
  </si>
  <si>
    <t>110M.ENG-2-6</t>
  </si>
  <si>
    <t>110M.ENG-2-7</t>
  </si>
  <si>
    <t>110M.ENG-2-8</t>
  </si>
  <si>
    <t>110M.ENG-3-1</t>
  </si>
  <si>
    <t>110M.ENG-3-2</t>
  </si>
  <si>
    <t>110M.ENG-3-3</t>
  </si>
  <si>
    <t>110M.ENG-3-4</t>
  </si>
  <si>
    <t>110M.ENG-3-5</t>
  </si>
  <si>
    <t>110M.ENG-3-6</t>
  </si>
  <si>
    <t>110M.ENG-3-7</t>
  </si>
  <si>
    <t>110M.ENG-3-8</t>
  </si>
  <si>
    <t>110M.ENG-4-1</t>
  </si>
  <si>
    <t>110M.ENG-4-2</t>
  </si>
  <si>
    <t>110M.ENG-4-3</t>
  </si>
  <si>
    <t>110M.ENG-4-4</t>
  </si>
  <si>
    <t>110M.ENG-4-5</t>
  </si>
  <si>
    <t>110M.ENG-4-6</t>
  </si>
  <si>
    <t>110M.ENG-4-7</t>
  </si>
  <si>
    <t>110M.ENG-4-8</t>
  </si>
  <si>
    <t>110M.ENG-5-1</t>
  </si>
  <si>
    <t>110M.ENG-5-2</t>
  </si>
  <si>
    <t>110M.ENG-5-3</t>
  </si>
  <si>
    <t>110M.ENG-5-4</t>
  </si>
  <si>
    <t>110M.ENG-5-5</t>
  </si>
  <si>
    <t>110M.ENG-5-6</t>
  </si>
  <si>
    <t>110M.ENG-5-7</t>
  </si>
  <si>
    <t>110M.ENG-5-8</t>
  </si>
  <si>
    <t>1.1.1976</t>
  </si>
  <si>
    <t>İBRAHİM TAŞAR</t>
  </si>
  <si>
    <t>ÇAYKUR RİZESPOR</t>
  </si>
  <si>
    <t>19.8.1967</t>
  </si>
  <si>
    <t>ŞERİF ALİ BÜLBÜL</t>
  </si>
  <si>
    <t>6.2.1969</t>
  </si>
  <si>
    <t>YUSUF MOL</t>
  </si>
  <si>
    <t>1.4.1956</t>
  </si>
  <si>
    <t>HALİL AK</t>
  </si>
  <si>
    <t>12.2.1957</t>
  </si>
  <si>
    <t>MESUT YARIN</t>
  </si>
  <si>
    <t>2.3.1955</t>
  </si>
  <si>
    <t>FİKRET AKAY</t>
  </si>
  <si>
    <t>MUĞLA BÜYÜKŞEHİR BELEDİYESİ</t>
  </si>
  <si>
    <t>18.8.1948</t>
  </si>
  <si>
    <t>AHMET KAHVECİ</t>
  </si>
  <si>
    <t>MERSİN VETERAN ATLETİZM KULUBÜ</t>
  </si>
  <si>
    <t>11.7.1944</t>
  </si>
  <si>
    <t>AHMET SEZER ENGİN</t>
  </si>
  <si>
    <t>HAKAN YORULMAZ</t>
  </si>
  <si>
    <t>Yüksek-21</t>
  </si>
  <si>
    <t>60 YAŞ VETERAN
A  T  L  A  M  A  L  A  R</t>
  </si>
  <si>
    <t>14.5.1979</t>
  </si>
  <si>
    <t>KEREM ÖZKAN</t>
  </si>
  <si>
    <t>KEREM ENGİN</t>
  </si>
  <si>
    <t>20.3.1964</t>
  </si>
  <si>
    <t>MEHMET  YAZICI</t>
  </si>
  <si>
    <t>ŞAHAN İLSEVEVEN</t>
  </si>
  <si>
    <t>ERSAN GÜRELLİ</t>
  </si>
  <si>
    <t>GS   SPORCULAR  DERNEĞİ</t>
  </si>
  <si>
    <t>12.9.1978</t>
  </si>
  <si>
    <t>MEHMET KAZIM  EVCİ</t>
  </si>
  <si>
    <t>HALİM PEHLİVAN</t>
  </si>
  <si>
    <t>12.4.1949</t>
  </si>
  <si>
    <t>NÜVİT BELEVİ</t>
  </si>
  <si>
    <t>26.4.1946</t>
  </si>
  <si>
    <t>DOĞAN ÖNDER</t>
  </si>
  <si>
    <t>23.7.1945</t>
  </si>
  <si>
    <t>AKGÜNER GALİP</t>
  </si>
  <si>
    <t>3.8.1942</t>
  </si>
  <si>
    <t>İSMAİL HAKKI ERSOY</t>
  </si>
  <si>
    <t>8.11.1944</t>
  </si>
  <si>
    <t>ALİ IŞIKBOL</t>
  </si>
  <si>
    <t>1.2.1944</t>
  </si>
  <si>
    <t>HASAN HÜSEYİN YIKICI</t>
  </si>
  <si>
    <t>1.7.1938</t>
  </si>
  <si>
    <t>SEMİRK KIRKLI</t>
  </si>
  <si>
    <t>Gülle-31</t>
  </si>
  <si>
    <t>Gülle-41</t>
  </si>
  <si>
    <t>Gülle-42</t>
  </si>
  <si>
    <t>Gülle-51</t>
  </si>
  <si>
    <t>Gülle-61</t>
  </si>
  <si>
    <t>Gülle-62</t>
  </si>
  <si>
    <t>Gülle-71</t>
  </si>
  <si>
    <t>Gülle-72</t>
  </si>
  <si>
    <t>Gülle-73</t>
  </si>
  <si>
    <t>Gülle-74</t>
  </si>
  <si>
    <t>Gülle-75</t>
  </si>
  <si>
    <t>Gülle-81</t>
  </si>
  <si>
    <t>Rüzgar :</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</si>
  <si>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</si>
  <si>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</si>
  <si>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</si>
  <si>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</si>
  <si>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</si>
  <si>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</si>
  <si>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</si>
  <si>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</si>
  <si>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</si>
  <si>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</si>
  <si>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</si>
  <si>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</si>
  <si>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</si>
  <si>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</si>
  <si>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</si>
  <si>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</si>
  <si>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</si>
  <si>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</si>
  <si>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</si>
  <si>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</si>
  <si>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</si>
  <si>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</si>
  <si>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</si>
  <si>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</si>
  <si>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100M-4-1</t>
  </si>
  <si>
    <t>100M-4-2</t>
  </si>
  <si>
    <t>100M-4-3</t>
  </si>
  <si>
    <t>100M-4-4</t>
  </si>
  <si>
    <t>100M-4-5</t>
  </si>
  <si>
    <t>100M-4-6</t>
  </si>
  <si>
    <t>100M-4-7</t>
  </si>
  <si>
    <t>100M-4-8</t>
  </si>
  <si>
    <t>100M-5-1</t>
  </si>
  <si>
    <t>100M-5-2</t>
  </si>
  <si>
    <t>100M-5-3</t>
  </si>
  <si>
    <t>100M-5-4</t>
  </si>
  <si>
    <t>100M-5-5</t>
  </si>
  <si>
    <t>100M-5-6</t>
  </si>
  <si>
    <t>100M-5-7</t>
  </si>
  <si>
    <t>100M-5-8</t>
  </si>
  <si>
    <t>100M-6-1</t>
  </si>
  <si>
    <t>100M-6-2</t>
  </si>
  <si>
    <t>100M-6-3</t>
  </si>
  <si>
    <t>100M-6-4</t>
  </si>
  <si>
    <t>100M-6-5</t>
  </si>
  <si>
    <t>100M-6-6</t>
  </si>
  <si>
    <t>ÇEKİÇ</t>
  </si>
  <si>
    <t>10.9.1942</t>
  </si>
  <si>
    <t>ORHAN ÇAKIR</t>
  </si>
  <si>
    <t>ÇEKİÇ-1</t>
  </si>
  <si>
    <t>ÇEKİÇ-11</t>
  </si>
  <si>
    <t>ÇEKİÇ-21</t>
  </si>
  <si>
    <t>ÇEKİÇ-22</t>
  </si>
  <si>
    <t>ÇEKİÇ-31</t>
  </si>
  <si>
    <t>ÇEKİÇ-41</t>
  </si>
  <si>
    <t>ÇEKİÇ-42</t>
  </si>
  <si>
    <t>ÇEKİÇ-51</t>
  </si>
  <si>
    <t>ÇEKİÇ-71</t>
  </si>
  <si>
    <t>ÇEKİÇ-72</t>
  </si>
  <si>
    <t>ÇEKİÇ-73</t>
  </si>
  <si>
    <t>ÇEKİÇ-74</t>
  </si>
  <si>
    <t>ÇEKİÇ-75</t>
  </si>
  <si>
    <t>ÇEKİÇ-52</t>
  </si>
  <si>
    <t>400M-1-7</t>
  </si>
  <si>
    <t>400M-1-8</t>
  </si>
  <si>
    <t>400M-2-7</t>
  </si>
  <si>
    <t>400M-2-8</t>
  </si>
  <si>
    <t>400M-3-7</t>
  </si>
  <si>
    <t>400M-3-8</t>
  </si>
  <si>
    <t>400M-4-7</t>
  </si>
  <si>
    <t>400M-4-8</t>
  </si>
  <si>
    <t>400M-5-7</t>
  </si>
  <si>
    <t>400M-5-8</t>
  </si>
  <si>
    <t>27.3.1979</t>
  </si>
  <si>
    <t>KEREM KARAY</t>
  </si>
  <si>
    <t>BÜNYAM BOĞATEPE</t>
  </si>
  <si>
    <t>12.12.1970</t>
  </si>
  <si>
    <t>MİHRİ ÇELİK</t>
  </si>
  <si>
    <t>28.3.1967</t>
  </si>
  <si>
    <t>HİKMET DEMİREZEN</t>
  </si>
  <si>
    <t>NİĞDE GENÇLİK HİZMETLERİ VE SPOR KULÜBÜ</t>
  </si>
  <si>
    <t>15.4.1966</t>
  </si>
  <si>
    <t>MEHMET ALTINIŞIK</t>
  </si>
  <si>
    <t>MUSTAFA BALCI</t>
  </si>
  <si>
    <t>5.1.1965</t>
  </si>
  <si>
    <t>HASAN TOPALOĞLU</t>
  </si>
  <si>
    <t>KEŞAN GENÇLER VE MASTERLER SPOR KULÜBÜ</t>
  </si>
  <si>
    <t>2.9.1958</t>
  </si>
  <si>
    <t>MÜEYYED SAFFET AŞIK</t>
  </si>
  <si>
    <t>10.5.1957</t>
  </si>
  <si>
    <t>ÇETİN ÇAĞATAY</t>
  </si>
  <si>
    <t>7.10.1952</t>
  </si>
  <si>
    <t>NECDET ŞAHİN</t>
  </si>
  <si>
    <t>OSMAN NURİ TARTILACI</t>
  </si>
  <si>
    <t>25.4.1946</t>
  </si>
  <si>
    <t>YILMAZ ERGÜNEŞ</t>
  </si>
  <si>
    <t>2000M.ENG-1-1</t>
  </si>
  <si>
    <t>2000M.ENG-1-2</t>
  </si>
  <si>
    <t>2000M.ENG-1-3</t>
  </si>
  <si>
    <t>2000M.ENG-1-4</t>
  </si>
  <si>
    <t>2000M.ENG-1-5</t>
  </si>
  <si>
    <t>2000M.ENG-1-6</t>
  </si>
  <si>
    <t>2000M.ENG-1-7</t>
  </si>
  <si>
    <t>2000M.ENG-1-8</t>
  </si>
  <si>
    <t>2000M.ENG-2-1</t>
  </si>
  <si>
    <t>2000M.ENG-2-2</t>
  </si>
  <si>
    <t>2000M.ENG-2-3</t>
  </si>
  <si>
    <t>2000M.ENG-2-4</t>
  </si>
  <si>
    <t>2000M.ENG-2-5</t>
  </si>
  <si>
    <t>2000M.ENG-2-6</t>
  </si>
  <si>
    <t>2000M.ENG-2-7</t>
  </si>
  <si>
    <t>2000M.ENG-2-8</t>
  </si>
  <si>
    <t>2000M.ENG-1-9</t>
  </si>
  <si>
    <t>2000M.ENG-1-10</t>
  </si>
  <si>
    <t>2000M.ENG-1-11</t>
  </si>
  <si>
    <t>2000M.ENG-1-12</t>
  </si>
  <si>
    <t>2000M.ENG-2-9</t>
  </si>
  <si>
    <t>2000M.ENG-2-10</t>
  </si>
  <si>
    <t>2000M.ENG-2-11</t>
  </si>
  <si>
    <t>2000M.ENG-2-12</t>
  </si>
  <si>
    <t>2000M.ENG-3-1</t>
  </si>
  <si>
    <t>2000M.ENG-3-2</t>
  </si>
  <si>
    <t>2000M.ENG-3-3</t>
  </si>
  <si>
    <t>2000M.ENG-3-4</t>
  </si>
  <si>
    <t>2000M.ENG-3-5</t>
  </si>
  <si>
    <t>2000M.ENG-3-6</t>
  </si>
  <si>
    <t>2000M.ENG-3-7</t>
  </si>
  <si>
    <t>2000M.ENG-3-8</t>
  </si>
  <si>
    <t>2000M.ENG-3-9</t>
  </si>
  <si>
    <t>2000M.ENG-3-10</t>
  </si>
  <si>
    <t>2000M.ENG-3-11</t>
  </si>
  <si>
    <t>2000M.ENG-3-12</t>
  </si>
  <si>
    <t>3000M.ENG-1-1</t>
  </si>
  <si>
    <t>3000M.ENG-1-2</t>
  </si>
  <si>
    <t>3000M.ENG-1-3</t>
  </si>
  <si>
    <t>3000M.ENG-1-4</t>
  </si>
  <si>
    <t>3000M.ENG-1-5</t>
  </si>
  <si>
    <t>3000M.ENG-1-6</t>
  </si>
  <si>
    <t>3000M.ENG-1-7</t>
  </si>
  <si>
    <t>3000M.ENG-1-8</t>
  </si>
  <si>
    <t>3000M.ENG-1-9</t>
  </si>
  <si>
    <t>3000M.ENG-1-10</t>
  </si>
  <si>
    <t>3000M.ENG-1-11</t>
  </si>
  <si>
    <t>3000M.ENG-1-12</t>
  </si>
  <si>
    <t>3000M.ENG-2-1</t>
  </si>
  <si>
    <t>3000M.ENG-2-2</t>
  </si>
  <si>
    <t>3000M.ENG-2-3</t>
  </si>
  <si>
    <t>3000M.ENG-2-4</t>
  </si>
  <si>
    <t>3000M.ENG-2-5</t>
  </si>
  <si>
    <t>3000M.ENG-2-6</t>
  </si>
  <si>
    <t>3000M.ENG-2-7</t>
  </si>
  <si>
    <t>3000M.ENG-2-8</t>
  </si>
  <si>
    <t>3000M.ENG-2-9</t>
  </si>
  <si>
    <t>3000M.ENG-2-10</t>
  </si>
  <si>
    <t>3000M.ENG-2-11</t>
  </si>
  <si>
    <t>3000M.ENG-2-12</t>
  </si>
  <si>
    <t>3000M.ENG-3-1</t>
  </si>
  <si>
    <t>3000M.ENG-3-2</t>
  </si>
  <si>
    <t>3000M.ENG-3-3</t>
  </si>
  <si>
    <t>3000M.ENG-3-4</t>
  </si>
  <si>
    <t>3000M.ENG-3-5</t>
  </si>
  <si>
    <t>3000M.ENG-3-6</t>
  </si>
  <si>
    <t>3000M.ENG-3-7</t>
  </si>
  <si>
    <t>3000M.ENG-3-8</t>
  </si>
  <si>
    <t>3000M.ENG-3-9</t>
  </si>
  <si>
    <t>3000M.ENG-3-10</t>
  </si>
  <si>
    <t>3000M.ENG-3-11</t>
  </si>
  <si>
    <t>3000M.ENG-3-12</t>
  </si>
  <si>
    <t>3000M.ENG</t>
  </si>
  <si>
    <t>18.6.1955</t>
  </si>
  <si>
    <t>2000M.ENG</t>
  </si>
  <si>
    <t>10.9.1979</t>
  </si>
  <si>
    <t>TAYLAN ÇELTİK</t>
  </si>
  <si>
    <t>26.12.1976</t>
  </si>
  <si>
    <t>ETEM KOÇ</t>
  </si>
  <si>
    <t>16.6.1962</t>
  </si>
  <si>
    <t>VEYSEL UYSAL</t>
  </si>
  <si>
    <t>1.9.1957</t>
  </si>
  <si>
    <t>DİLAVER DURSUN</t>
  </si>
  <si>
    <t>ZABITA SPOR</t>
  </si>
  <si>
    <t>5000M-1-1</t>
  </si>
  <si>
    <t>5000M-1-2</t>
  </si>
  <si>
    <t>5000M-1-3</t>
  </si>
  <si>
    <t>5000M-1-4</t>
  </si>
  <si>
    <t>5000M-1-5</t>
  </si>
  <si>
    <t>5000M-1-6</t>
  </si>
  <si>
    <t>5000M-1-7</t>
  </si>
  <si>
    <t>5000M-1-8</t>
  </si>
  <si>
    <t>5000M-1-9</t>
  </si>
  <si>
    <t>5000M-1-10</t>
  </si>
  <si>
    <t>5000M-1-11</t>
  </si>
  <si>
    <t>5000M-1-12</t>
  </si>
  <si>
    <t>5000M-1-13</t>
  </si>
  <si>
    <t>5000M-2-1</t>
  </si>
  <si>
    <t>5000M-2-2</t>
  </si>
  <si>
    <t>5000M-2-3</t>
  </si>
  <si>
    <t>5000M-2-4</t>
  </si>
  <si>
    <t>5000M-2-5</t>
  </si>
  <si>
    <t>5000M-2-6</t>
  </si>
  <si>
    <t>5000M-2-7</t>
  </si>
  <si>
    <t>5000M-2-8</t>
  </si>
  <si>
    <t>5000M-2-9</t>
  </si>
  <si>
    <t>5000M-2-10</t>
  </si>
  <si>
    <t>5000M-2-11</t>
  </si>
  <si>
    <t>5000M-2-12</t>
  </si>
  <si>
    <t>5000M-3-1</t>
  </si>
  <si>
    <t>5000M-3-2</t>
  </si>
  <si>
    <t>16.6.1975</t>
  </si>
  <si>
    <t>ORTAÇ ONMUŞ</t>
  </si>
  <si>
    <t>23.7.1969</t>
  </si>
  <si>
    <t>TURGAY BASKIN</t>
  </si>
  <si>
    <t>BESTELSİZ SPOR KULUBU</t>
  </si>
  <si>
    <t>MURSELİM ELMAS</t>
  </si>
  <si>
    <t>20.9.1961</t>
  </si>
  <si>
    <t>ALİ DAĞ</t>
  </si>
  <si>
    <t>2.1.1960</t>
  </si>
  <si>
    <t>TÜRKER ŞEKER</t>
  </si>
  <si>
    <t>21.3.1954</t>
  </si>
  <si>
    <t>HÜSAMETTİN KARAKURT</t>
  </si>
  <si>
    <t>15.6.1938</t>
  </si>
  <si>
    <t>OKTAY ŞENSOY</t>
  </si>
  <si>
    <t>ANTALYA POLİS GÜCÜ</t>
  </si>
  <si>
    <t>5000M</t>
  </si>
  <si>
    <t>5000M-1-14</t>
  </si>
  <si>
    <t>5000M-1-15</t>
  </si>
  <si>
    <t>5000M-1-16</t>
  </si>
  <si>
    <t>5000M-1-17</t>
  </si>
  <si>
    <t>5000M-2-13</t>
  </si>
  <si>
    <t>5000M-2-14</t>
  </si>
  <si>
    <t>5000M-2-15</t>
  </si>
  <si>
    <t>5000M-2-16</t>
  </si>
  <si>
    <t>5000M-2-17</t>
  </si>
  <si>
    <t>5000M-2-18</t>
  </si>
  <si>
    <t>4X100M-1-1</t>
  </si>
  <si>
    <t>4X100M-1-2</t>
  </si>
  <si>
    <t>4X100M-1-3</t>
  </si>
  <si>
    <t>4X100M-1-4</t>
  </si>
  <si>
    <t>4X100M-1-5</t>
  </si>
  <si>
    <t>4X100M-1-6</t>
  </si>
  <si>
    <t>4X100M-1-7</t>
  </si>
  <si>
    <t>4X100M-1-8</t>
  </si>
  <si>
    <t>4X100M-2-1</t>
  </si>
  <si>
    <t>4X100M-2-2</t>
  </si>
  <si>
    <t>4X100M-2-3</t>
  </si>
  <si>
    <t>4X100M-2-4</t>
  </si>
  <si>
    <t>4X100M-2-5</t>
  </si>
  <si>
    <t>4X100M-2-6</t>
  </si>
  <si>
    <t>4X100M-2-7</t>
  </si>
  <si>
    <t>4X100M-2-8</t>
  </si>
  <si>
    <t>4X100M-3-1</t>
  </si>
  <si>
    <t>4X100M-3-2</t>
  </si>
  <si>
    <t>4X100M-3-3</t>
  </si>
  <si>
    <t>4X100M-3-4</t>
  </si>
  <si>
    <t>4X100M-3-5</t>
  </si>
  <si>
    <t>4X100M-3-6</t>
  </si>
  <si>
    <t>4X100M-3-7</t>
  </si>
  <si>
    <t>4X100M-3-8</t>
  </si>
  <si>
    <t>4X100M-4-1</t>
  </si>
  <si>
    <t>4X100M-4-2</t>
  </si>
  <si>
    <t>4X100M-4-3</t>
  </si>
  <si>
    <t>4X100M-4-4</t>
  </si>
  <si>
    <t>4X100M-4-5</t>
  </si>
  <si>
    <t>4X100M-4-6</t>
  </si>
  <si>
    <t>4X100M-4-7</t>
  </si>
  <si>
    <t>4X100M-4-8</t>
  </si>
  <si>
    <t>4X100M-5-1</t>
  </si>
  <si>
    <t>4X100M-5-2</t>
  </si>
  <si>
    <t>4X100M-5-3</t>
  </si>
  <si>
    <t>4X100M-5-4</t>
  </si>
  <si>
    <t>4X100M-5-5</t>
  </si>
  <si>
    <t>4X100M-5-6</t>
  </si>
  <si>
    <t>4X100M-5-7</t>
  </si>
  <si>
    <t>4X100M-5-8</t>
  </si>
  <si>
    <t>HASAN ATALAY</t>
  </si>
  <si>
    <t>KONYA BÜYÜKŞEHİR BELEDİYESİ</t>
  </si>
  <si>
    <t>GÜRSEL AZİZ AKAY</t>
  </si>
  <si>
    <t>ÜÇADIM-1</t>
  </si>
  <si>
    <t>ÜÇADIM-11</t>
  </si>
  <si>
    <t>ÜÇADIM-12</t>
  </si>
  <si>
    <t>ÜÇADIM-13</t>
  </si>
  <si>
    <t>ÜÇADIM-21</t>
  </si>
  <si>
    <t>ÜÇADIM-31</t>
  </si>
  <si>
    <t>ÜÇADIM-32</t>
  </si>
  <si>
    <t>ÜÇADIM-41</t>
  </si>
  <si>
    <t>CİRİT</t>
  </si>
  <si>
    <t>8.9.1959</t>
  </si>
  <si>
    <t>SERVET YAYLI</t>
  </si>
  <si>
    <t>19.6.1952</t>
  </si>
  <si>
    <t>ŞAHSET İÇTEN</t>
  </si>
  <si>
    <t>DOĞA DAĞCILIK ATLETİZM KULÜBÜ.</t>
  </si>
  <si>
    <t>CİRİT-1</t>
  </si>
  <si>
    <t>CİRİT-11</t>
  </si>
  <si>
    <t>CİRİT-12</t>
  </si>
  <si>
    <t>CİRİT-13</t>
  </si>
  <si>
    <t>CİRİT-21</t>
  </si>
  <si>
    <t>CİRİT-22</t>
  </si>
  <si>
    <t>CİRİT-31</t>
  </si>
  <si>
    <t>CİRİT-41</t>
  </si>
  <si>
    <t>CİRİT-42</t>
  </si>
  <si>
    <t>CİRİT-43</t>
  </si>
  <si>
    <t>CİRİT-51</t>
  </si>
  <si>
    <t>CİRİT-52</t>
  </si>
  <si>
    <t>CİRİT-53</t>
  </si>
  <si>
    <t>CİRİT-61</t>
  </si>
  <si>
    <t>CİRİT-62</t>
  </si>
  <si>
    <t>CİRİT-63</t>
  </si>
  <si>
    <t>200M.ENG-1-1</t>
  </si>
  <si>
    <t>200M.ENG-1-2</t>
  </si>
  <si>
    <t>200M.ENG-1-3</t>
  </si>
  <si>
    <t>200M.ENG-1-4</t>
  </si>
  <si>
    <t>200M.ENG-1-5</t>
  </si>
  <si>
    <t>200M.ENG-1-6</t>
  </si>
  <si>
    <t>200M.ENG-1-7</t>
  </si>
  <si>
    <t>200M.ENG-1-8</t>
  </si>
  <si>
    <t>200M.ENG-2-1</t>
  </si>
  <si>
    <t>200M.ENG-2-2</t>
  </si>
  <si>
    <t>200M.ENG-2-3</t>
  </si>
  <si>
    <t>200M.ENG-2-4</t>
  </si>
  <si>
    <t>200M.ENG-2-5</t>
  </si>
  <si>
    <t>200M.ENG-2-6</t>
  </si>
  <si>
    <t>200M.ENG-2-7</t>
  </si>
  <si>
    <t>200M.ENG-2-8</t>
  </si>
  <si>
    <t>200M.ENG-3-1</t>
  </si>
  <si>
    <t>200M.ENG-3-2</t>
  </si>
  <si>
    <t>200M.ENG-3-3</t>
  </si>
  <si>
    <t>200M.ENG-3-4</t>
  </si>
  <si>
    <t>200M.ENG-3-5</t>
  </si>
  <si>
    <t>200M.ENG-3-6</t>
  </si>
  <si>
    <t>200M.ENG-3-7</t>
  </si>
  <si>
    <t>200M.ENG-3-8</t>
  </si>
  <si>
    <t>200M.ENG</t>
  </si>
  <si>
    <t>400M.ENG</t>
  </si>
  <si>
    <t>400M.ENG-1-1</t>
  </si>
  <si>
    <t>400M.ENG-1-2</t>
  </si>
  <si>
    <t>400M.ENG-1-3</t>
  </si>
  <si>
    <t>400M.ENG-1-4</t>
  </si>
  <si>
    <t>400M.ENG-1-5</t>
  </si>
  <si>
    <t>400M.ENG-1-6</t>
  </si>
  <si>
    <t>400M.ENG-1-7</t>
  </si>
  <si>
    <t>400M.ENG-1-8</t>
  </si>
  <si>
    <t>400M.ENG-2-1</t>
  </si>
  <si>
    <t>400M.ENG-2-2</t>
  </si>
  <si>
    <t>400M.ENG-2-3</t>
  </si>
  <si>
    <t>400M.ENG-2-4</t>
  </si>
  <si>
    <t>400M.ENG-2-5</t>
  </si>
  <si>
    <t>400M.ENG-2-6</t>
  </si>
  <si>
    <t>400M.ENG-2-7</t>
  </si>
  <si>
    <t>400M.ENG-2-8</t>
  </si>
  <si>
    <t>400M.ENG-3-1</t>
  </si>
  <si>
    <t>400M.ENG-3-2</t>
  </si>
  <si>
    <t>400M.ENG-3-3</t>
  </si>
  <si>
    <t>400M.ENG-3-4</t>
  </si>
  <si>
    <t>400M.ENG-3-5</t>
  </si>
  <si>
    <t>400M.ENG-3-6</t>
  </si>
  <si>
    <t>400M.ENG-3-7</t>
  </si>
  <si>
    <t>400M.ENG-3-8</t>
  </si>
  <si>
    <t>200M-1-7</t>
  </si>
  <si>
    <t>200M-1-8</t>
  </si>
  <si>
    <t>200M-2-7</t>
  </si>
  <si>
    <t>200M-2-8</t>
  </si>
  <si>
    <t>200M-3-7</t>
  </si>
  <si>
    <t>200M-3-8</t>
  </si>
  <si>
    <t>200M-4-7</t>
  </si>
  <si>
    <t>200M-4-8</t>
  </si>
  <si>
    <t>200M-5-7</t>
  </si>
  <si>
    <t>200M-5-8</t>
  </si>
  <si>
    <t>14.6.1975</t>
  </si>
  <si>
    <t>FERHAT TEMİZKALP</t>
  </si>
  <si>
    <t>20.3.1949</t>
  </si>
  <si>
    <t>MEHMET AKİF AYTAÇ</t>
  </si>
  <si>
    <t>DİSK</t>
  </si>
  <si>
    <t>22.5.1957</t>
  </si>
  <si>
    <t xml:space="preserve">KORAL YİLDİRİM </t>
  </si>
  <si>
    <t>DİSK-1</t>
  </si>
  <si>
    <t>DİSK-11</t>
  </si>
  <si>
    <t>DİSK-12</t>
  </si>
  <si>
    <t>DİSK-21</t>
  </si>
  <si>
    <t>DİSK-31</t>
  </si>
  <si>
    <t>DİSK-32</t>
  </si>
  <si>
    <t>DİSK-41</t>
  </si>
  <si>
    <t>DİSK-51</t>
  </si>
  <si>
    <t>DİSK-52</t>
  </si>
  <si>
    <t>DİSK-61</t>
  </si>
  <si>
    <t>DİSK-62</t>
  </si>
  <si>
    <t>DİSK-63</t>
  </si>
  <si>
    <t>DİSK-71</t>
  </si>
  <si>
    <t>800M-2-8</t>
  </si>
  <si>
    <t>800M-3-8</t>
  </si>
  <si>
    <t>6.5.1976</t>
  </si>
  <si>
    <t>ERDAL GÜRBÜZ</t>
  </si>
  <si>
    <t>21.1.1968</t>
  </si>
  <si>
    <t>SEBAHATTİN ÇİNKILIÇ</t>
  </si>
  <si>
    <t>ABDULLAH YAVUZ ERTEKİN</t>
  </si>
  <si>
    <t>10000M-1-1</t>
  </si>
  <si>
    <t>10000M-1-2</t>
  </si>
  <si>
    <t>10000M-1-3</t>
  </si>
  <si>
    <t>10000M-1-4</t>
  </si>
  <si>
    <t>10000M-1-5</t>
  </si>
  <si>
    <t>10000M-1-6</t>
  </si>
  <si>
    <t>10000M-1-7</t>
  </si>
  <si>
    <t>10000M-1-8</t>
  </si>
  <si>
    <t>10000M-1-9</t>
  </si>
  <si>
    <t>10000M-1-10</t>
  </si>
  <si>
    <t>10000M-1-11</t>
  </si>
  <si>
    <t>10000M-1-12</t>
  </si>
  <si>
    <t>10000M-1-13</t>
  </si>
  <si>
    <t>10000M-1-14</t>
  </si>
  <si>
    <t>10000M-1-15</t>
  </si>
  <si>
    <t>10000M-1-16</t>
  </si>
  <si>
    <t>10000M-1-17</t>
  </si>
  <si>
    <t>10000M-2-1</t>
  </si>
  <si>
    <t>10000M-2-2</t>
  </si>
  <si>
    <t>10000M-2-3</t>
  </si>
  <si>
    <t>10000M-2-4</t>
  </si>
  <si>
    <t>10000M-2-5</t>
  </si>
  <si>
    <t>10000M-2-6</t>
  </si>
  <si>
    <t>10000M-2-7</t>
  </si>
  <si>
    <t>10000M-2-8</t>
  </si>
  <si>
    <t>10000M-2-9</t>
  </si>
  <si>
    <t>10000M-2-10</t>
  </si>
  <si>
    <t>10000M-2-11</t>
  </si>
  <si>
    <t>10000M-2-12</t>
  </si>
  <si>
    <t>10000M-2-13</t>
  </si>
  <si>
    <t>10000M-2-14</t>
  </si>
  <si>
    <t>10000M-2-15</t>
  </si>
  <si>
    <t>10000M-2-16</t>
  </si>
  <si>
    <t>10000M-2-17</t>
  </si>
  <si>
    <t>10000M-2-18</t>
  </si>
  <si>
    <t>10000M-3-1</t>
  </si>
  <si>
    <t>10000M-3-2</t>
  </si>
  <si>
    <t>10000M-3-7</t>
  </si>
  <si>
    <t>10000M-2-19</t>
  </si>
  <si>
    <t>10000M-2-20</t>
  </si>
  <si>
    <t>10000M-2-21</t>
  </si>
  <si>
    <t>10000M-2-22</t>
  </si>
  <si>
    <t>10000M-2-23</t>
  </si>
  <si>
    <t>10000M-3-8</t>
  </si>
  <si>
    <t>10000M-3-9</t>
  </si>
  <si>
    <t>10000M-3-10</t>
  </si>
  <si>
    <t>10000M-3-11</t>
  </si>
  <si>
    <t>10000M-3-13</t>
  </si>
  <si>
    <t>10000M-3-14</t>
  </si>
  <si>
    <t>5000M.Y</t>
  </si>
  <si>
    <t>20.9.1954</t>
  </si>
  <si>
    <t>CEMAL ŞENCAMBAZ</t>
  </si>
  <si>
    <t>5000M.Y-1-1</t>
  </si>
  <si>
    <t>5000M.Y-1-2</t>
  </si>
  <si>
    <t>5000M.Y-1-3</t>
  </si>
  <si>
    <t>5000M.Y-1-4</t>
  </si>
  <si>
    <t>5000M.Y-1-5</t>
  </si>
  <si>
    <t>5000M.Y-1-6</t>
  </si>
  <si>
    <t>5000M.Y-1-7</t>
  </si>
  <si>
    <t>5000M.Y-1-8</t>
  </si>
  <si>
    <t>5000M.Y-1-9</t>
  </si>
  <si>
    <t>5000M.Y-1-10</t>
  </si>
  <si>
    <t>5000M.Y-1-11</t>
  </si>
  <si>
    <t>5000M.Y-1-12</t>
  </si>
  <si>
    <t>5000M.Y-1-13</t>
  </si>
  <si>
    <t>5000M.Y-1-14</t>
  </si>
  <si>
    <t>5000M.Y-1-15</t>
  </si>
  <si>
    <t>5000M.Y-1-16</t>
  </si>
  <si>
    <t>5000M.Y-1-17</t>
  </si>
  <si>
    <t>5000M.Y-2-1</t>
  </si>
  <si>
    <t>5000M.Y-2-2</t>
  </si>
  <si>
    <t>5000M.Y-2-3</t>
  </si>
  <si>
    <t>5000M.Y-2-4</t>
  </si>
  <si>
    <t>5000M.Y-2-5</t>
  </si>
  <si>
    <t>5000M.Y-2-6</t>
  </si>
  <si>
    <t>5000M.Y-2-7</t>
  </si>
  <si>
    <t>5000M.Y-2-8</t>
  </si>
  <si>
    <t>5000M.Y-2-9</t>
  </si>
  <si>
    <t>5000M.Y-2-10</t>
  </si>
  <si>
    <t>5000M.Y-2-11</t>
  </si>
  <si>
    <t>5000M.Y-2-12</t>
  </si>
  <si>
    <t>5000M.Y-2-13</t>
  </si>
  <si>
    <t>5000M.Y-2-14</t>
  </si>
  <si>
    <t>5000M.Y-2-15</t>
  </si>
  <si>
    <t>5000M.Y-2-16</t>
  </si>
  <si>
    <t>5000M.Y-2-17</t>
  </si>
  <si>
    <t>5000M.Y-2-18</t>
  </si>
  <si>
    <t>4X400M-1-1</t>
  </si>
  <si>
    <t>4X400M-1-2</t>
  </si>
  <si>
    <t>4X400M-1-3</t>
  </si>
  <si>
    <t>4X400M-1-4</t>
  </si>
  <si>
    <t>4X400M-1-5</t>
  </si>
  <si>
    <t>4X400M-1-6</t>
  </si>
  <si>
    <t>4X400M-1-7</t>
  </si>
  <si>
    <t>4X400M-1-8</t>
  </si>
  <si>
    <t>4X400M-2-1</t>
  </si>
  <si>
    <t>4X400M-2-2</t>
  </si>
  <si>
    <t>4X400M-2-3</t>
  </si>
  <si>
    <t>4X400M-2-4</t>
  </si>
  <si>
    <t>4X400M-2-5</t>
  </si>
  <si>
    <t>4X400M-2-6</t>
  </si>
  <si>
    <t>4X400M-2-7</t>
  </si>
  <si>
    <t>4X400M-2-8</t>
  </si>
  <si>
    <t>4X400M-3-1</t>
  </si>
  <si>
    <t>4X400M-3-2</t>
  </si>
  <si>
    <t>4X400M-3-3</t>
  </si>
  <si>
    <t>4X400M-3-4</t>
  </si>
  <si>
    <t>4X400M-3-5</t>
  </si>
  <si>
    <t>4X400M-3-6</t>
  </si>
  <si>
    <t>4X400M-3-7</t>
  </si>
  <si>
    <t>4X400M-3-8</t>
  </si>
  <si>
    <t>4X400M-4-1</t>
  </si>
  <si>
    <t>4X400M-4-2</t>
  </si>
  <si>
    <t>4X400M-4-3</t>
  </si>
  <si>
    <t>4X400M-4-4</t>
  </si>
  <si>
    <t>4X400M-4-5</t>
  </si>
  <si>
    <t>4X400M-4-6</t>
  </si>
  <si>
    <t>4X400M-4-7</t>
  </si>
  <si>
    <t>4X400M-4-8</t>
  </si>
  <si>
    <t>4X400M-5-1</t>
  </si>
  <si>
    <t>4X400M-5-2</t>
  </si>
  <si>
    <t>4X400M-5-3</t>
  </si>
  <si>
    <t>4X400M-5-4</t>
  </si>
  <si>
    <t>4X400M-5-5</t>
  </si>
  <si>
    <t>4X400M-5-6</t>
  </si>
  <si>
    <t>4X400M-5-7</t>
  </si>
  <si>
    <t>4X400M-5-8</t>
  </si>
  <si>
    <t>UZUN-1</t>
  </si>
  <si>
    <t>UZUN-2</t>
  </si>
  <si>
    <t>UZUN-11</t>
  </si>
  <si>
    <t>UZUN-15</t>
  </si>
  <si>
    <t>UZUN-21</t>
  </si>
  <si>
    <t>UZUN-22</t>
  </si>
  <si>
    <t>UZUN-31</t>
  </si>
  <si>
    <t>UZUN-32</t>
  </si>
  <si>
    <t>UZUN-33</t>
  </si>
  <si>
    <t>UZUN-34</t>
  </si>
  <si>
    <t>UZUN-41</t>
  </si>
  <si>
    <t>UZUN-51</t>
  </si>
  <si>
    <t>UZUN-52</t>
  </si>
  <si>
    <t>UZUN-53</t>
  </si>
  <si>
    <t>UZUN-54</t>
  </si>
  <si>
    <t>UZUN-61</t>
  </si>
  <si>
    <t>25.7.1958</t>
  </si>
  <si>
    <t>22.1.1979</t>
  </si>
  <si>
    <t>CÜNEYT BAKIR</t>
  </si>
  <si>
    <t>1.7.1948</t>
  </si>
  <si>
    <t>MUSA ÇINAR</t>
  </si>
  <si>
    <t>10.7.1967</t>
  </si>
  <si>
    <t>İSMAİL ADIGÜZELOĞLU</t>
  </si>
  <si>
    <t>24</t>
  </si>
  <si>
    <t>25</t>
  </si>
  <si>
    <t>10000M-1-18</t>
  </si>
  <si>
    <t>10000M-1-19</t>
  </si>
  <si>
    <t>10000M-2-24</t>
  </si>
  <si>
    <t>10000M-2-25</t>
  </si>
  <si>
    <t>23.6.1960</t>
  </si>
  <si>
    <t>TARSUS MASTERLER ATLETİZM</t>
  </si>
  <si>
    <t>24.2.1959</t>
  </si>
  <si>
    <t>ALİ KARA</t>
  </si>
  <si>
    <t>17.12.1963</t>
  </si>
  <si>
    <t>1500M-1-14</t>
  </si>
  <si>
    <t>1500M-1-15</t>
  </si>
  <si>
    <t>1500M-1-16</t>
  </si>
  <si>
    <t>10.10.1952</t>
  </si>
  <si>
    <t>MEHMET SARI</t>
  </si>
  <si>
    <t>31.7.1973</t>
  </si>
  <si>
    <t>24.5.1962</t>
  </si>
  <si>
    <t>MEHMET YENER</t>
  </si>
  <si>
    <t>5000M-1-18</t>
  </si>
  <si>
    <t>5000M-1-19</t>
  </si>
  <si>
    <t>2.6.1957</t>
  </si>
  <si>
    <t>RIZA NACİ LEBLEBİCİ</t>
  </si>
  <si>
    <t>800M-1-9</t>
  </si>
  <si>
    <t>800M-1-10</t>
  </si>
  <si>
    <t>800M-1-11</t>
  </si>
  <si>
    <t>800M-1-12</t>
  </si>
  <si>
    <t>800M-2-9</t>
  </si>
  <si>
    <t>800M-2-10</t>
  </si>
  <si>
    <t>Yüksek-14</t>
  </si>
  <si>
    <t>ERHAN ŞİRİN</t>
  </si>
  <si>
    <t/>
  </si>
  <si>
    <t>ALİ CERRAHOĞLU</t>
  </si>
  <si>
    <t>CEMİL GÖKÇE</t>
  </si>
  <si>
    <t>BALIKESİR GENÇLİK SPOR KULUBÜ</t>
  </si>
  <si>
    <t>AHMET YAŞAR</t>
  </si>
  <si>
    <t>HİKMET KANDEYDİ</t>
  </si>
  <si>
    <t>Gülle-91</t>
  </si>
  <si>
    <t>SIRIK-21</t>
  </si>
  <si>
    <t>Yüksek-31</t>
  </si>
  <si>
    <t>Yüksek-32</t>
  </si>
  <si>
    <t>Yüksek-33</t>
  </si>
  <si>
    <t>Yüksek-41</t>
  </si>
  <si>
    <t>Yüksek-51</t>
  </si>
  <si>
    <t>İBRAHİM BAHÇİVANCILAR</t>
  </si>
  <si>
    <t>CİRİT-54</t>
  </si>
  <si>
    <t>Gülle-52</t>
  </si>
  <si>
    <t>10000M-1-20</t>
  </si>
  <si>
    <t>NASFET İRİSTAY</t>
  </si>
  <si>
    <t>M70</t>
  </si>
  <si>
    <t>CİRİT-64</t>
  </si>
  <si>
    <t>Gülle-76</t>
  </si>
  <si>
    <t>800M-2-11</t>
  </si>
  <si>
    <t>10000M-1-21</t>
  </si>
  <si>
    <t>1500M-1-17</t>
  </si>
  <si>
    <t>300M.ENG</t>
  </si>
  <si>
    <t>300M.ENG-1-1</t>
  </si>
  <si>
    <t>300M.ENG-1-2</t>
  </si>
  <si>
    <t>300M.ENG-1-3</t>
  </si>
  <si>
    <t>300M.ENG-1-4</t>
  </si>
  <si>
    <t>300M.ENG-1-5</t>
  </si>
  <si>
    <t>300M.ENG-1-6</t>
  </si>
  <si>
    <t>300M.ENG-1-7</t>
  </si>
  <si>
    <t>300M.ENG-1-8</t>
  </si>
  <si>
    <t>300M.ENG-2-1</t>
  </si>
  <si>
    <t>300M.ENG-2-2</t>
  </si>
  <si>
    <t>300M.ENG-2-3</t>
  </si>
  <si>
    <t>300M.ENG-2-4</t>
  </si>
  <si>
    <t>300M.ENG-2-5</t>
  </si>
  <si>
    <t>300M.ENG-2-6</t>
  </si>
  <si>
    <t>300M.ENG-2-7</t>
  </si>
  <si>
    <t>300M.ENG-2-8</t>
  </si>
  <si>
    <t>300M.ENG-3-1</t>
  </si>
  <si>
    <t>300M.ENG-3-2</t>
  </si>
  <si>
    <t>300M.ENG-3-3</t>
  </si>
  <si>
    <t>300M.ENG-3-4</t>
  </si>
  <si>
    <t>300M.ENG-3-5</t>
  </si>
  <si>
    <t>300M.ENG-3-6</t>
  </si>
  <si>
    <t>300M.ENG-3-7</t>
  </si>
  <si>
    <t>300M.ENG-3-8</t>
  </si>
  <si>
    <t>UZUN-17</t>
  </si>
  <si>
    <t>1500M-1-18</t>
  </si>
  <si>
    <t>5000M-1-20</t>
  </si>
  <si>
    <t>UZUN-3</t>
  </si>
  <si>
    <t>DİSK-22</t>
  </si>
  <si>
    <t>AĞIRLIK</t>
  </si>
  <si>
    <t>5000M-2-19</t>
  </si>
  <si>
    <t>MEHMET DAĞDEVİREN</t>
  </si>
  <si>
    <t>MUZAFFER ŞAHİN</t>
  </si>
  <si>
    <t>ARHAVİ GENÇLİK SPOR KULÜBÜ</t>
  </si>
  <si>
    <t>UZUN-42</t>
  </si>
  <si>
    <t>1500M-1-19</t>
  </si>
  <si>
    <t>MUSTAFA TONGAR</t>
  </si>
  <si>
    <t>CİRİT-71</t>
  </si>
  <si>
    <t>MUSTAFA KÖŞE</t>
  </si>
  <si>
    <t>B-70</t>
  </si>
  <si>
    <t>5000M-2-20</t>
  </si>
  <si>
    <t>10000M-2-26</t>
  </si>
  <si>
    <t>ÖZCAN FİDAN</t>
  </si>
  <si>
    <t>EDİRNE</t>
  </si>
  <si>
    <t>10000M-1-22</t>
  </si>
  <si>
    <t>5000M-1-21</t>
  </si>
  <si>
    <t>CİRİT-44</t>
  </si>
  <si>
    <t>CİRİT-81</t>
  </si>
  <si>
    <t>RÜZGAR</t>
  </si>
  <si>
    <t>CAHİT ÖNEL-1:55.4</t>
  </si>
  <si>
    <t>CAHİT ÖNEL-3:57.0</t>
  </si>
  <si>
    <t>MÜJDAT GÜVENÇ-4:18.2</t>
  </si>
  <si>
    <t>NECATİ ÇETECİ-4:28.0</t>
  </si>
  <si>
    <t>A.YAVUZ ERTEKİN-4:36.69</t>
  </si>
  <si>
    <t>DURALİ YILDIZ-4:41.78</t>
  </si>
  <si>
    <t>RIZA MAKSUT İŞHAN-4:54.5</t>
  </si>
  <si>
    <t>OSMAN YAVUZ-5:38.7</t>
  </si>
  <si>
    <t>YAŞAR SALEPÇİ-5:34.9</t>
  </si>
  <si>
    <t>YAŞAR SALEPÇİ-6:03.2</t>
  </si>
  <si>
    <t>MUHARREN BERK-7:37.5</t>
  </si>
  <si>
    <t>MUHARREM BERK-12:51.1</t>
  </si>
  <si>
    <t>CAHİT ÖNEL-15:40.2</t>
  </si>
  <si>
    <t>ZEKERİYA DİKMENLER-15:19.75</t>
  </si>
  <si>
    <t>ZEKERİYA DİKMENLER-15:59.38</t>
  </si>
  <si>
    <t>MUSTAFA EGESEL-17:10.9</t>
  </si>
  <si>
    <t>ALİ GÜLEÇ-17:29.5</t>
  </si>
  <si>
    <t>ALİ GÜLEÇ-18:55.34</t>
  </si>
  <si>
    <t>MEVLÜT SELÇUK-19:25.0</t>
  </si>
  <si>
    <t>YAŞAR SALEPÇİ-21:35.0</t>
  </si>
  <si>
    <t>YAŞAR SALEPÇİ-23:10.0</t>
  </si>
  <si>
    <t>MUHARREN BERK-28:43.2</t>
  </si>
  <si>
    <t>ERDOĞAN DULDA-33:48.14</t>
  </si>
  <si>
    <t>MEHMET TERZİ-30:10.13</t>
  </si>
  <si>
    <t>ZEKERİYA DİKMENLER-32:38.08</t>
  </si>
  <si>
    <t>ALİ TURAN-34:24.4</t>
  </si>
  <si>
    <t>ALTAN TÜRKELİ-36:25.2</t>
  </si>
  <si>
    <t>ÖMER ŞİRİN-38:26.8</t>
  </si>
  <si>
    <t>MUSTAFA DÜZDAĞ-37:27.40</t>
  </si>
  <si>
    <t>MEVLÜT SELÇUK-44:02.3</t>
  </si>
  <si>
    <t>YAŞAR SALEPÇİ-48:50.6</t>
  </si>
  <si>
    <t>MUSTAFA SÜMER-1:06:40.0</t>
  </si>
  <si>
    <t>MUHARREM BERK-1:03:38.0</t>
  </si>
  <si>
    <t>HİKMET KANDEĞDİ-14.13</t>
  </si>
  <si>
    <t>HİKMET KANDEĞDİ-15.01</t>
  </si>
  <si>
    <t>HİKMET KANDEĞDİ-17.96</t>
  </si>
  <si>
    <t>MURAT KAÇAR-15.11</t>
  </si>
  <si>
    <t>MURAT KAÇAR-15.53</t>
  </si>
  <si>
    <t>HİKMNET KANDEĞDİ-16.23</t>
  </si>
  <si>
    <t>MURAT KAÇAR-16.55</t>
  </si>
  <si>
    <t>OĞUZ KARAMIZRAK-17.4</t>
  </si>
  <si>
    <t>MURAT SANCAK-16.8</t>
  </si>
  <si>
    <t>NURETTİN SABUNCU-47.87</t>
  </si>
  <si>
    <t>HİKMET KANDEYDİ-48.65</t>
  </si>
  <si>
    <t>AHMET YILMAN-59.2</t>
  </si>
  <si>
    <t>ORHAN KART-1:04.2</t>
  </si>
  <si>
    <t>ORHAN AHMET KOCAAĞAÇ-1:01.71</t>
  </si>
  <si>
    <t>HAKAN BERBERLER-1:06.06</t>
  </si>
  <si>
    <t>ERDOĞAN GÜNAK-1:05.88</t>
  </si>
  <si>
    <t>HASAN KASAP-1:06.00</t>
  </si>
  <si>
    <t>YURDAER GÜNCÜ-1:22.12</t>
  </si>
  <si>
    <t>OSMAN ÖZDEMİR-6:28.8</t>
  </si>
  <si>
    <t>HASAN NARLIOĞLU-7:40.2</t>
  </si>
  <si>
    <t>ORHAN AYDOĞDU-8:46.9</t>
  </si>
  <si>
    <t>YAŞAR KARTAL-8:27.6</t>
  </si>
  <si>
    <t>H.ZEKİ ERDEMİR-9:40.04</t>
  </si>
  <si>
    <t>AHMET YILMAN-7:27.41</t>
  </si>
  <si>
    <t>ALİ DEMİRHAN-9:21.46</t>
  </si>
  <si>
    <t>ERGÜDER YÖNT-11:05.13</t>
  </si>
  <si>
    <t>ERGÜDER YÖNT-11:58.05</t>
  </si>
  <si>
    <t>CAHİT ÖNEL-8:56.0</t>
  </si>
  <si>
    <t>HİDAYET KAPLAN-10:53.19</t>
  </si>
  <si>
    <t>ERSİN ATA-10:35.94</t>
  </si>
  <si>
    <t>ERSİN ATA-11:10.43</t>
  </si>
  <si>
    <t>DURALİ YILDIZ-11:29.30</t>
  </si>
  <si>
    <t>ABDÜLKADİR ÖZ-22:34.36</t>
  </si>
  <si>
    <t>SALİH DANACI-23:58.7</t>
  </si>
  <si>
    <t>HAKAN ÇALIŞKAN-25:59.88</t>
  </si>
  <si>
    <t>ERBİL ÖZLEM-24:55.7</t>
  </si>
  <si>
    <t>ERBİL ÖZLEM-24:00.1</t>
  </si>
  <si>
    <t>OKTAY ŞENSOY-29:05.3</t>
  </si>
  <si>
    <t>OKTAY ŞENSOY-31:56.8</t>
  </si>
  <si>
    <t>OKTAY ŞENSOY-34:05.13</t>
  </si>
  <si>
    <t>MURAT AYDIN-1.90</t>
  </si>
  <si>
    <t>OSMAN PEHLİVAN-1.98</t>
  </si>
  <si>
    <t>OSMAN PEHLİVAN-1.80</t>
  </si>
  <si>
    <t>OSMAN PEHLİVAN-1.85</t>
  </si>
  <si>
    <t>HİKMET KANDEYDİ-1.60</t>
  </si>
  <si>
    <t>HİKMET KANDEYDİ-1.48</t>
  </si>
  <si>
    <t>HİKMET KANDEYDİ-1.45</t>
  </si>
  <si>
    <t>HİKMET KANDEYDİ-1.28</t>
  </si>
  <si>
    <t>HİKMET KANDEYDİ-1.22</t>
  </si>
  <si>
    <t>TAYFUN AYGÜN-4:30</t>
  </si>
  <si>
    <t>TANER AÇIKADA-3.80</t>
  </si>
  <si>
    <t>KAZIM KURTYILMAZ-3.70</t>
  </si>
  <si>
    <t>KAZIM KURTYILMAZ-3.20</t>
  </si>
  <si>
    <t>KAZIM KURTYILMAZ-3.50</t>
  </si>
  <si>
    <t>HİKMET KANDEYDİ-3.16</t>
  </si>
  <si>
    <t>HİKMET KANDEYDİ-3.05</t>
  </si>
  <si>
    <t>HİKMET KANDEYDİ-2.96</t>
  </si>
  <si>
    <t>HİKMET KANDEYDİ-2.60</t>
  </si>
  <si>
    <t>HİKMET KANDEYDİ-2.30</t>
  </si>
  <si>
    <t>MURAT AYAYDIN-7.82</t>
  </si>
  <si>
    <t>MURAT AYAYDIN-7.05</t>
  </si>
  <si>
    <t>CUMHUR CAN-5.87</t>
  </si>
  <si>
    <t>CUMHUR CAN-5.54</t>
  </si>
  <si>
    <t>HİKMET KANDEYDİ-5.11</t>
  </si>
  <si>
    <t>HİKMET KANDEYDİ-4.93</t>
  </si>
  <si>
    <t>HİKMET KANDEYDİ-4.64</t>
  </si>
  <si>
    <t>HİKMET KANDEYDİ-4.41</t>
  </si>
  <si>
    <t>MUZAFFER GÜVEN-3.22</t>
  </si>
  <si>
    <t>SUAT AKGÜN-3.22</t>
  </si>
  <si>
    <t>SUAT AKGÜN-2.75</t>
  </si>
  <si>
    <t>MURAT AYAYDIN-15.55</t>
  </si>
  <si>
    <t>MURAT AYAYDIN-15.00</t>
  </si>
  <si>
    <t>TEMEL ERBEK-13.06</t>
  </si>
  <si>
    <t>HASAN KASAP-11.98</t>
  </si>
  <si>
    <t>TEMEL ERBEK-11.60</t>
  </si>
  <si>
    <t>TEMEL ERBEK-11.03</t>
  </si>
  <si>
    <t>MUZAFFER GÜVEN-10.73</t>
  </si>
  <si>
    <t>MUZAFFER GÜVEN-9.79</t>
  </si>
  <si>
    <t>MUZAFFER GÜVEN-8.65</t>
  </si>
  <si>
    <t>TAHSİN BÜYÜKDOĞAN-8.08</t>
  </si>
  <si>
    <t>SUAT AYGÜN-6.28</t>
  </si>
  <si>
    <t>YAVUZ ERKMEN-17.50</t>
  </si>
  <si>
    <t>EKREM ALTUNBAŞ-14.59</t>
  </si>
  <si>
    <t>EKREM ALTUNBAŞ-13.24</t>
  </si>
  <si>
    <t>MEHMET ALBAYRAK-13.85</t>
  </si>
  <si>
    <t>MEHMET ALBAYRAK-13.31</t>
  </si>
  <si>
    <t>HİKMET KANDEYDİ-12.11</t>
  </si>
  <si>
    <t>ŞİNASİ ERTEN-10.72</t>
  </si>
  <si>
    <t>HİKMET KANDEYDİ-11.39</t>
  </si>
  <si>
    <t>NECDET İNAL-1054</t>
  </si>
  <si>
    <t>HİKMET KANDEYDİ-10.22</t>
  </si>
  <si>
    <t>ŞİNASİ ERTEN-8.60</t>
  </si>
  <si>
    <t>HÜSEYİN YILMAZ-44.48</t>
  </si>
  <si>
    <t>MUZAFFER TOLUN-40.12</t>
  </si>
  <si>
    <t>MEHMET ALBAYRAK-37.82</t>
  </si>
  <si>
    <t>MEHMET ALBAYRAK-36.47</t>
  </si>
  <si>
    <t>HİKMET KANDEYDİ-36.58</t>
  </si>
  <si>
    <t>HİKMET KANDEYDİ-38.66</t>
  </si>
  <si>
    <t>HİKMET KANDEYDİ-37.02</t>
  </si>
  <si>
    <t>HİKMET KANDEYDİ-31.52</t>
  </si>
  <si>
    <t>HİKMET KANDEYDİ-26.52</t>
  </si>
  <si>
    <t>GÜRBÜZ ÇAM-62.53</t>
  </si>
  <si>
    <t>FİKRET ÖZSOY-52.84</t>
  </si>
  <si>
    <t>RECEP KALENDER-46.54</t>
  </si>
  <si>
    <t>ALİ AYDIN-46.01</t>
  </si>
  <si>
    <t>MEHMET ALBAYRAK-42.24</t>
  </si>
  <si>
    <t>ALTAN ERDİN-39.51</t>
  </si>
  <si>
    <t>HİKMET KANDEYDİ-35.37</t>
  </si>
  <si>
    <t>HİKMET KANDEYDİ-33.05</t>
  </si>
  <si>
    <t>HİKMET KANDEYDİ-27.47</t>
  </si>
  <si>
    <t>HİKMET KANDEYDİ-25.36</t>
  </si>
  <si>
    <t>UĞUR SEL-55.62</t>
  </si>
  <si>
    <t>ERCAN ERDEM-47.84</t>
  </si>
  <si>
    <t>UĞUR SEL-43.54</t>
  </si>
  <si>
    <t>ARİF NUR SAY-40.38</t>
  </si>
  <si>
    <t>MEHMET BAŞKAYA-37.68</t>
  </si>
  <si>
    <t>SALİH ZEKİ ŞANLI-40.74</t>
  </si>
  <si>
    <t>SALİH ZEKİ ŞANLI-42.68</t>
  </si>
  <si>
    <t>AHMET ARDAMAN-27.11</t>
  </si>
  <si>
    <t>ŞİNASİ ERTEN-24.58</t>
  </si>
  <si>
    <t>ŞİNASİ ERTEN-23.59</t>
  </si>
  <si>
    <t>ŞİNASİ ERTEN-23.34</t>
  </si>
  <si>
    <t>MİLLİ TAKIM-50.34</t>
  </si>
  <si>
    <t>MİLLİ TAKIM-46.69</t>
  </si>
  <si>
    <t>MİLLİ TAKIM-50.8</t>
  </si>
  <si>
    <t>MİLLİ TAKIM-51.45</t>
  </si>
  <si>
    <t>MİLLİ TAKIM-50.33</t>
  </si>
  <si>
    <t>MİLLİ TAKIM-59.9</t>
  </si>
  <si>
    <t>MİLLİ TAKIM-59.2</t>
  </si>
  <si>
    <t>MİLLİ TAKIM-1:14.80</t>
  </si>
  <si>
    <t>KARMA TAKIM-3:50.0</t>
  </si>
  <si>
    <t>MİLLİ TAKIM-4:00.03</t>
  </si>
  <si>
    <t>MİLLİ TAKIM-3:47.9</t>
  </si>
  <si>
    <t>MİLLİ TAKIM-4:31.80</t>
  </si>
  <si>
    <t>MİLLİ TAKIM-4:21.2</t>
  </si>
  <si>
    <t>MİLLİ TAKIM-4:48.5</t>
  </si>
  <si>
    <t>MİLLİ TAKIM-4:55.70</t>
  </si>
  <si>
    <t>KARMA TAKIM-6:58.5</t>
  </si>
  <si>
    <t>MİLLİ TAKIM-7:35.57</t>
  </si>
  <si>
    <t>X</t>
  </si>
  <si>
    <t>DNS</t>
  </si>
  <si>
    <t>O</t>
  </si>
  <si>
    <t>NM</t>
  </si>
  <si>
    <t>TR</t>
  </si>
  <si>
    <t>800M-2-12</t>
  </si>
  <si>
    <t>İZMAK</t>
  </si>
  <si>
    <t>KAMİL GÜRSOY
AKİF AYTAÇ
YILMAZ ERGÜNEŞ
M.AKİF GEZGİN</t>
  </si>
  <si>
    <t>1:23.13</t>
  </si>
  <si>
    <t>CİRİT-32</t>
  </si>
  <si>
    <t>GÜNCELLEME : 26.07.2015-17:08</t>
  </si>
  <si>
    <t>GÜNCELLEME : 26.07.2015-17:21</t>
  </si>
  <si>
    <t>+2,2</t>
  </si>
  <si>
    <t>+1,0</t>
  </si>
  <si>
    <t>+2,1</t>
  </si>
  <si>
    <t>1. SERİ               Rüzgar :  +2,1</t>
  </si>
  <si>
    <t>+1,7</t>
  </si>
  <si>
    <t>+1,8</t>
  </si>
  <si>
    <t>+1,2</t>
  </si>
  <si>
    <t>ERCÜMENT OLGUNDENİZ-67.50</t>
  </si>
  <si>
    <t>GÜNCELLEME : 26.07.2015 - 19:14</t>
  </si>
  <si>
    <t>DNF</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</si>
</sst>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41F]d\ mmmm\ yyyy;@"/>
    <numFmt numFmtId="165" formatCode="[$-41F]d\ mmmm\ yyyy\ h:mm;@"/>
    <numFmt numFmtId="166" formatCode="hh:mm;@"/>
    <numFmt numFmtId="167" formatCode="00\.00"/>
    <numFmt numFmtId="168" formatCode="0\:00\.00"/>
    <numFmt numFmtId="169" formatCode="0\.00"/>
    <numFmt numFmtId="170" formatCode="00\:00\.00"/>
    <numFmt numFmtId="171" formatCode="0.0"/>
    <numFmt numFmtId="172" formatCode="0\:00\:00\.00"/>
  </numFmts>
  <fonts count="12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b/>
      <sz val="9"/>
      <name val="Cambria"/>
      <family val="1"/>
      <charset val="162"/>
      <scheme val="major"/>
    </font>
    <font>
      <b/>
      <sz val="12"/>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u/>
      <sz val="14"/>
      <color rgb="FFFF0000"/>
      <name val="Cambria"/>
      <family val="1"/>
      <charset val="162"/>
      <scheme val="major"/>
    </font>
    <font>
      <b/>
      <i/>
      <sz val="11"/>
      <name val="Cambria"/>
      <family val="1"/>
      <charset val="162"/>
    </font>
    <font>
      <i/>
      <sz val="8"/>
      <name val="Cambria"/>
      <family val="1"/>
      <charset val="162"/>
    </font>
    <font>
      <b/>
      <i/>
      <sz val="8"/>
      <name val="Cambria"/>
      <family val="1"/>
      <charset val="162"/>
    </font>
    <font>
      <b/>
      <sz val="8"/>
      <name val="Cambria"/>
      <family val="1"/>
      <charset val="162"/>
    </font>
    <font>
      <b/>
      <i/>
      <sz val="8"/>
      <color indexed="21"/>
      <name val="Cambria"/>
      <family val="1"/>
      <charset val="162"/>
    </font>
    <font>
      <b/>
      <i/>
      <sz val="20"/>
      <name val="Cambria"/>
      <family val="1"/>
      <charset val="162"/>
    </font>
    <font>
      <b/>
      <sz val="8"/>
      <color rgb="FF002060"/>
      <name val="Cambria"/>
      <family val="1"/>
      <charset val="162"/>
      <scheme val="major"/>
    </font>
    <font>
      <b/>
      <sz val="12"/>
      <color theme="9" tint="-0.249977111117893"/>
      <name val="Cambria"/>
      <family val="1"/>
      <charset val="162"/>
      <scheme val="major"/>
    </font>
    <font>
      <sz val="8"/>
      <name val="Cambria"/>
      <family val="1"/>
      <charset val="162"/>
    </font>
    <font>
      <sz val="11"/>
      <color theme="1"/>
      <name val="Cambria"/>
      <family val="1"/>
      <charset val="162"/>
      <scheme val="maj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99FF"/>
        <bgColor indexed="64"/>
      </patternFill>
    </fill>
    <fill>
      <patternFill patternType="solid">
        <fgColor rgb="FFCCFFFF"/>
        <bgColor indexed="64"/>
      </patternFill>
    </fill>
    <fill>
      <patternFill patternType="solid">
        <fgColor rgb="FFFF99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79998168889431442"/>
        <bgColor indexed="64"/>
      </patternFill>
    </fill>
  </fills>
  <borders count="50">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7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14" fontId="46" fillId="25" borderId="10" xfId="36" applyNumberFormat="1"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50" fillId="0" borderId="0" xfId="36" applyFont="1" applyFill="1" applyAlignment="1">
      <alignment vertical="center"/>
    </xf>
    <xf numFmtId="0" fontId="51" fillId="0" borderId="11" xfId="36" applyFont="1" applyFill="1" applyBorder="1" applyAlignment="1">
      <alignment horizontal="center" vertical="center"/>
    </xf>
    <xf numFmtId="0" fontId="52" fillId="0" borderId="11" xfId="36" applyFont="1" applyFill="1" applyBorder="1" applyAlignment="1">
      <alignment horizontal="center" vertical="center"/>
    </xf>
    <xf numFmtId="1" fontId="51" fillId="0" borderId="11" xfId="36" applyNumberFormat="1" applyFont="1" applyFill="1" applyBorder="1" applyAlignment="1">
      <alignment horizontal="center" vertical="center"/>
    </xf>
    <xf numFmtId="14" fontId="51" fillId="0" borderId="11" xfId="36" applyNumberFormat="1" applyFont="1" applyFill="1" applyBorder="1" applyAlignment="1">
      <alignment horizontal="center" vertical="center"/>
    </xf>
    <xf numFmtId="167" fontId="51" fillId="0" borderId="11" xfId="36" applyNumberFormat="1" applyFont="1" applyFill="1" applyBorder="1" applyAlignment="1">
      <alignment horizontal="center"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2" xfId="36" applyFont="1" applyFill="1" applyBorder="1" applyAlignment="1" applyProtection="1">
      <alignment vertical="center" wrapText="1"/>
      <protection locked="0"/>
    </xf>
    <xf numFmtId="14" fontId="47"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wrapText="1"/>
    </xf>
    <xf numFmtId="1" fontId="48" fillId="0" borderId="0" xfId="36" applyNumberFormat="1" applyFont="1" applyFill="1" applyBorder="1" applyAlignment="1">
      <alignment horizontal="center" vertical="center"/>
    </xf>
    <xf numFmtId="0" fontId="53" fillId="29" borderId="11" xfId="36" applyFont="1" applyFill="1" applyBorder="1" applyAlignment="1">
      <alignment horizontal="center" vertical="center" wrapText="1"/>
    </xf>
    <xf numFmtId="14" fontId="53" fillId="29" borderId="11" xfId="36" applyNumberFormat="1" applyFont="1" applyFill="1" applyBorder="1" applyAlignment="1">
      <alignment horizontal="center" vertical="center" wrapText="1"/>
    </xf>
    <xf numFmtId="0" fontId="53" fillId="29" borderId="11" xfId="36" applyNumberFormat="1" applyFont="1" applyFill="1" applyBorder="1" applyAlignment="1">
      <alignment horizontal="center" vertical="center" wrapText="1"/>
    </xf>
    <xf numFmtId="0" fontId="54" fillId="29" borderId="11" xfId="36" applyFont="1" applyFill="1" applyBorder="1" applyAlignment="1">
      <alignment horizontal="center" vertical="center" wrapText="1"/>
    </xf>
    <xf numFmtId="0" fontId="51" fillId="0" borderId="11" xfId="36" applyNumberFormat="1" applyFont="1" applyFill="1" applyBorder="1" applyAlignment="1">
      <alignment horizontal="left" vertical="center" wrapText="1"/>
    </xf>
    <xf numFmtId="167" fontId="48" fillId="0" borderId="0" xfId="36" applyNumberFormat="1"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5" fillId="0" borderId="0" xfId="36" applyFont="1" applyFill="1"/>
    <xf numFmtId="14" fontId="55" fillId="0" borderId="11" xfId="36" applyNumberFormat="1" applyFont="1" applyFill="1" applyBorder="1" applyAlignment="1">
      <alignment horizontal="center" vertical="center" wrapText="1"/>
    </xf>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1" fontId="55" fillId="0" borderId="11" xfId="36" applyNumberFormat="1" applyFont="1" applyFill="1" applyBorder="1" applyAlignment="1">
      <alignment horizontal="center" vertical="center" wrapText="1"/>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2" xfId="36" applyFont="1" applyFill="1" applyBorder="1" applyAlignment="1" applyProtection="1">
      <alignment vertical="center" wrapText="1"/>
      <protection locked="0"/>
    </xf>
    <xf numFmtId="0" fontId="58" fillId="0" borderId="11" xfId="36" applyFont="1" applyFill="1" applyBorder="1" applyAlignment="1">
      <alignment horizontal="center" vertical="center"/>
    </xf>
    <xf numFmtId="1" fontId="58" fillId="0" borderId="11" xfId="36" applyNumberFormat="1" applyFont="1" applyFill="1" applyBorder="1" applyAlignment="1">
      <alignment horizontal="center" vertical="center"/>
    </xf>
    <xf numFmtId="0" fontId="55" fillId="0" borderId="11" xfId="36" applyFont="1" applyFill="1" applyBorder="1" applyAlignment="1">
      <alignment horizontal="left" vertical="center" wrapText="1"/>
    </xf>
    <xf numFmtId="0" fontId="59" fillId="0" borderId="11" xfId="36" applyFont="1" applyFill="1" applyBorder="1" applyAlignment="1">
      <alignment horizontal="center" vertical="center"/>
    </xf>
    <xf numFmtId="0" fontId="60" fillId="0" borderId="0" xfId="36" applyFont="1" applyFill="1" applyAlignment="1">
      <alignment horizontal="left"/>
    </xf>
    <xf numFmtId="14" fontId="60" fillId="0" borderId="0" xfId="36" applyNumberFormat="1" applyFont="1" applyFill="1" applyAlignment="1">
      <alignment horizontal="center"/>
    </xf>
    <xf numFmtId="0" fontId="61" fillId="0" borderId="0" xfId="36" applyFont="1" applyFill="1" applyBorder="1" applyAlignment="1">
      <alignment horizontal="center" vertical="center" wrapText="1"/>
    </xf>
    <xf numFmtId="0" fontId="60" fillId="0" borderId="0" xfId="36" applyFont="1" applyFill="1" applyAlignment="1">
      <alignment horizontal="center"/>
    </xf>
    <xf numFmtId="0" fontId="60" fillId="0" borderId="0" xfId="36" applyFont="1" applyFill="1"/>
    <xf numFmtId="49" fontId="60" fillId="0" borderId="0" xfId="36" applyNumberFormat="1" applyFont="1" applyFill="1" applyAlignment="1">
      <alignment horizontal="center"/>
    </xf>
    <xf numFmtId="0" fontId="62" fillId="25" borderId="10" xfId="36" applyNumberFormat="1" applyFont="1" applyFill="1" applyBorder="1" applyAlignment="1" applyProtection="1">
      <alignment horizontal="right" vertical="center" wrapText="1"/>
      <protection locked="0"/>
    </xf>
    <xf numFmtId="0" fontId="63"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4" fillId="31" borderId="11" xfId="36" applyFont="1" applyFill="1" applyBorder="1" applyAlignment="1" applyProtection="1">
      <alignment horizontal="center" vertical="center" wrapText="1"/>
      <protection locked="0"/>
    </xf>
    <xf numFmtId="0" fontId="37" fillId="0" borderId="11" xfId="36" applyFont="1" applyFill="1" applyBorder="1" applyAlignment="1" applyProtection="1">
      <alignment horizontal="center" vertical="center" wrapText="1"/>
      <protection locked="0"/>
    </xf>
    <xf numFmtId="0" fontId="65" fillId="0" borderId="11" xfId="36" applyFont="1" applyFill="1" applyBorder="1" applyAlignment="1" applyProtection="1">
      <alignment horizontal="center" vertical="center" wrapText="1"/>
      <protection locked="0"/>
    </xf>
    <xf numFmtId="1" fontId="37" fillId="0" borderId="11" xfId="36" applyNumberFormat="1" applyFont="1" applyFill="1" applyBorder="1" applyAlignment="1" applyProtection="1">
      <alignment horizontal="center" vertical="center" wrapText="1"/>
      <protection locked="0"/>
    </xf>
    <xf numFmtId="14" fontId="37"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6" fillId="0" borderId="0" xfId="0" applyFont="1"/>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7" fillId="0" borderId="11" xfId="0" applyFont="1" applyBorder="1" applyAlignment="1">
      <alignment vertical="center" wrapText="1"/>
    </xf>
    <xf numFmtId="0" fontId="68" fillId="27" borderId="0" xfId="0" applyFont="1" applyFill="1" applyAlignment="1">
      <alignment horizontal="center" vertical="center"/>
    </xf>
    <xf numFmtId="0" fontId="68" fillId="0" borderId="0" xfId="0" applyFont="1" applyAlignment="1">
      <alignment horizontal="center" vertical="center"/>
    </xf>
    <xf numFmtId="0" fontId="51" fillId="27" borderId="0" xfId="0" applyFont="1" applyFill="1" applyAlignment="1">
      <alignment horizontal="center" vertical="center"/>
    </xf>
    <xf numFmtId="0" fontId="51" fillId="0" borderId="0" xfId="0" applyFont="1" applyAlignment="1">
      <alignment horizontal="center" vertical="center"/>
    </xf>
    <xf numFmtId="0" fontId="68" fillId="0" borderId="0" xfId="0" applyFont="1" applyAlignment="1">
      <alignment horizontal="center" vertical="center" wrapText="1"/>
    </xf>
    <xf numFmtId="0" fontId="58" fillId="0" borderId="0" xfId="0" applyFont="1" applyAlignment="1">
      <alignment horizontal="center" vertical="center" wrapText="1"/>
    </xf>
    <xf numFmtId="0" fontId="69" fillId="29" borderId="11" xfId="0" applyFont="1" applyFill="1" applyBorder="1" applyAlignment="1">
      <alignment horizontal="left" vertical="center" wrapText="1"/>
    </xf>
    <xf numFmtId="0" fontId="69" fillId="29" borderId="11" xfId="0" applyFont="1" applyFill="1" applyBorder="1" applyAlignment="1">
      <alignment vertical="center" wrapText="1"/>
    </xf>
    <xf numFmtId="0" fontId="70" fillId="33" borderId="11" xfId="0" applyFont="1" applyFill="1" applyBorder="1" applyAlignment="1">
      <alignment horizontal="center" vertical="center" wrapText="1"/>
    </xf>
    <xf numFmtId="14" fontId="58" fillId="0" borderId="11" xfId="36" applyNumberFormat="1" applyFont="1" applyFill="1" applyBorder="1" applyAlignment="1">
      <alignment horizontal="center" vertical="center"/>
    </xf>
    <xf numFmtId="167" fontId="58" fillId="0" borderId="11" xfId="36" applyNumberFormat="1" applyFont="1" applyFill="1" applyBorder="1" applyAlignment="1">
      <alignment horizontal="center" vertical="center"/>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1"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1"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9" fillId="32" borderId="11" xfId="31" applyFont="1" applyFill="1" applyBorder="1" applyAlignment="1" applyProtection="1">
      <alignment horizontal="left" vertical="center" wrapText="1"/>
    </xf>
    <xf numFmtId="0" fontId="69" fillId="32" borderId="11" xfId="31" applyFont="1" applyFill="1" applyBorder="1" applyAlignment="1" applyProtection="1">
      <alignment horizontal="left" vertical="center"/>
    </xf>
    <xf numFmtId="0" fontId="72" fillId="28" borderId="11" xfId="0" applyFont="1" applyFill="1" applyBorder="1" applyAlignment="1">
      <alignment horizontal="center" vertical="center" wrapText="1"/>
    </xf>
    <xf numFmtId="0" fontId="73" fillId="0" borderId="0" xfId="0" applyFont="1" applyBorder="1" applyAlignment="1">
      <alignment vertical="center" wrapText="1"/>
    </xf>
    <xf numFmtId="0" fontId="74" fillId="29" borderId="11" xfId="0" applyNumberFormat="1" applyFont="1" applyFill="1" applyBorder="1" applyAlignment="1">
      <alignment horizontal="center" vertical="center" wrapText="1"/>
    </xf>
    <xf numFmtId="0" fontId="75" fillId="29" borderId="11" xfId="0" applyNumberFormat="1" applyFont="1" applyFill="1" applyBorder="1" applyAlignment="1">
      <alignment horizontal="center" vertical="center" wrapText="1"/>
    </xf>
    <xf numFmtId="14" fontId="75" fillId="29" borderId="11" xfId="0" applyNumberFormat="1" applyFont="1" applyFill="1" applyBorder="1" applyAlignment="1">
      <alignment horizontal="center" vertical="center" wrapText="1"/>
    </xf>
    <xf numFmtId="0" fontId="75" fillId="29" borderId="11" xfId="0" applyNumberFormat="1" applyFont="1" applyFill="1" applyBorder="1" applyAlignment="1">
      <alignment horizontal="left" vertical="center" wrapText="1"/>
    </xf>
    <xf numFmtId="167" fontId="75" fillId="29" borderId="11" xfId="0" applyNumberFormat="1" applyFont="1" applyFill="1" applyBorder="1" applyAlignment="1">
      <alignment horizontal="center" vertical="center" wrapText="1"/>
    </xf>
    <xf numFmtId="164" fontId="75" fillId="29" borderId="11"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1" xfId="31" applyNumberFormat="1" applyFont="1" applyFill="1" applyBorder="1" applyAlignment="1" applyProtection="1">
      <alignment horizontal="center" vertical="center" wrapText="1"/>
    </xf>
    <xf numFmtId="14" fontId="79" fillId="30" borderId="11" xfId="31" applyNumberFormat="1" applyFont="1" applyFill="1" applyBorder="1" applyAlignment="1" applyProtection="1">
      <alignment horizontal="center" vertical="center" wrapText="1"/>
    </xf>
    <xf numFmtId="167" fontId="79" fillId="30" borderId="11" xfId="31" applyNumberFormat="1" applyFont="1" applyFill="1" applyBorder="1" applyAlignment="1" applyProtection="1">
      <alignment horizontal="center" vertical="center" wrapText="1"/>
    </xf>
    <xf numFmtId="1" fontId="79" fillId="30" borderId="11" xfId="31" applyNumberFormat="1" applyFont="1" applyFill="1" applyBorder="1" applyAlignment="1" applyProtection="1">
      <alignment horizontal="center" vertical="center" wrapText="1"/>
    </xf>
    <xf numFmtId="49" fontId="79" fillId="30" borderId="11" xfId="31" applyNumberFormat="1" applyFont="1" applyFill="1" applyBorder="1" applyAlignment="1" applyProtection="1">
      <alignment horizontal="center" vertical="center" wrapText="1"/>
    </xf>
    <xf numFmtId="0" fontId="76" fillId="30" borderId="11" xfId="0" applyNumberFormat="1" applyFont="1" applyFill="1" applyBorder="1" applyAlignment="1">
      <alignment horizontal="left" vertical="center" wrapText="1"/>
    </xf>
    <xf numFmtId="164" fontId="76" fillId="30" borderId="11" xfId="0" applyNumberFormat="1" applyFont="1" applyFill="1" applyBorder="1" applyAlignment="1">
      <alignment horizontal="center" vertical="center" wrapText="1"/>
    </xf>
    <xf numFmtId="167" fontId="76" fillId="30" borderId="11" xfId="0" applyNumberFormat="1" applyFont="1" applyFill="1" applyBorder="1" applyAlignment="1">
      <alignment horizontal="center" vertical="center" wrapText="1"/>
    </xf>
    <xf numFmtId="0" fontId="76" fillId="30" borderId="11" xfId="0" applyNumberFormat="1" applyFont="1" applyFill="1" applyBorder="1" applyAlignment="1">
      <alignment horizontal="center" vertical="center" wrapText="1"/>
    </xf>
    <xf numFmtId="0" fontId="79" fillId="30" borderId="11" xfId="31" applyNumberFormat="1" applyFont="1" applyFill="1" applyBorder="1" applyAlignment="1" applyProtection="1">
      <alignment horizontal="left" vertical="center" wrapText="1"/>
    </xf>
    <xf numFmtId="0" fontId="80" fillId="30" borderId="11" xfId="31" applyNumberFormat="1" applyFont="1" applyFill="1" applyBorder="1" applyAlignment="1" applyProtection="1">
      <alignment horizontal="left" vertical="center" wrapText="1"/>
    </xf>
    <xf numFmtId="0" fontId="80" fillId="30" borderId="11"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36" applyFont="1" applyFill="1" applyBorder="1" applyAlignment="1" applyProtection="1">
      <alignment horizontal="right" vertical="center" wrapText="1"/>
      <protection locked="0"/>
    </xf>
    <xf numFmtId="0" fontId="83" fillId="29" borderId="12" xfId="36" applyFont="1" applyFill="1" applyBorder="1" applyAlignment="1" applyProtection="1">
      <alignment vertical="center" wrapText="1"/>
      <protection locked="0"/>
    </xf>
    <xf numFmtId="0" fontId="84"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19" xfId="0" applyNumberFormat="1" applyFont="1" applyFill="1" applyBorder="1" applyAlignment="1">
      <alignment vertical="center" wrapText="1"/>
    </xf>
    <xf numFmtId="164" fontId="85"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86" fillId="34" borderId="11" xfId="36" applyFont="1" applyFill="1" applyBorder="1" applyAlignment="1" applyProtection="1">
      <alignment horizontal="center" vertical="center" wrapText="1"/>
      <protection locked="0"/>
    </xf>
    <xf numFmtId="0" fontId="87" fillId="0" borderId="11"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1" xfId="36" applyFont="1" applyFill="1" applyBorder="1" applyAlignment="1">
      <alignment horizontal="center" vertical="center"/>
    </xf>
    <xf numFmtId="169" fontId="37" fillId="0" borderId="11" xfId="36" applyNumberFormat="1" applyFont="1" applyFill="1" applyBorder="1" applyAlignment="1" applyProtection="1">
      <alignment horizontal="center" vertical="center" wrapText="1"/>
      <protection locked="0"/>
    </xf>
    <xf numFmtId="0" fontId="58" fillId="0" borderId="11" xfId="36" applyFont="1" applyFill="1" applyBorder="1" applyAlignment="1">
      <alignment horizontal="left" vertical="center" wrapText="1"/>
    </xf>
    <xf numFmtId="0" fontId="90" fillId="0" borderId="11"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76" fillId="30" borderId="11" xfId="0" applyNumberFormat="1" applyFont="1" applyFill="1" applyBorder="1" applyAlignment="1">
      <alignment horizontal="center" vertical="center" wrapText="1"/>
    </xf>
    <xf numFmtId="168" fontId="76" fillId="30" borderId="11" xfId="0" applyNumberFormat="1" applyFont="1" applyFill="1" applyBorder="1" applyAlignment="1">
      <alignment horizontal="center" vertical="center" wrapText="1"/>
    </xf>
    <xf numFmtId="170" fontId="76" fillId="30" borderId="11" xfId="0" applyNumberFormat="1" applyFont="1" applyFill="1" applyBorder="1" applyAlignment="1">
      <alignment horizontal="center" vertical="center" wrapText="1"/>
    </xf>
    <xf numFmtId="0" fontId="37"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vertical="center" wrapText="1"/>
      <protection locked="0"/>
    </xf>
    <xf numFmtId="14" fontId="58" fillId="27" borderId="0" xfId="0" applyNumberFormat="1" applyFont="1" applyFill="1" applyAlignment="1">
      <alignment horizontal="left" vertical="center"/>
    </xf>
    <xf numFmtId="14" fontId="72" fillId="28" borderId="11" xfId="0" applyNumberFormat="1" applyFont="1" applyFill="1" applyBorder="1" applyAlignment="1">
      <alignment horizontal="center" vertical="center" wrapText="1"/>
    </xf>
    <xf numFmtId="14" fontId="58" fillId="0" borderId="0" xfId="0" applyNumberFormat="1" applyFont="1" applyAlignment="1">
      <alignment horizontal="left" vertical="center"/>
    </xf>
    <xf numFmtId="0" fontId="91" fillId="29" borderId="12" xfId="36" applyNumberFormat="1" applyFont="1" applyFill="1" applyBorder="1" applyAlignment="1" applyProtection="1">
      <alignment vertical="center" wrapText="1"/>
      <protection locked="0"/>
    </xf>
    <xf numFmtId="166" fontId="91"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2" fillId="29" borderId="12" xfId="36" applyNumberFormat="1" applyFont="1" applyFill="1" applyBorder="1" applyAlignment="1" applyProtection="1">
      <alignment vertical="center" wrapText="1"/>
      <protection locked="0"/>
    </xf>
    <xf numFmtId="14" fontId="76" fillId="30" borderId="11" xfId="0" applyNumberFormat="1" applyFont="1" applyFill="1" applyBorder="1" applyAlignment="1">
      <alignment horizontal="center" vertical="center" wrapText="1"/>
    </xf>
    <xf numFmtId="14" fontId="21" fillId="0" borderId="0" xfId="0" applyNumberFormat="1" applyFont="1"/>
    <xf numFmtId="0" fontId="68" fillId="27" borderId="0" xfId="0" applyFont="1" applyFill="1" applyAlignment="1">
      <alignment horizontal="center" vertical="center"/>
    </xf>
    <xf numFmtId="49" fontId="94" fillId="0" borderId="11" xfId="36" applyNumberFormat="1" applyFont="1" applyFill="1" applyBorder="1" applyAlignment="1">
      <alignment horizontal="center" vertical="center"/>
    </xf>
    <xf numFmtId="49" fontId="94" fillId="0" borderId="11" xfId="36" applyNumberFormat="1" applyFont="1" applyFill="1" applyBorder="1" applyAlignment="1" applyProtection="1">
      <alignment horizontal="center" vertical="center"/>
      <protection locked="0" hidden="1"/>
    </xf>
    <xf numFmtId="49" fontId="94" fillId="0" borderId="11" xfId="36" applyNumberFormat="1" applyFont="1" applyFill="1" applyBorder="1" applyAlignment="1">
      <alignment vertical="center"/>
    </xf>
    <xf numFmtId="49" fontId="94" fillId="38" borderId="11" xfId="36" applyNumberFormat="1" applyFont="1" applyFill="1" applyBorder="1" applyAlignment="1" applyProtection="1">
      <alignment horizontal="center" vertical="center"/>
      <protection locked="0" hidden="1"/>
    </xf>
    <xf numFmtId="49" fontId="94" fillId="38" borderId="11" xfId="36" applyNumberFormat="1" applyFont="1" applyFill="1" applyBorder="1" applyAlignment="1">
      <alignment horizontal="center" vertical="center"/>
    </xf>
    <xf numFmtId="49" fontId="94" fillId="38" borderId="11" xfId="36" applyNumberFormat="1" applyFont="1" applyFill="1" applyBorder="1" applyAlignment="1">
      <alignment vertical="center"/>
    </xf>
    <xf numFmtId="169" fontId="94" fillId="0" borderId="11" xfId="36" applyNumberFormat="1" applyFont="1" applyFill="1" applyBorder="1" applyAlignment="1">
      <alignment horizontal="center" vertical="center"/>
    </xf>
    <xf numFmtId="166" fontId="63"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0" fontId="95" fillId="31" borderId="11"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96" fillId="36" borderId="25" xfId="0" applyNumberFormat="1" applyFont="1" applyFill="1" applyBorder="1" applyAlignment="1">
      <alignment horizontal="center" vertical="center" wrapText="1"/>
    </xf>
    <xf numFmtId="0" fontId="97" fillId="31" borderId="11" xfId="36" applyFont="1" applyFill="1" applyBorder="1" applyAlignment="1" applyProtection="1">
      <alignment horizontal="center" vertical="center" wrapText="1"/>
      <protection locked="0"/>
    </xf>
    <xf numFmtId="169" fontId="42" fillId="0" borderId="11" xfId="36" applyNumberFormat="1" applyFont="1" applyFill="1" applyBorder="1" applyAlignment="1" applyProtection="1">
      <alignment horizontal="center" vertical="center" wrapText="1"/>
      <protection hidden="1"/>
    </xf>
    <xf numFmtId="169" fontId="43" fillId="0" borderId="11" xfId="36" applyNumberFormat="1" applyFont="1" applyFill="1" applyBorder="1" applyAlignment="1" applyProtection="1">
      <alignment horizontal="center" vertical="center" wrapText="1"/>
      <protection locked="0"/>
    </xf>
    <xf numFmtId="14" fontId="87" fillId="0" borderId="11" xfId="36" applyNumberFormat="1" applyFont="1" applyFill="1" applyBorder="1" applyAlignment="1" applyProtection="1">
      <alignment horizontal="center" vertical="center" wrapText="1"/>
      <protection locked="0"/>
    </xf>
    <xf numFmtId="0" fontId="87" fillId="0" borderId="11" xfId="36" applyFont="1" applyFill="1" applyBorder="1" applyAlignment="1" applyProtection="1">
      <alignment vertical="center" wrapText="1"/>
      <protection locked="0"/>
    </xf>
    <xf numFmtId="167" fontId="87" fillId="0" borderId="11" xfId="36" applyNumberFormat="1" applyFont="1" applyFill="1" applyBorder="1" applyAlignment="1" applyProtection="1">
      <alignment horizontal="center" vertical="center" wrapText="1"/>
      <protection locked="0"/>
    </xf>
    <xf numFmtId="49" fontId="87" fillId="0" borderId="11" xfId="36" applyNumberFormat="1" applyFont="1" applyFill="1" applyBorder="1" applyAlignment="1" applyProtection="1">
      <alignment horizontal="center" vertical="center" wrapText="1"/>
      <protection locked="0"/>
    </xf>
    <xf numFmtId="1" fontId="87" fillId="0" borderId="11" xfId="36" applyNumberFormat="1" applyFont="1" applyFill="1" applyBorder="1" applyAlignment="1" applyProtection="1">
      <alignment horizontal="center" vertical="center" wrapText="1"/>
      <protection locked="0"/>
    </xf>
    <xf numFmtId="0" fontId="92" fillId="29" borderId="12" xfId="36" applyNumberFormat="1" applyFont="1" applyFill="1" applyBorder="1" applyAlignment="1" applyProtection="1">
      <alignment vertical="center" wrapText="1"/>
      <protection locked="0"/>
    </xf>
    <xf numFmtId="0" fontId="94" fillId="0" borderId="11" xfId="36" applyNumberFormat="1" applyFont="1" applyFill="1" applyBorder="1" applyAlignment="1">
      <alignment horizontal="center" vertical="center"/>
    </xf>
    <xf numFmtId="0" fontId="45" fillId="0" borderId="0" xfId="36" applyNumberFormat="1" applyFont="1" applyFill="1" applyAlignment="1">
      <alignment horizontal="center"/>
    </xf>
    <xf numFmtId="0" fontId="60" fillId="0" borderId="0" xfId="36" applyNumberFormat="1" applyFont="1" applyFill="1" applyAlignment="1">
      <alignment horizontal="center"/>
    </xf>
    <xf numFmtId="0" fontId="30" fillId="0" borderId="0" xfId="36" applyFont="1" applyFill="1" applyAlignment="1" applyProtection="1">
      <alignment horizontal="center" wrapText="1"/>
      <protection locked="0"/>
    </xf>
    <xf numFmtId="0" fontId="57" fillId="29" borderId="12" xfId="36" applyFont="1" applyFill="1" applyBorder="1" applyAlignment="1" applyProtection="1">
      <alignment horizontal="right" vertical="center" wrapText="1"/>
      <protection locked="0"/>
    </xf>
    <xf numFmtId="0" fontId="57" fillId="29" borderId="10" xfId="36" applyFont="1" applyFill="1" applyBorder="1" applyAlignment="1" applyProtection="1">
      <alignment horizontal="right" vertical="center" wrapText="1"/>
      <protection locked="0"/>
    </xf>
    <xf numFmtId="0" fontId="95" fillId="31" borderId="11" xfId="36"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63" fillId="25" borderId="10" xfId="36" applyFont="1" applyFill="1" applyBorder="1" applyAlignment="1" applyProtection="1">
      <alignment horizontal="right" vertical="center" wrapText="1"/>
      <protection locked="0"/>
    </xf>
    <xf numFmtId="0" fontId="63" fillId="29" borderId="12" xfId="36" applyFont="1" applyFill="1" applyBorder="1" applyAlignment="1" applyProtection="1">
      <alignment horizontal="right" vertical="center" wrapText="1"/>
      <protection locked="0"/>
    </xf>
    <xf numFmtId="169" fontId="58" fillId="0" borderId="11" xfId="36" applyNumberFormat="1" applyFont="1" applyFill="1" applyBorder="1" applyAlignment="1">
      <alignment horizontal="center" vertical="center"/>
    </xf>
    <xf numFmtId="1" fontId="58" fillId="30" borderId="11" xfId="36" applyNumberFormat="1" applyFont="1" applyFill="1" applyBorder="1" applyAlignment="1">
      <alignment horizontal="center" vertical="center"/>
    </xf>
    <xf numFmtId="0" fontId="103" fillId="29" borderId="13" xfId="0" applyFont="1" applyFill="1" applyBorder="1" applyAlignment="1">
      <alignment horizontal="left" vertical="center" wrapText="1"/>
    </xf>
    <xf numFmtId="0" fontId="60" fillId="28" borderId="0"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53" fillId="33" borderId="11" xfId="36" applyFont="1" applyFill="1" applyBorder="1" applyAlignment="1">
      <alignment horizontal="center" vertical="center" wrapText="1"/>
    </xf>
    <xf numFmtId="0" fontId="53" fillId="33" borderId="11" xfId="36" applyFont="1" applyFill="1" applyBorder="1" applyAlignment="1" applyProtection="1">
      <alignment horizontal="center" vertical="center" wrapText="1"/>
      <protection locked="0"/>
    </xf>
    <xf numFmtId="0" fontId="53" fillId="33" borderId="37" xfId="36" applyFont="1" applyFill="1" applyBorder="1" applyAlignment="1" applyProtection="1">
      <alignment horizontal="center" vertical="center" wrapText="1"/>
      <protection locked="0"/>
    </xf>
    <xf numFmtId="0" fontId="53" fillId="33" borderId="11" xfId="36" applyFont="1" applyFill="1" applyBorder="1" applyAlignment="1">
      <alignment horizontal="center" vertical="center" wrapText="1"/>
    </xf>
    <xf numFmtId="0" fontId="53" fillId="33" borderId="11" xfId="36" applyFont="1" applyFill="1" applyBorder="1" applyAlignment="1" applyProtection="1">
      <alignment horizontal="center" vertical="center" wrapText="1"/>
      <protection locked="0"/>
    </xf>
    <xf numFmtId="0" fontId="53" fillId="33" borderId="37" xfId="36" applyFont="1" applyFill="1" applyBorder="1" applyAlignment="1" applyProtection="1">
      <alignment horizontal="center" vertical="center" wrapText="1"/>
      <protection locked="0"/>
    </xf>
    <xf numFmtId="0" fontId="63" fillId="25" borderId="10" xfId="36" applyFont="1" applyFill="1" applyBorder="1" applyAlignment="1" applyProtection="1">
      <alignment horizontal="right" vertical="center" wrapText="1"/>
      <protection locked="0"/>
    </xf>
    <xf numFmtId="0" fontId="63" fillId="29" borderId="12" xfId="36"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165" fontId="93" fillId="34" borderId="11" xfId="0" applyNumberFormat="1" applyFont="1" applyFill="1" applyBorder="1" applyAlignment="1">
      <alignment horizontal="center" vertical="center" wrapText="1"/>
    </xf>
    <xf numFmtId="0" fontId="103" fillId="29" borderId="21" xfId="0" applyFont="1" applyFill="1" applyBorder="1" applyAlignment="1">
      <alignment vertical="center" wrapText="1"/>
    </xf>
    <xf numFmtId="0" fontId="104" fillId="26" borderId="0" xfId="0" applyFont="1" applyFill="1" applyBorder="1" applyAlignment="1">
      <alignment horizontal="center" vertical="center" wrapText="1"/>
    </xf>
    <xf numFmtId="0" fontId="103" fillId="29" borderId="0" xfId="0" applyFont="1" applyFill="1" applyBorder="1" applyAlignment="1">
      <alignment horizontal="left" vertical="center" wrapText="1"/>
    </xf>
    <xf numFmtId="0" fontId="64" fillId="31" borderId="11"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63" fillId="25" borderId="10" xfId="36" applyFont="1" applyFill="1" applyBorder="1" applyAlignment="1" applyProtection="1">
      <alignment horizontal="right" vertical="center" wrapText="1"/>
      <protection locked="0"/>
    </xf>
    <xf numFmtId="0" fontId="63" fillId="29" borderId="12" xfId="36" applyFont="1" applyFill="1" applyBorder="1" applyAlignment="1" applyProtection="1">
      <alignment horizontal="right" vertical="center" wrapText="1"/>
      <protection locked="0"/>
    </xf>
    <xf numFmtId="0" fontId="53" fillId="33" borderId="11" xfId="36" applyFont="1" applyFill="1" applyBorder="1" applyAlignment="1">
      <alignment horizontal="center" vertical="center" wrapText="1"/>
    </xf>
    <xf numFmtId="0" fontId="53" fillId="33" borderId="11" xfId="36" applyFont="1" applyFill="1" applyBorder="1" applyAlignment="1" applyProtection="1">
      <alignment horizontal="center" vertical="center" wrapText="1"/>
      <protection locked="0"/>
    </xf>
    <xf numFmtId="0" fontId="53" fillId="33" borderId="37" xfId="36" applyFont="1" applyFill="1" applyBorder="1" applyAlignment="1" applyProtection="1">
      <alignment horizontal="center" vertical="center" wrapText="1"/>
      <protection locked="0"/>
    </xf>
    <xf numFmtId="165" fontId="91" fillId="29" borderId="12" xfId="36" applyNumberFormat="1" applyFont="1" applyFill="1" applyBorder="1" applyAlignment="1" applyProtection="1">
      <alignment vertical="center" wrapText="1"/>
      <protection locked="0"/>
    </xf>
    <xf numFmtId="0" fontId="53" fillId="31" borderId="11" xfId="36" applyFont="1" applyFill="1" applyBorder="1" applyAlignment="1" applyProtection="1">
      <alignment horizontal="center" vertical="center" wrapText="1"/>
      <protection locked="0"/>
    </xf>
    <xf numFmtId="0" fontId="53" fillId="31" borderId="37" xfId="36" applyFont="1" applyFill="1" applyBorder="1" applyAlignment="1" applyProtection="1">
      <alignment horizontal="center" vertical="center" wrapText="1"/>
      <protection locked="0"/>
    </xf>
    <xf numFmtId="0" fontId="53" fillId="31" borderId="11" xfId="36" applyFont="1" applyFill="1" applyBorder="1" applyAlignment="1">
      <alignment horizontal="center" vertical="center" wrapText="1"/>
    </xf>
    <xf numFmtId="0" fontId="117" fillId="40" borderId="41" xfId="0" applyFont="1" applyFill="1" applyBorder="1" applyAlignment="1">
      <alignment horizontal="center" vertical="center"/>
    </xf>
    <xf numFmtId="0" fontId="117" fillId="40" borderId="42" xfId="0" applyFont="1" applyFill="1" applyBorder="1" applyAlignment="1">
      <alignment horizontal="center" vertical="center"/>
    </xf>
    <xf numFmtId="0" fontId="117" fillId="40" borderId="43" xfId="0" applyFont="1" applyFill="1" applyBorder="1" applyAlignment="1">
      <alignment horizontal="center" vertical="center"/>
    </xf>
    <xf numFmtId="0" fontId="117" fillId="40" borderId="44" xfId="0" applyFont="1" applyFill="1" applyBorder="1" applyAlignment="1">
      <alignment horizontal="center" vertical="center"/>
    </xf>
    <xf numFmtId="0" fontId="117" fillId="40" borderId="45" xfId="0" applyFont="1" applyFill="1" applyBorder="1" applyAlignment="1">
      <alignment horizontal="center" vertical="center"/>
    </xf>
    <xf numFmtId="0" fontId="118" fillId="41" borderId="11" xfId="0" applyFont="1" applyFill="1" applyBorder="1" applyAlignment="1">
      <alignment horizontal="center" vertical="center"/>
    </xf>
    <xf numFmtId="0" fontId="119" fillId="42" borderId="11" xfId="0" applyFont="1" applyFill="1" applyBorder="1" applyAlignment="1">
      <alignment horizontal="left" vertical="center"/>
    </xf>
    <xf numFmtId="0" fontId="120" fillId="40" borderId="44" xfId="0" applyFont="1" applyFill="1" applyBorder="1" applyAlignment="1">
      <alignment horizontal="center" vertical="center"/>
    </xf>
    <xf numFmtId="0" fontId="120" fillId="40" borderId="45" xfId="0" applyFont="1" applyFill="1" applyBorder="1" applyAlignment="1">
      <alignment horizontal="center" vertical="center"/>
    </xf>
    <xf numFmtId="0" fontId="117" fillId="40" borderId="46" xfId="0" applyFont="1" applyFill="1" applyBorder="1" applyAlignment="1">
      <alignment horizontal="center" vertical="center"/>
    </xf>
    <xf numFmtId="0" fontId="117" fillId="40" borderId="47" xfId="0" applyFont="1" applyFill="1" applyBorder="1" applyAlignment="1">
      <alignment horizontal="center" vertical="center"/>
    </xf>
    <xf numFmtId="0" fontId="117" fillId="40" borderId="48" xfId="0" applyFont="1" applyFill="1" applyBorder="1" applyAlignment="1">
      <alignment horizontal="center" vertical="center"/>
    </xf>
    <xf numFmtId="0" fontId="121" fillId="41" borderId="0" xfId="0" applyFont="1" applyFill="1" applyBorder="1" applyAlignment="1">
      <alignment horizontal="center" vertical="center"/>
    </xf>
    <xf numFmtId="0" fontId="116" fillId="39" borderId="0" xfId="0" applyFont="1" applyFill="1" applyBorder="1" applyAlignment="1">
      <alignment horizontal="center" vertical="center"/>
    </xf>
    <xf numFmtId="0" fontId="71" fillId="0" borderId="37" xfId="36" applyFont="1" applyFill="1" applyBorder="1" applyAlignment="1" applyProtection="1">
      <alignment horizontal="center" vertical="center" wrapText="1"/>
      <protection hidden="1"/>
    </xf>
    <xf numFmtId="14" fontId="87" fillId="0" borderId="37" xfId="36" applyNumberFormat="1" applyFont="1" applyFill="1" applyBorder="1" applyAlignment="1" applyProtection="1">
      <alignment horizontal="center" vertical="center" wrapText="1"/>
      <protection locked="0"/>
    </xf>
    <xf numFmtId="0" fontId="87" fillId="0" borderId="37" xfId="36" applyFont="1" applyFill="1" applyBorder="1" applyAlignment="1" applyProtection="1">
      <alignment vertical="center" wrapText="1"/>
      <protection locked="0"/>
    </xf>
    <xf numFmtId="0" fontId="87" fillId="0" borderId="37" xfId="36" applyFont="1" applyFill="1" applyBorder="1" applyAlignment="1" applyProtection="1">
      <alignment horizontal="center" vertical="center" wrapText="1"/>
      <protection locked="0"/>
    </xf>
    <xf numFmtId="167" fontId="87" fillId="0" borderId="37" xfId="36" applyNumberFormat="1" applyFont="1" applyFill="1" applyBorder="1" applyAlignment="1" applyProtection="1">
      <alignment horizontal="center" vertical="center" wrapText="1"/>
      <protection locked="0"/>
    </xf>
    <xf numFmtId="49" fontId="87" fillId="0" borderId="37" xfId="36" applyNumberFormat="1" applyFont="1" applyFill="1" applyBorder="1" applyAlignment="1" applyProtection="1">
      <alignment horizontal="center" vertical="center" wrapText="1"/>
      <protection locked="0"/>
    </xf>
    <xf numFmtId="1" fontId="87" fillId="0" borderId="37" xfId="36" applyNumberFormat="1" applyFont="1" applyFill="1" applyBorder="1" applyAlignment="1" applyProtection="1">
      <alignment horizontal="center" vertical="center" wrapText="1"/>
      <protection locked="0"/>
    </xf>
    <xf numFmtId="0" fontId="71" fillId="44" borderId="11" xfId="36" applyFont="1" applyFill="1" applyBorder="1" applyAlignment="1" applyProtection="1">
      <alignment horizontal="center" vertical="center" wrapText="1"/>
      <protection hidden="1"/>
    </xf>
    <xf numFmtId="14" fontId="87" fillId="44" borderId="11" xfId="36" applyNumberFormat="1" applyFont="1" applyFill="1" applyBorder="1" applyAlignment="1" applyProtection="1">
      <alignment horizontal="center" vertical="center" wrapText="1"/>
      <protection locked="0"/>
    </xf>
    <xf numFmtId="0" fontId="87" fillId="44" borderId="11" xfId="36" applyFont="1" applyFill="1" applyBorder="1" applyAlignment="1" applyProtection="1">
      <alignment vertical="center" wrapText="1"/>
      <protection locked="0"/>
    </xf>
    <xf numFmtId="0" fontId="87" fillId="44" borderId="11" xfId="36" applyFont="1" applyFill="1" applyBorder="1" applyAlignment="1" applyProtection="1">
      <alignment horizontal="center" vertical="center" wrapText="1"/>
      <protection locked="0"/>
    </xf>
    <xf numFmtId="167" fontId="87" fillId="44" borderId="11" xfId="36" applyNumberFormat="1" applyFont="1" applyFill="1" applyBorder="1" applyAlignment="1" applyProtection="1">
      <alignment horizontal="center" vertical="center" wrapText="1"/>
      <protection locked="0"/>
    </xf>
    <xf numFmtId="49" fontId="87" fillId="44" borderId="11" xfId="36" applyNumberFormat="1" applyFont="1" applyFill="1" applyBorder="1" applyAlignment="1" applyProtection="1">
      <alignment horizontal="center" vertical="center" wrapText="1"/>
      <protection locked="0"/>
    </xf>
    <xf numFmtId="1" fontId="87" fillId="44" borderId="11" xfId="36" applyNumberFormat="1" applyFont="1" applyFill="1" applyBorder="1" applyAlignment="1" applyProtection="1">
      <alignment horizontal="center" vertical="center" wrapText="1"/>
      <protection locked="0"/>
    </xf>
    <xf numFmtId="0" fontId="71" fillId="44" borderId="49" xfId="36" applyFont="1" applyFill="1" applyBorder="1" applyAlignment="1" applyProtection="1">
      <alignment horizontal="center" vertical="center" wrapText="1"/>
      <protection hidden="1"/>
    </xf>
    <xf numFmtId="14" fontId="87" fillId="44" borderId="49" xfId="36" applyNumberFormat="1" applyFont="1" applyFill="1" applyBorder="1" applyAlignment="1" applyProtection="1">
      <alignment horizontal="center" vertical="center" wrapText="1"/>
      <protection locked="0"/>
    </xf>
    <xf numFmtId="0" fontId="87" fillId="44" borderId="49" xfId="36" applyFont="1" applyFill="1" applyBorder="1" applyAlignment="1" applyProtection="1">
      <alignment vertical="center" wrapText="1"/>
      <protection locked="0"/>
    </xf>
    <xf numFmtId="0" fontId="87" fillId="44" borderId="49" xfId="36" applyFont="1" applyFill="1" applyBorder="1" applyAlignment="1" applyProtection="1">
      <alignment horizontal="center" vertical="center" wrapText="1"/>
      <protection locked="0"/>
    </xf>
    <xf numFmtId="167" fontId="87" fillId="44" borderId="49" xfId="36" applyNumberFormat="1" applyFont="1" applyFill="1" applyBorder="1" applyAlignment="1" applyProtection="1">
      <alignment horizontal="center" vertical="center" wrapText="1"/>
      <protection locked="0"/>
    </xf>
    <xf numFmtId="49" fontId="87" fillId="44" borderId="49" xfId="36" applyNumberFormat="1" applyFont="1" applyFill="1" applyBorder="1" applyAlignment="1" applyProtection="1">
      <alignment horizontal="center" vertical="center" wrapText="1"/>
      <protection locked="0"/>
    </xf>
    <xf numFmtId="1" fontId="87" fillId="44" borderId="49" xfId="36" applyNumberFormat="1" applyFont="1" applyFill="1" applyBorder="1" applyAlignment="1" applyProtection="1">
      <alignment horizontal="center" vertical="center" wrapText="1"/>
      <protection locked="0"/>
    </xf>
    <xf numFmtId="0" fontId="71" fillId="45" borderId="11" xfId="36" applyFont="1" applyFill="1" applyBorder="1" applyAlignment="1" applyProtection="1">
      <alignment horizontal="center" vertical="center" wrapText="1"/>
      <protection hidden="1"/>
    </xf>
    <xf numFmtId="14" fontId="87" fillId="45" borderId="11" xfId="36" applyNumberFormat="1" applyFont="1" applyFill="1" applyBorder="1" applyAlignment="1" applyProtection="1">
      <alignment horizontal="center" vertical="center" wrapText="1"/>
      <protection locked="0"/>
    </xf>
    <xf numFmtId="0" fontId="87" fillId="45" borderId="11" xfId="36" applyFont="1" applyFill="1" applyBorder="1" applyAlignment="1" applyProtection="1">
      <alignment vertical="center" wrapText="1"/>
      <protection locked="0"/>
    </xf>
    <xf numFmtId="0" fontId="87" fillId="45" borderId="11" xfId="36" applyFont="1" applyFill="1" applyBorder="1" applyAlignment="1" applyProtection="1">
      <alignment horizontal="center" vertical="center" wrapText="1"/>
      <protection locked="0"/>
    </xf>
    <xf numFmtId="167" fontId="87" fillId="45" borderId="11" xfId="36" applyNumberFormat="1" applyFont="1" applyFill="1" applyBorder="1" applyAlignment="1" applyProtection="1">
      <alignment horizontal="center" vertical="center" wrapText="1"/>
      <protection locked="0"/>
    </xf>
    <xf numFmtId="49" fontId="87" fillId="45" borderId="11" xfId="36" applyNumberFormat="1" applyFont="1" applyFill="1" applyBorder="1" applyAlignment="1" applyProtection="1">
      <alignment horizontal="center" vertical="center" wrapText="1"/>
      <protection locked="0"/>
    </xf>
    <xf numFmtId="1" fontId="87" fillId="45" borderId="11" xfId="36" applyNumberFormat="1" applyFont="1" applyFill="1" applyBorder="1" applyAlignment="1" applyProtection="1">
      <alignment horizontal="center" vertical="center" wrapText="1"/>
      <protection locked="0"/>
    </xf>
    <xf numFmtId="0" fontId="71" fillId="46" borderId="11" xfId="36" applyFont="1" applyFill="1" applyBorder="1" applyAlignment="1" applyProtection="1">
      <alignment horizontal="center" vertical="center" wrapText="1"/>
      <protection hidden="1"/>
    </xf>
    <xf numFmtId="14" fontId="87" fillId="46" borderId="11" xfId="36" applyNumberFormat="1" applyFont="1" applyFill="1" applyBorder="1" applyAlignment="1" applyProtection="1">
      <alignment horizontal="center" vertical="center" wrapText="1"/>
      <protection locked="0"/>
    </xf>
    <xf numFmtId="0" fontId="87" fillId="46" borderId="11" xfId="36" applyFont="1" applyFill="1" applyBorder="1" applyAlignment="1" applyProtection="1">
      <alignment vertical="center" wrapText="1"/>
      <protection locked="0"/>
    </xf>
    <xf numFmtId="0" fontId="87" fillId="46" borderId="11" xfId="36" applyFont="1" applyFill="1" applyBorder="1" applyAlignment="1" applyProtection="1">
      <alignment horizontal="center" vertical="center" wrapText="1"/>
      <protection locked="0"/>
    </xf>
    <xf numFmtId="167" fontId="87" fillId="46" borderId="11" xfId="36" applyNumberFormat="1" applyFont="1" applyFill="1" applyBorder="1" applyAlignment="1" applyProtection="1">
      <alignment horizontal="center" vertical="center" wrapText="1"/>
      <protection locked="0"/>
    </xf>
    <xf numFmtId="49" fontId="87" fillId="46" borderId="11" xfId="36" applyNumberFormat="1" applyFont="1" applyFill="1" applyBorder="1" applyAlignment="1" applyProtection="1">
      <alignment horizontal="center" vertical="center" wrapText="1"/>
      <protection locked="0"/>
    </xf>
    <xf numFmtId="1" fontId="87" fillId="46" borderId="11" xfId="36" applyNumberFormat="1" applyFont="1" applyFill="1" applyBorder="1" applyAlignment="1" applyProtection="1">
      <alignment horizontal="center" vertical="center" wrapText="1"/>
      <protection locked="0"/>
    </xf>
    <xf numFmtId="0" fontId="71" fillId="47" borderId="37" xfId="36" applyFont="1" applyFill="1" applyBorder="1" applyAlignment="1" applyProtection="1">
      <alignment horizontal="center" vertical="center" wrapText="1"/>
      <protection hidden="1"/>
    </xf>
    <xf numFmtId="14" fontId="87" fillId="47" borderId="37" xfId="36" applyNumberFormat="1" applyFont="1" applyFill="1" applyBorder="1" applyAlignment="1" applyProtection="1">
      <alignment horizontal="center" vertical="center" wrapText="1"/>
      <protection locked="0"/>
    </xf>
    <xf numFmtId="0" fontId="87" fillId="47" borderId="37" xfId="36" applyFont="1" applyFill="1" applyBorder="1" applyAlignment="1" applyProtection="1">
      <alignment vertical="center" wrapText="1"/>
      <protection locked="0"/>
    </xf>
    <xf numFmtId="0" fontId="87" fillId="47" borderId="37" xfId="36" applyFont="1" applyFill="1" applyBorder="1" applyAlignment="1" applyProtection="1">
      <alignment horizontal="center" vertical="center" wrapText="1"/>
      <protection locked="0"/>
    </xf>
    <xf numFmtId="167" fontId="87" fillId="47" borderId="37" xfId="36" applyNumberFormat="1" applyFont="1" applyFill="1" applyBorder="1" applyAlignment="1" applyProtection="1">
      <alignment horizontal="center" vertical="center" wrapText="1"/>
      <protection locked="0"/>
    </xf>
    <xf numFmtId="49" fontId="87" fillId="47" borderId="37" xfId="36" applyNumberFormat="1" applyFont="1" applyFill="1" applyBorder="1" applyAlignment="1" applyProtection="1">
      <alignment horizontal="center" vertical="center" wrapText="1"/>
      <protection locked="0"/>
    </xf>
    <xf numFmtId="1" fontId="87" fillId="47" borderId="37" xfId="36" applyNumberFormat="1" applyFont="1" applyFill="1" applyBorder="1" applyAlignment="1" applyProtection="1">
      <alignment horizontal="center" vertical="center" wrapText="1"/>
      <protection locked="0"/>
    </xf>
    <xf numFmtId="0" fontId="71" fillId="47" borderId="11" xfId="36" applyFont="1" applyFill="1" applyBorder="1" applyAlignment="1" applyProtection="1">
      <alignment horizontal="center" vertical="center" wrapText="1"/>
      <protection hidden="1"/>
    </xf>
    <xf numFmtId="14" fontId="87" fillId="47" borderId="11" xfId="36" applyNumberFormat="1" applyFont="1" applyFill="1" applyBorder="1" applyAlignment="1" applyProtection="1">
      <alignment horizontal="center" vertical="center" wrapText="1"/>
      <protection locked="0"/>
    </xf>
    <xf numFmtId="0" fontId="87" fillId="47" borderId="11" xfId="36" applyFont="1" applyFill="1" applyBorder="1" applyAlignment="1" applyProtection="1">
      <alignment vertical="center" wrapText="1"/>
      <protection locked="0"/>
    </xf>
    <xf numFmtId="0" fontId="87" fillId="47" borderId="11" xfId="36" applyFont="1" applyFill="1" applyBorder="1" applyAlignment="1" applyProtection="1">
      <alignment horizontal="center" vertical="center" wrapText="1"/>
      <protection locked="0"/>
    </xf>
    <xf numFmtId="167" fontId="87" fillId="47" borderId="11" xfId="36" applyNumberFormat="1" applyFont="1" applyFill="1" applyBorder="1" applyAlignment="1" applyProtection="1">
      <alignment horizontal="center" vertical="center" wrapText="1"/>
      <protection locked="0"/>
    </xf>
    <xf numFmtId="49" fontId="87" fillId="47" borderId="11" xfId="36" applyNumberFormat="1" applyFont="1" applyFill="1" applyBorder="1" applyAlignment="1" applyProtection="1">
      <alignment horizontal="center" vertical="center" wrapText="1"/>
      <protection locked="0"/>
    </xf>
    <xf numFmtId="1" fontId="87" fillId="47" borderId="11" xfId="36" applyNumberFormat="1" applyFont="1" applyFill="1" applyBorder="1" applyAlignment="1" applyProtection="1">
      <alignment horizontal="center" vertical="center" wrapText="1"/>
      <protection locked="0"/>
    </xf>
    <xf numFmtId="0" fontId="71" fillId="48" borderId="11" xfId="36" applyFont="1" applyFill="1" applyBorder="1" applyAlignment="1" applyProtection="1">
      <alignment horizontal="center" vertical="center" wrapText="1"/>
      <protection hidden="1"/>
    </xf>
    <xf numFmtId="14" fontId="87" fillId="48" borderId="11" xfId="36" applyNumberFormat="1" applyFont="1" applyFill="1" applyBorder="1" applyAlignment="1" applyProtection="1">
      <alignment horizontal="center" vertical="center" wrapText="1"/>
      <protection locked="0"/>
    </xf>
    <xf numFmtId="0" fontId="87" fillId="48" borderId="11" xfId="36" applyFont="1" applyFill="1" applyBorder="1" applyAlignment="1" applyProtection="1">
      <alignment vertical="center" wrapText="1"/>
      <protection locked="0"/>
    </xf>
    <xf numFmtId="0" fontId="87" fillId="48" borderId="11" xfId="36" applyFont="1" applyFill="1" applyBorder="1" applyAlignment="1" applyProtection="1">
      <alignment horizontal="center" vertical="center" wrapText="1"/>
      <protection locked="0"/>
    </xf>
    <xf numFmtId="167" fontId="87" fillId="48" borderId="11" xfId="36" applyNumberFormat="1" applyFont="1" applyFill="1" applyBorder="1" applyAlignment="1" applyProtection="1">
      <alignment horizontal="center" vertical="center" wrapText="1"/>
      <protection locked="0"/>
    </xf>
    <xf numFmtId="49" fontId="87" fillId="48" borderId="11" xfId="36" applyNumberFormat="1" applyFont="1" applyFill="1" applyBorder="1" applyAlignment="1" applyProtection="1">
      <alignment horizontal="center" vertical="center" wrapText="1"/>
      <protection locked="0"/>
    </xf>
    <xf numFmtId="1" fontId="87" fillId="48" borderId="11" xfId="36" applyNumberFormat="1" applyFont="1" applyFill="1" applyBorder="1" applyAlignment="1" applyProtection="1">
      <alignment horizontal="center" vertical="center" wrapText="1"/>
      <protection locked="0"/>
    </xf>
    <xf numFmtId="0" fontId="122" fillId="31" borderId="11" xfId="36" applyFont="1" applyFill="1" applyBorder="1" applyAlignment="1" applyProtection="1">
      <alignment horizontal="center" vertical="center" wrapText="1"/>
      <protection locked="0"/>
    </xf>
    <xf numFmtId="0" fontId="122" fillId="31" borderId="37" xfId="36" applyFont="1" applyFill="1" applyBorder="1" applyAlignment="1" applyProtection="1">
      <alignment horizontal="center" vertical="center" wrapText="1"/>
      <protection locked="0"/>
    </xf>
    <xf numFmtId="0" fontId="69" fillId="33" borderId="39" xfId="36" applyFont="1" applyFill="1" applyBorder="1" applyAlignment="1">
      <alignment vertical="center"/>
    </xf>
    <xf numFmtId="0" fontId="69" fillId="33" borderId="23" xfId="36" applyFont="1" applyFill="1" applyBorder="1" applyAlignment="1">
      <alignment vertical="center"/>
    </xf>
    <xf numFmtId="0" fontId="69" fillId="33" borderId="40" xfId="36" applyFont="1" applyFill="1" applyBorder="1" applyAlignment="1">
      <alignment vertical="center"/>
    </xf>
    <xf numFmtId="0" fontId="123" fillId="33" borderId="23" xfId="36" applyFont="1" applyFill="1" applyBorder="1" applyAlignment="1">
      <alignment horizontal="right" vertical="center"/>
    </xf>
    <xf numFmtId="168" fontId="87" fillId="48" borderId="11" xfId="36" applyNumberFormat="1"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53" fillId="33" borderId="11" xfId="36" applyFont="1" applyFill="1" applyBorder="1" applyAlignment="1">
      <alignment horizontal="center" vertical="center" wrapText="1"/>
    </xf>
    <xf numFmtId="0" fontId="63" fillId="29" borderId="12" xfId="36" applyFont="1" applyFill="1" applyBorder="1" applyAlignment="1" applyProtection="1">
      <alignment horizontal="right" vertical="center" wrapText="1"/>
      <protection locked="0"/>
    </xf>
    <xf numFmtId="0" fontId="63" fillId="25" borderId="10" xfId="36"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57" fillId="29" borderId="12" xfId="36" applyFont="1" applyFill="1" applyBorder="1" applyAlignment="1" applyProtection="1">
      <alignment horizontal="right" vertical="center" wrapText="1"/>
      <protection locked="0"/>
    </xf>
    <xf numFmtId="0" fontId="57" fillId="29" borderId="10" xfId="36" applyFont="1" applyFill="1" applyBorder="1" applyAlignment="1" applyProtection="1">
      <alignment horizontal="right" vertical="center" wrapText="1"/>
      <protection locked="0"/>
    </xf>
    <xf numFmtId="0" fontId="53" fillId="33" borderId="11" xfId="36" applyFont="1" applyFill="1" applyBorder="1" applyAlignment="1" applyProtection="1">
      <alignment horizontal="center" vertical="center" wrapText="1"/>
      <protection locked="0"/>
    </xf>
    <xf numFmtId="0" fontId="53" fillId="33" borderId="37" xfId="36" applyFont="1" applyFill="1" applyBorder="1" applyAlignment="1" applyProtection="1">
      <alignment horizontal="center" vertical="center" wrapText="1"/>
      <protection locked="0"/>
    </xf>
    <xf numFmtId="0" fontId="95" fillId="31" borderId="11" xfId="36"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23" fillId="49" borderId="11" xfId="36" applyFont="1" applyFill="1" applyBorder="1" applyAlignment="1" applyProtection="1">
      <alignment horizontal="center" vertical="center" wrapText="1"/>
      <protection locked="0"/>
    </xf>
    <xf numFmtId="0" fontId="71" fillId="49" borderId="11" xfId="36" applyFont="1" applyFill="1" applyBorder="1" applyAlignment="1" applyProtection="1">
      <alignment horizontal="center" vertical="center" wrapText="1"/>
      <protection hidden="1"/>
    </xf>
    <xf numFmtId="14" fontId="87" fillId="49" borderId="11" xfId="36" applyNumberFormat="1" applyFont="1" applyFill="1" applyBorder="1" applyAlignment="1" applyProtection="1">
      <alignment horizontal="center" vertical="center" wrapText="1"/>
      <protection locked="0"/>
    </xf>
    <xf numFmtId="0" fontId="87" fillId="49" borderId="11" xfId="36" applyFont="1" applyFill="1" applyBorder="1" applyAlignment="1" applyProtection="1">
      <alignment vertical="center" wrapText="1"/>
      <protection locked="0"/>
    </xf>
    <xf numFmtId="0" fontId="87" fillId="49" borderId="11" xfId="36" applyFont="1" applyFill="1" applyBorder="1" applyAlignment="1" applyProtection="1">
      <alignment horizontal="center" vertical="center" wrapText="1"/>
      <protection locked="0"/>
    </xf>
    <xf numFmtId="167" fontId="87" fillId="49" borderId="11" xfId="36" applyNumberFormat="1" applyFont="1" applyFill="1" applyBorder="1" applyAlignment="1" applyProtection="1">
      <alignment horizontal="center" vertical="center" wrapText="1"/>
      <protection locked="0"/>
    </xf>
    <xf numFmtId="49" fontId="87" fillId="49" borderId="11" xfId="36" applyNumberFormat="1" applyFont="1" applyFill="1" applyBorder="1" applyAlignment="1" applyProtection="1">
      <alignment horizontal="center" vertical="center" wrapText="1"/>
      <protection locked="0"/>
    </xf>
    <xf numFmtId="1" fontId="87" fillId="49" borderId="11" xfId="36" applyNumberFormat="1"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53" fillId="33" borderId="11" xfId="36" applyFont="1" applyFill="1" applyBorder="1" applyAlignment="1">
      <alignment horizontal="center" vertical="center" wrapText="1"/>
    </xf>
    <xf numFmtId="0" fontId="63" fillId="29" borderId="12" xfId="36"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63" fillId="25" borderId="10" xfId="36" applyFont="1" applyFill="1" applyBorder="1" applyAlignment="1" applyProtection="1">
      <alignment horizontal="right" vertical="center" wrapText="1"/>
      <protection locked="0"/>
    </xf>
    <xf numFmtId="0" fontId="64" fillId="31" borderId="11" xfId="36" applyFont="1" applyFill="1" applyBorder="1" applyAlignment="1" applyProtection="1">
      <alignment horizontal="center" vertical="center" wrapText="1"/>
      <protection locked="0"/>
    </xf>
    <xf numFmtId="0" fontId="72" fillId="31" borderId="11" xfId="36" applyFont="1" applyFill="1" applyBorder="1" applyAlignment="1" applyProtection="1">
      <alignment horizontal="center" vertical="center" wrapText="1"/>
      <protection locked="0"/>
    </xf>
    <xf numFmtId="0" fontId="72" fillId="31" borderId="37" xfId="36" applyFont="1" applyFill="1" applyBorder="1" applyAlignment="1" applyProtection="1">
      <alignment horizontal="center" vertical="center" wrapText="1"/>
      <protection locked="0"/>
    </xf>
    <xf numFmtId="0" fontId="72" fillId="31" borderId="11" xfId="36" applyFont="1" applyFill="1" applyBorder="1" applyAlignment="1">
      <alignment horizontal="center" vertical="center" wrapText="1"/>
    </xf>
    <xf numFmtId="49" fontId="87" fillId="39" borderId="11" xfId="36" applyNumberFormat="1" applyFont="1" applyFill="1" applyBorder="1" applyAlignment="1" applyProtection="1">
      <alignment horizontal="center" vertical="center" wrapText="1"/>
      <protection locked="0"/>
    </xf>
    <xf numFmtId="0" fontId="71" fillId="44" borderId="36" xfId="36" applyFont="1" applyFill="1" applyBorder="1" applyAlignment="1" applyProtection="1">
      <alignment horizontal="center" vertical="center" wrapText="1"/>
      <protection hidden="1"/>
    </xf>
    <xf numFmtId="14" fontId="87" fillId="44" borderId="36" xfId="36" applyNumberFormat="1" applyFont="1" applyFill="1" applyBorder="1" applyAlignment="1" applyProtection="1">
      <alignment horizontal="center" vertical="center" wrapText="1"/>
      <protection locked="0"/>
    </xf>
    <xf numFmtId="0" fontId="87" fillId="44" borderId="36" xfId="36" applyFont="1" applyFill="1" applyBorder="1" applyAlignment="1" applyProtection="1">
      <alignment vertical="center" wrapText="1"/>
      <protection locked="0"/>
    </xf>
    <xf numFmtId="0" fontId="87" fillId="44" borderId="36" xfId="36" applyFont="1" applyFill="1" applyBorder="1" applyAlignment="1" applyProtection="1">
      <alignment horizontal="center" vertical="center" wrapText="1"/>
      <protection locked="0"/>
    </xf>
    <xf numFmtId="167" fontId="87" fillId="44" borderId="36" xfId="36" applyNumberFormat="1" applyFont="1" applyFill="1" applyBorder="1" applyAlignment="1" applyProtection="1">
      <alignment horizontal="center" vertical="center" wrapText="1"/>
      <protection locked="0"/>
    </xf>
    <xf numFmtId="49" fontId="87" fillId="44" borderId="36" xfId="36" applyNumberFormat="1" applyFont="1" applyFill="1" applyBorder="1" applyAlignment="1" applyProtection="1">
      <alignment horizontal="center" vertical="center" wrapText="1"/>
      <protection locked="0"/>
    </xf>
    <xf numFmtId="1" fontId="87" fillId="44" borderId="36" xfId="36" applyNumberFormat="1" applyFont="1" applyFill="1" applyBorder="1" applyAlignment="1" applyProtection="1">
      <alignment horizontal="center" vertical="center" wrapText="1"/>
      <protection locked="0"/>
    </xf>
    <xf numFmtId="0" fontId="124" fillId="43" borderId="11" xfId="0" applyFont="1" applyFill="1" applyBorder="1" applyAlignment="1">
      <alignment horizontal="center" vertical="center"/>
    </xf>
    <xf numFmtId="0" fontId="124" fillId="43" borderId="11" xfId="0" applyFont="1" applyFill="1" applyBorder="1" applyAlignment="1">
      <alignment horizontal="center" vertical="center" wrapText="1"/>
    </xf>
    <xf numFmtId="0" fontId="119" fillId="43" borderId="11" xfId="0" applyFont="1" applyFill="1" applyBorder="1" applyAlignment="1">
      <alignment horizontal="center" vertical="center"/>
    </xf>
    <xf numFmtId="0" fontId="119" fillId="43" borderId="11" xfId="0" applyFont="1" applyFill="1" applyBorder="1" applyAlignment="1">
      <alignment horizontal="center" vertical="center" wrapText="1"/>
    </xf>
    <xf numFmtId="0" fontId="125" fillId="0" borderId="11" xfId="36" applyFont="1" applyFill="1" applyBorder="1" applyAlignment="1">
      <alignment horizontal="left" vertical="center" wrapText="1"/>
    </xf>
    <xf numFmtId="0" fontId="53" fillId="33" borderId="11" xfId="36" applyFont="1" applyFill="1" applyBorder="1" applyAlignment="1">
      <alignment horizontal="center" vertical="center" wrapText="1"/>
    </xf>
    <xf numFmtId="0" fontId="53" fillId="33" borderId="36" xfId="36" applyFont="1" applyFill="1" applyBorder="1" applyAlignment="1">
      <alignment horizontal="center" vertical="center" wrapText="1"/>
    </xf>
    <xf numFmtId="0" fontId="53" fillId="33" borderId="37" xfId="36" applyFont="1" applyFill="1" applyBorder="1" applyAlignment="1">
      <alignment horizontal="center" vertical="center" wrapText="1"/>
    </xf>
    <xf numFmtId="0" fontId="53" fillId="33" borderId="39" xfId="36" applyFont="1" applyFill="1" applyBorder="1" applyAlignment="1">
      <alignment horizontal="left" vertical="center" wrapText="1"/>
    </xf>
    <xf numFmtId="0" fontId="53" fillId="33" borderId="40" xfId="36" applyFont="1" applyFill="1" applyBorder="1" applyAlignment="1">
      <alignment horizontal="left" vertical="center" wrapText="1"/>
    </xf>
    <xf numFmtId="0" fontId="84" fillId="33" borderId="39" xfId="36" applyFont="1" applyFill="1" applyBorder="1" applyAlignment="1" applyProtection="1">
      <alignment horizontal="right" vertical="center" wrapText="1"/>
      <protection locked="0"/>
    </xf>
    <xf numFmtId="0" fontId="84" fillId="33" borderId="40" xfId="36" applyFont="1" applyFill="1" applyBorder="1" applyAlignment="1" applyProtection="1">
      <alignment horizontal="right" vertical="center" wrapText="1"/>
      <protection locked="0"/>
    </xf>
    <xf numFmtId="0" fontId="53" fillId="33" borderId="11" xfId="36" applyFont="1" applyFill="1" applyBorder="1" applyAlignment="1">
      <alignment horizontal="center" vertical="center" wrapText="1"/>
    </xf>
    <xf numFmtId="0" fontId="53" fillId="33" borderId="36" xfId="36" applyFont="1" applyFill="1" applyBorder="1" applyAlignment="1">
      <alignment horizontal="center" vertical="center" wrapText="1"/>
    </xf>
    <xf numFmtId="0" fontId="53" fillId="33" borderId="37" xfId="36" applyFont="1" applyFill="1" applyBorder="1" applyAlignment="1">
      <alignment horizontal="center" vertical="center" wrapText="1"/>
    </xf>
    <xf numFmtId="0" fontId="63" fillId="29" borderId="12" xfId="36"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63" fillId="25" borderId="10" xfId="36" applyFont="1" applyFill="1" applyBorder="1" applyAlignment="1" applyProtection="1">
      <alignment horizontal="right" vertical="center" wrapText="1"/>
      <protection locked="0"/>
    </xf>
    <xf numFmtId="165" fontId="46" fillId="29" borderId="12" xfId="36" applyNumberFormat="1" applyFont="1" applyFill="1" applyBorder="1" applyAlignment="1" applyProtection="1">
      <alignment vertical="center" wrapText="1"/>
      <protection locked="0"/>
    </xf>
    <xf numFmtId="0" fontId="59" fillId="39" borderId="11" xfId="36" applyFont="1" applyFill="1" applyBorder="1" applyAlignment="1">
      <alignment horizontal="center" vertical="center"/>
    </xf>
    <xf numFmtId="0" fontId="89" fillId="39" borderId="11" xfId="36" applyFont="1" applyFill="1" applyBorder="1" applyAlignment="1">
      <alignment horizontal="center" vertical="center"/>
    </xf>
    <xf numFmtId="1" fontId="55" fillId="39" borderId="11" xfId="36" applyNumberFormat="1" applyFont="1" applyFill="1" applyBorder="1" applyAlignment="1">
      <alignment horizontal="center" vertical="center" wrapText="1"/>
    </xf>
    <xf numFmtId="14" fontId="55" fillId="39" borderId="11" xfId="36" applyNumberFormat="1" applyFont="1" applyFill="1" applyBorder="1" applyAlignment="1">
      <alignment horizontal="center" vertical="center" wrapText="1"/>
    </xf>
    <xf numFmtId="0" fontId="55" fillId="39" borderId="11" xfId="36" applyFont="1" applyFill="1" applyBorder="1" applyAlignment="1">
      <alignment horizontal="left" vertical="center" wrapText="1"/>
    </xf>
    <xf numFmtId="49" fontId="94" fillId="39" borderId="11" xfId="36" applyNumberFormat="1" applyFont="1" applyFill="1" applyBorder="1" applyAlignment="1">
      <alignment horizontal="center" vertical="center"/>
    </xf>
    <xf numFmtId="49" fontId="94" fillId="39" borderId="11" xfId="36" applyNumberFormat="1" applyFont="1" applyFill="1" applyBorder="1" applyAlignment="1" applyProtection="1">
      <alignment horizontal="center" vertical="center"/>
      <protection locked="0" hidden="1"/>
    </xf>
    <xf numFmtId="49" fontId="94" fillId="39" borderId="11" xfId="36" applyNumberFormat="1" applyFont="1" applyFill="1" applyBorder="1" applyAlignment="1">
      <alignment vertical="center"/>
    </xf>
    <xf numFmtId="169" fontId="94" fillId="39" borderId="11" xfId="36" applyNumberFormat="1" applyFont="1" applyFill="1" applyBorder="1" applyAlignment="1">
      <alignment horizontal="center" vertical="center"/>
    </xf>
    <xf numFmtId="0" fontId="94" fillId="39" borderId="11" xfId="36" applyNumberFormat="1" applyFont="1" applyFill="1" applyBorder="1" applyAlignment="1">
      <alignment horizontal="center" vertical="center"/>
    </xf>
    <xf numFmtId="168" fontId="58" fillId="0" borderId="11" xfId="36" applyNumberFormat="1" applyFont="1" applyFill="1" applyBorder="1" applyAlignment="1">
      <alignment horizontal="center" vertical="center"/>
    </xf>
    <xf numFmtId="168" fontId="51" fillId="0" borderId="11" xfId="36" applyNumberFormat="1" applyFont="1" applyFill="1" applyBorder="1" applyAlignment="1">
      <alignment horizontal="center" vertical="center"/>
    </xf>
    <xf numFmtId="168" fontId="48" fillId="0" borderId="11" xfId="36" applyNumberFormat="1" applyFont="1" applyFill="1" applyBorder="1" applyAlignment="1">
      <alignment horizontal="center" vertical="center"/>
    </xf>
    <xf numFmtId="0" fontId="48" fillId="0" borderId="11" xfId="36" applyNumberFormat="1" applyFont="1" applyFill="1" applyBorder="1" applyAlignment="1">
      <alignment horizontal="left" vertical="center" wrapText="1"/>
    </xf>
    <xf numFmtId="0" fontId="62" fillId="25" borderId="10" xfId="36" applyNumberFormat="1" applyFont="1" applyFill="1" applyBorder="1" applyAlignment="1" applyProtection="1">
      <alignment horizontal="right" vertical="center" wrapText="1"/>
      <protection locked="0"/>
    </xf>
    <xf numFmtId="0" fontId="63" fillId="25" borderId="10" xfId="36" applyFont="1" applyFill="1" applyBorder="1" applyAlignment="1" applyProtection="1">
      <alignment horizontal="right" vertical="center" wrapText="1"/>
      <protection locked="0"/>
    </xf>
    <xf numFmtId="0" fontId="63" fillId="29" borderId="12" xfId="36" applyFont="1" applyFill="1" applyBorder="1" applyAlignment="1" applyProtection="1">
      <alignment horizontal="right" vertical="center" wrapText="1"/>
      <protection locked="0"/>
    </xf>
    <xf numFmtId="0" fontId="53" fillId="33" borderId="11" xfId="36" applyFont="1" applyFill="1" applyBorder="1" applyAlignment="1">
      <alignment horizontal="center" vertical="center" wrapText="1"/>
    </xf>
    <xf numFmtId="0" fontId="53" fillId="33" borderId="36" xfId="36" applyFont="1" applyFill="1" applyBorder="1" applyAlignment="1">
      <alignment horizontal="center" vertical="center" wrapText="1"/>
    </xf>
    <xf numFmtId="0" fontId="53" fillId="33" borderId="37" xfId="36" applyFont="1" applyFill="1" applyBorder="1" applyAlignment="1">
      <alignment horizontal="center" vertical="center" wrapText="1"/>
    </xf>
    <xf numFmtId="0" fontId="84" fillId="33" borderId="39" xfId="36" applyFont="1" applyFill="1" applyBorder="1" applyAlignment="1" applyProtection="1">
      <alignment horizontal="right" vertical="center" wrapText="1"/>
      <protection locked="0"/>
    </xf>
    <xf numFmtId="0" fontId="84" fillId="33" borderId="40" xfId="36" applyFont="1" applyFill="1" applyBorder="1" applyAlignment="1" applyProtection="1">
      <alignment horizontal="right" vertical="center" wrapText="1"/>
      <protection locked="0"/>
    </xf>
    <xf numFmtId="170" fontId="58" fillId="0" borderId="11" xfId="36" applyNumberFormat="1" applyFont="1" applyFill="1" applyBorder="1" applyAlignment="1">
      <alignment horizontal="center" vertical="center"/>
    </xf>
    <xf numFmtId="0" fontId="79" fillId="0" borderId="11" xfId="36" applyFont="1" applyFill="1" applyBorder="1" applyAlignment="1">
      <alignment horizontal="left" vertical="center" wrapText="1"/>
    </xf>
    <xf numFmtId="0" fontId="53" fillId="33" borderId="11" xfId="36" applyFont="1" applyFill="1" applyBorder="1" applyAlignment="1">
      <alignment horizontal="center" vertical="center" wrapText="1"/>
    </xf>
    <xf numFmtId="0" fontId="53" fillId="33" borderId="36" xfId="36" applyFont="1" applyFill="1" applyBorder="1" applyAlignment="1">
      <alignment horizontal="center" vertical="center" wrapText="1"/>
    </xf>
    <xf numFmtId="0" fontId="53" fillId="33" borderId="37" xfId="36" applyFont="1" applyFill="1" applyBorder="1" applyAlignment="1">
      <alignment horizontal="center" vertical="center" wrapText="1"/>
    </xf>
    <xf numFmtId="0" fontId="53" fillId="33" borderId="11" xfId="36" applyFont="1" applyFill="1" applyBorder="1" applyAlignment="1">
      <alignment horizontal="center" vertical="center" wrapText="1"/>
    </xf>
    <xf numFmtId="1" fontId="58" fillId="39" borderId="11" xfId="36" applyNumberFormat="1" applyFont="1" applyFill="1" applyBorder="1" applyAlignment="1">
      <alignment horizontal="center" vertical="center"/>
    </xf>
    <xf numFmtId="49" fontId="69" fillId="33" borderId="23" xfId="36" applyNumberFormat="1" applyFont="1" applyFill="1" applyBorder="1" applyAlignment="1">
      <alignment horizontal="left" vertical="center"/>
    </xf>
    <xf numFmtId="0" fontId="58" fillId="30" borderId="11" xfId="36" applyFont="1" applyFill="1" applyBorder="1" applyAlignment="1">
      <alignment horizontal="center" vertical="center"/>
    </xf>
    <xf numFmtId="14" fontId="58" fillId="30" borderId="11" xfId="36" applyNumberFormat="1" applyFont="1" applyFill="1" applyBorder="1" applyAlignment="1">
      <alignment horizontal="center" vertical="center"/>
    </xf>
    <xf numFmtId="0" fontId="58" fillId="30" borderId="11" xfId="36" applyFont="1" applyFill="1" applyBorder="1" applyAlignment="1">
      <alignment horizontal="left" vertical="center" wrapText="1"/>
    </xf>
    <xf numFmtId="0" fontId="90" fillId="30" borderId="11" xfId="36" applyFont="1" applyFill="1" applyBorder="1" applyAlignment="1">
      <alignment horizontal="left" vertical="center" wrapText="1"/>
    </xf>
    <xf numFmtId="167" fontId="58" fillId="30" borderId="11" xfId="36" applyNumberFormat="1" applyFont="1" applyFill="1" applyBorder="1" applyAlignment="1">
      <alignment horizontal="center" vertical="center"/>
    </xf>
    <xf numFmtId="171" fontId="27" fillId="0" borderId="11" xfId="36" applyNumberFormat="1" applyFont="1" applyFill="1" applyBorder="1" applyAlignment="1" applyProtection="1">
      <alignment horizontal="center" vertical="center" wrapText="1"/>
      <protection locked="0"/>
    </xf>
    <xf numFmtId="172" fontId="58" fillId="0" borderId="11" xfId="36" applyNumberFormat="1" applyFont="1" applyFill="1" applyBorder="1" applyAlignment="1">
      <alignment horizontal="center" vertical="center"/>
    </xf>
    <xf numFmtId="0" fontId="49" fillId="0" borderId="11" xfId="36" applyFont="1" applyFill="1" applyBorder="1" applyAlignment="1">
      <alignment horizontal="left" vertical="center" wrapText="1"/>
    </xf>
    <xf numFmtId="0" fontId="99" fillId="36" borderId="17" xfId="0" applyFont="1" applyFill="1" applyBorder="1" applyAlignment="1">
      <alignment horizontal="center" vertical="center" wrapText="1"/>
    </xf>
    <xf numFmtId="0" fontId="99" fillId="36" borderId="0" xfId="0" applyFont="1" applyFill="1" applyBorder="1" applyAlignment="1">
      <alignment horizontal="center" vertical="center" wrapText="1"/>
    </xf>
    <xf numFmtId="0" fontId="99"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0" fillId="36" borderId="17" xfId="0" applyNumberFormat="1" applyFont="1" applyFill="1" applyBorder="1" applyAlignment="1">
      <alignment horizontal="center" vertical="center" wrapText="1"/>
    </xf>
    <xf numFmtId="0" fontId="100" fillId="36" borderId="0" xfId="0" applyFont="1" applyFill="1" applyBorder="1" applyAlignment="1">
      <alignment horizontal="center" vertical="center" wrapText="1"/>
    </xf>
    <xf numFmtId="0" fontId="100"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25" xfId="0" applyNumberFormat="1" applyFont="1" applyFill="1" applyBorder="1" applyAlignment="1">
      <alignment horizontal="left" vertical="center" wrapText="1"/>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101" fillId="29" borderId="26" xfId="0" applyNumberFormat="1" applyFont="1" applyFill="1" applyBorder="1" applyAlignment="1">
      <alignment horizontal="center" vertical="center"/>
    </xf>
    <xf numFmtId="164" fontId="101" fillId="29" borderId="27" xfId="0" applyNumberFormat="1" applyFont="1" applyFill="1" applyBorder="1" applyAlignment="1">
      <alignment horizontal="center" vertical="center"/>
    </xf>
    <xf numFmtId="164" fontId="101"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99" fillId="36" borderId="29" xfId="0" applyNumberFormat="1" applyFont="1" applyFill="1" applyBorder="1" applyAlignment="1">
      <alignment horizontal="right" vertical="center"/>
    </xf>
    <xf numFmtId="164" fontId="99" fillId="36" borderId="30" xfId="0" applyNumberFormat="1" applyFont="1" applyFill="1" applyBorder="1" applyAlignment="1">
      <alignment horizontal="right" vertical="center"/>
    </xf>
    <xf numFmtId="164" fontId="99" fillId="36" borderId="31" xfId="0" applyNumberFormat="1" applyFont="1" applyFill="1" applyBorder="1" applyAlignment="1">
      <alignment horizontal="right" vertical="center"/>
    </xf>
    <xf numFmtId="164" fontId="99" fillId="36" borderId="17" xfId="0" applyNumberFormat="1" applyFont="1" applyFill="1" applyBorder="1" applyAlignment="1">
      <alignment horizontal="right" vertical="center"/>
    </xf>
    <xf numFmtId="164" fontId="99" fillId="36" borderId="0" xfId="0" applyNumberFormat="1" applyFont="1" applyFill="1" applyBorder="1" applyAlignment="1">
      <alignment horizontal="right" vertical="center"/>
    </xf>
    <xf numFmtId="164" fontId="99" fillId="36" borderId="32" xfId="0" applyNumberFormat="1" applyFont="1" applyFill="1" applyBorder="1" applyAlignment="1">
      <alignment horizontal="right" vertical="center"/>
    </xf>
    <xf numFmtId="164" fontId="99" fillId="36" borderId="33" xfId="0" applyNumberFormat="1" applyFont="1" applyFill="1" applyBorder="1" applyAlignment="1">
      <alignment horizontal="right" vertical="center"/>
    </xf>
    <xf numFmtId="164" fontId="99" fillId="36" borderId="34" xfId="0" applyNumberFormat="1" applyFont="1" applyFill="1" applyBorder="1" applyAlignment="1">
      <alignment horizontal="right" vertical="center"/>
    </xf>
    <xf numFmtId="164" fontId="99" fillId="36" borderId="35" xfId="0" applyNumberFormat="1" applyFont="1" applyFill="1" applyBorder="1" applyAlignment="1">
      <alignment horizontal="right" vertical="center"/>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166" fontId="35" fillId="30" borderId="23" xfId="36" applyNumberFormat="1" applyFont="1" applyFill="1" applyBorder="1" applyAlignment="1" applyProtection="1">
      <alignment horizontal="center" vertical="center" wrapText="1"/>
      <protection locked="0"/>
    </xf>
    <xf numFmtId="0" fontId="102" fillId="33" borderId="11" xfId="0" applyFont="1" applyFill="1" applyBorder="1" applyAlignment="1">
      <alignment horizontal="center" vertical="center" wrapText="1"/>
    </xf>
    <xf numFmtId="0" fontId="98" fillId="33" borderId="11" xfId="0" applyFont="1" applyFill="1" applyBorder="1" applyAlignment="1">
      <alignment horizontal="center" vertical="center" wrapText="1"/>
    </xf>
    <xf numFmtId="0" fontId="60" fillId="28" borderId="17" xfId="0" applyFont="1" applyFill="1" applyBorder="1" applyAlignment="1">
      <alignment horizontal="center" vertical="center" wrapText="1"/>
    </xf>
    <xf numFmtId="0" fontId="60" fillId="28" borderId="0" xfId="0" applyFont="1" applyFill="1" applyBorder="1" applyAlignment="1">
      <alignment horizontal="center" vertical="center" wrapText="1"/>
    </xf>
    <xf numFmtId="0" fontId="104" fillId="26" borderId="14" xfId="0" applyFont="1" applyFill="1" applyBorder="1" applyAlignment="1">
      <alignment horizontal="center" vertical="center" wrapText="1"/>
    </xf>
    <xf numFmtId="0" fontId="104" fillId="26" borderId="15"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121" fillId="41" borderId="17" xfId="0" applyFont="1" applyFill="1" applyBorder="1" applyAlignment="1">
      <alignment horizontal="center" vertical="center"/>
    </xf>
    <xf numFmtId="0" fontId="121" fillId="41" borderId="0" xfId="0" applyFont="1" applyFill="1" applyBorder="1" applyAlignment="1">
      <alignment horizontal="center" vertical="center"/>
    </xf>
    <xf numFmtId="0" fontId="116" fillId="39" borderId="21" xfId="0" applyFont="1" applyFill="1" applyBorder="1" applyAlignment="1">
      <alignment horizontal="center" vertical="center"/>
    </xf>
    <xf numFmtId="0" fontId="116" fillId="39" borderId="13" xfId="0" applyFont="1" applyFill="1" applyBorder="1" applyAlignment="1">
      <alignment horizontal="center" vertical="center"/>
    </xf>
    <xf numFmtId="0" fontId="36" fillId="29" borderId="0" xfId="36" applyFont="1" applyFill="1" applyBorder="1" applyAlignment="1" applyProtection="1">
      <alignment horizontal="center" vertical="center" wrapText="1"/>
      <protection locked="0"/>
    </xf>
    <xf numFmtId="0" fontId="35"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05" fillId="29" borderId="10" xfId="31" applyNumberFormat="1" applyFont="1" applyFill="1" applyBorder="1" applyAlignment="1" applyProtection="1">
      <alignment horizontal="left" vertical="center" wrapText="1"/>
      <protection locked="0"/>
    </xf>
    <xf numFmtId="0" fontId="105"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8" fillId="29" borderId="10"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165" fontId="32" fillId="29" borderId="12" xfId="36" applyNumberFormat="1" applyFont="1" applyFill="1" applyBorder="1" applyAlignment="1" applyProtection="1">
      <alignment horizontal="left" vertical="center" wrapText="1"/>
      <protection locked="0"/>
    </xf>
    <xf numFmtId="0" fontId="64" fillId="31" borderId="11" xfId="36" applyFont="1" applyFill="1" applyBorder="1" applyAlignment="1" applyProtection="1">
      <alignment horizontal="center" vertical="center" wrapText="1"/>
      <protection locked="0"/>
    </xf>
    <xf numFmtId="2" fontId="95" fillId="31" borderId="36" xfId="36" applyNumberFormat="1" applyFont="1" applyFill="1" applyBorder="1" applyAlignment="1" applyProtection="1">
      <alignment horizontal="center" vertical="center" wrapText="1"/>
      <protection locked="0"/>
    </xf>
    <xf numFmtId="2" fontId="95" fillId="31" borderId="37" xfId="36" applyNumberFormat="1" applyFont="1" applyFill="1" applyBorder="1" applyAlignment="1" applyProtection="1">
      <alignment horizontal="center" vertical="center" wrapText="1"/>
      <protection locked="0"/>
    </xf>
    <xf numFmtId="0" fontId="95" fillId="31" borderId="11" xfId="36" applyFont="1" applyFill="1" applyBorder="1" applyAlignment="1" applyProtection="1">
      <alignment horizontal="center" vertical="center" wrapText="1"/>
      <protection locked="0"/>
    </xf>
    <xf numFmtId="14" fontId="95" fillId="31" borderId="11" xfId="36" applyNumberFormat="1" applyFont="1" applyFill="1" applyBorder="1" applyAlignment="1" applyProtection="1">
      <alignment horizontal="center" vertical="center" wrapText="1"/>
      <protection locked="0"/>
    </xf>
    <xf numFmtId="0" fontId="84" fillId="31" borderId="39" xfId="36" applyFont="1" applyFill="1" applyBorder="1" applyAlignment="1" applyProtection="1">
      <alignment horizontal="right" vertical="center" wrapText="1"/>
      <protection locked="0"/>
    </xf>
    <xf numFmtId="0" fontId="84" fillId="31" borderId="40" xfId="36" applyFont="1" applyFill="1" applyBorder="1" applyAlignment="1" applyProtection="1">
      <alignment horizontal="right" vertical="center" wrapText="1"/>
      <protection locked="0"/>
    </xf>
    <xf numFmtId="0" fontId="53" fillId="31" borderId="39" xfId="36" applyFont="1" applyFill="1" applyBorder="1" applyAlignment="1">
      <alignment horizontal="left" vertical="center" wrapText="1"/>
    </xf>
    <xf numFmtId="0" fontId="53" fillId="31" borderId="40" xfId="36" applyFont="1" applyFill="1" applyBorder="1" applyAlignment="1">
      <alignment horizontal="left" vertical="center" wrapText="1"/>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84" fillId="33" borderId="39" xfId="36" applyFont="1" applyFill="1" applyBorder="1" applyAlignment="1" applyProtection="1">
      <alignment horizontal="right" vertical="center" wrapText="1"/>
      <protection locked="0"/>
    </xf>
    <xf numFmtId="0" fontId="84" fillId="33" borderId="40" xfId="36" applyFont="1" applyFill="1" applyBorder="1" applyAlignment="1" applyProtection="1">
      <alignment horizontal="right" vertical="center" wrapText="1"/>
      <protection locked="0"/>
    </xf>
    <xf numFmtId="0" fontId="53" fillId="33" borderId="39" xfId="36" applyFont="1" applyFill="1" applyBorder="1" applyAlignment="1">
      <alignment horizontal="left" vertical="center" wrapText="1"/>
    </xf>
    <xf numFmtId="0" fontId="53" fillId="33" borderId="40" xfId="36" applyFont="1" applyFill="1" applyBorder="1" applyAlignment="1">
      <alignment horizontal="left" vertical="center" wrapText="1"/>
    </xf>
    <xf numFmtId="0" fontId="53" fillId="33" borderId="11" xfId="36" applyFont="1" applyFill="1" applyBorder="1" applyAlignment="1">
      <alignment horizontal="center" vertical="center" wrapText="1"/>
    </xf>
    <xf numFmtId="0" fontId="53" fillId="33" borderId="36" xfId="36" applyFont="1" applyFill="1" applyBorder="1" applyAlignment="1">
      <alignment horizontal="center" vertical="center" wrapText="1"/>
    </xf>
    <xf numFmtId="0" fontId="53" fillId="33" borderId="37" xfId="36" applyFont="1" applyFill="1" applyBorder="1" applyAlignment="1">
      <alignment horizontal="center" vertical="center" wrapText="1"/>
    </xf>
    <xf numFmtId="0" fontId="54" fillId="33" borderId="11" xfId="36" applyFont="1" applyFill="1" applyBorder="1" applyAlignment="1">
      <alignment horizontal="center" textRotation="90" wrapText="1"/>
    </xf>
    <xf numFmtId="0" fontId="54" fillId="33" borderId="36" xfId="36" applyFont="1" applyFill="1" applyBorder="1" applyAlignment="1">
      <alignment horizontal="center" textRotation="90" wrapText="1"/>
    </xf>
    <xf numFmtId="0" fontId="54" fillId="33" borderId="37" xfId="36" applyFont="1" applyFill="1" applyBorder="1" applyAlignment="1">
      <alignment horizontal="center" textRotation="90" wrapText="1"/>
    </xf>
    <xf numFmtId="0" fontId="63" fillId="29" borderId="12" xfId="36" applyFont="1" applyFill="1" applyBorder="1" applyAlignment="1" applyProtection="1">
      <alignment horizontal="right" vertical="center" wrapText="1"/>
      <protection locked="0"/>
    </xf>
    <xf numFmtId="166" fontId="45" fillId="24" borderId="24" xfId="36" applyNumberFormat="1" applyFont="1" applyFill="1" applyBorder="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91" fillId="25" borderId="10" xfId="36" applyNumberFormat="1" applyFont="1" applyFill="1" applyBorder="1" applyAlignment="1" applyProtection="1">
      <alignment horizontal="left" vertical="center" wrapText="1"/>
      <protection locked="0"/>
    </xf>
    <xf numFmtId="0" fontId="106" fillId="29" borderId="0" xfId="36" applyFont="1" applyFill="1" applyBorder="1" applyAlignment="1" applyProtection="1">
      <alignment horizontal="center" vertical="center" wrapText="1"/>
      <protection locked="0"/>
    </xf>
    <xf numFmtId="0" fontId="107" fillId="31" borderId="38" xfId="36" applyFont="1" applyFill="1" applyBorder="1" applyAlignment="1" applyProtection="1">
      <alignment horizontal="center" vertical="center" wrapText="1"/>
      <protection locked="0"/>
    </xf>
    <xf numFmtId="0" fontId="63" fillId="25" borderId="10" xfId="36" applyFont="1" applyFill="1" applyBorder="1" applyAlignment="1" applyProtection="1">
      <alignment horizontal="right" vertical="center" wrapText="1"/>
      <protection locked="0"/>
    </xf>
    <xf numFmtId="0" fontId="91" fillId="29" borderId="12" xfId="36" applyFont="1" applyFill="1" applyBorder="1" applyAlignment="1" applyProtection="1">
      <alignment horizontal="left" vertical="center" wrapText="1"/>
      <protection locked="0"/>
    </xf>
    <xf numFmtId="0" fontId="108" fillId="25" borderId="10" xfId="3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69" fillId="33" borderId="39" xfId="36" applyFont="1" applyFill="1" applyBorder="1" applyAlignment="1">
      <alignment horizontal="center" vertical="center"/>
    </xf>
    <xf numFmtId="0" fontId="69" fillId="33" borderId="23" xfId="36" applyFont="1" applyFill="1" applyBorder="1" applyAlignment="1">
      <alignment horizontal="center" vertical="center"/>
    </xf>
    <xf numFmtId="0" fontId="69" fillId="33" borderId="40" xfId="36" applyFont="1" applyFill="1" applyBorder="1" applyAlignment="1">
      <alignment horizontal="center" vertical="center"/>
    </xf>
    <xf numFmtId="165" fontId="32" fillId="29" borderId="12" xfId="36" applyNumberFormat="1"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72" fillId="33" borderId="36" xfId="36" applyFont="1" applyFill="1" applyBorder="1" applyAlignment="1">
      <alignment horizontal="center" vertical="center" wrapText="1"/>
    </xf>
    <xf numFmtId="0" fontId="72" fillId="33" borderId="37" xfId="36" applyFont="1" applyFill="1" applyBorder="1" applyAlignment="1">
      <alignment horizontal="center" vertical="center" wrapText="1"/>
    </xf>
    <xf numFmtId="169" fontId="110" fillId="33" borderId="11" xfId="36" applyNumberFormat="1" applyFont="1" applyFill="1" applyBorder="1" applyAlignment="1">
      <alignment horizontal="center" vertical="center"/>
    </xf>
    <xf numFmtId="0" fontId="72" fillId="33" borderId="11" xfId="36" applyFont="1" applyFill="1" applyBorder="1" applyAlignment="1">
      <alignment horizontal="center" vertical="center" wrapText="1"/>
    </xf>
    <xf numFmtId="0" fontId="72" fillId="33" borderId="11" xfId="36" applyFont="1" applyFill="1" applyBorder="1" applyAlignment="1">
      <alignment horizontal="center" vertical="center"/>
    </xf>
    <xf numFmtId="166" fontId="111" fillId="24" borderId="24" xfId="36" applyNumberFormat="1" applyFont="1" applyFill="1" applyBorder="1" applyAlignment="1" applyProtection="1">
      <alignment horizontal="center" vertical="center" wrapText="1"/>
      <protection locked="0"/>
    </xf>
    <xf numFmtId="0" fontId="57" fillId="29" borderId="12" xfId="36" applyFont="1" applyFill="1" applyBorder="1" applyAlignment="1" applyProtection="1">
      <alignment horizontal="right" vertical="center" wrapText="1"/>
      <protection locked="0"/>
    </xf>
    <xf numFmtId="49" fontId="109" fillId="33" borderId="11" xfId="36" applyNumberFormat="1" applyFont="1" applyFill="1" applyBorder="1" applyAlignment="1">
      <alignment horizontal="center" vertical="center" textRotation="90" wrapText="1"/>
    </xf>
    <xf numFmtId="2" fontId="109" fillId="33" borderId="11" xfId="36" applyNumberFormat="1" applyFont="1" applyFill="1" applyBorder="1" applyAlignment="1">
      <alignment horizontal="center" vertical="center" textRotation="90" wrapText="1"/>
    </xf>
    <xf numFmtId="165" fontId="92" fillId="29" borderId="12" xfId="36" applyNumberFormat="1" applyFont="1" applyFill="1" applyBorder="1" applyAlignment="1" applyProtection="1">
      <alignment horizontal="left" vertical="center" wrapText="1"/>
      <protection locked="0"/>
    </xf>
    <xf numFmtId="0" fontId="72" fillId="33" borderId="11" xfId="36" applyFont="1" applyFill="1" applyBorder="1" applyAlignment="1">
      <alignment horizontal="center" textRotation="90"/>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3" fillId="29" borderId="10" xfId="31" applyFont="1" applyFill="1" applyBorder="1" applyAlignment="1" applyProtection="1">
      <alignment horizontal="left" vertical="center" wrapText="1"/>
      <protection locked="0"/>
    </xf>
    <xf numFmtId="0" fontId="114" fillId="29" borderId="10"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109" fillId="33" borderId="11" xfId="36" applyNumberFormat="1" applyFont="1" applyFill="1" applyBorder="1" applyAlignment="1">
      <alignment horizontal="center" vertical="center" textRotation="90" wrapText="1"/>
    </xf>
    <xf numFmtId="0" fontId="56" fillId="29" borderId="12" xfId="36" applyFont="1" applyFill="1" applyBorder="1" applyAlignment="1" applyProtection="1">
      <alignment horizontal="left" vertical="center" wrapText="1"/>
      <protection locked="0"/>
    </xf>
    <xf numFmtId="0" fontId="45" fillId="24" borderId="24" xfId="36" applyFont="1" applyFill="1" applyBorder="1" applyAlignment="1" applyProtection="1">
      <alignment horizontal="center" wrapText="1"/>
      <protection locked="0"/>
    </xf>
    <xf numFmtId="0" fontId="48" fillId="0" borderId="15" xfId="36" applyFont="1" applyFill="1" applyBorder="1" applyAlignment="1">
      <alignment horizontal="center"/>
    </xf>
    <xf numFmtId="0" fontId="69" fillId="31" borderId="39" xfId="36" applyFont="1" applyFill="1" applyBorder="1" applyAlignment="1" applyProtection="1">
      <alignment horizontal="right" vertical="center" wrapText="1"/>
      <protection locked="0"/>
    </xf>
    <xf numFmtId="0" fontId="69" fillId="31" borderId="40" xfId="36" applyFont="1" applyFill="1" applyBorder="1" applyAlignment="1" applyProtection="1">
      <alignment horizontal="right" vertical="center" wrapText="1"/>
      <protection locked="0"/>
    </xf>
    <xf numFmtId="0" fontId="72" fillId="31" borderId="39" xfId="36" applyFont="1" applyFill="1" applyBorder="1" applyAlignment="1">
      <alignment horizontal="left" vertical="center" wrapText="1"/>
    </xf>
    <xf numFmtId="0" fontId="72" fillId="31" borderId="40" xfId="36" applyFont="1" applyFill="1" applyBorder="1" applyAlignment="1">
      <alignment horizontal="left" vertical="center" wrapText="1"/>
    </xf>
    <xf numFmtId="0" fontId="93"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D9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3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xdr:rowOff>
    </xdr:from>
    <xdr:to>
      <xdr:col>4</xdr:col>
      <xdr:colOff>200025</xdr:colOff>
      <xdr:row>1</xdr:row>
      <xdr:rowOff>295275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1530" y="9525"/>
          <a:ext cx="1110615" cy="902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1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17992</xdr:colOff>
      <xdr:row>0</xdr:row>
      <xdr:rowOff>29633</xdr:rowOff>
    </xdr:from>
    <xdr:to>
      <xdr:col>4</xdr:col>
      <xdr:colOff>127001</xdr:colOff>
      <xdr:row>1</xdr:row>
      <xdr:rowOff>307763</xdr:rowOff>
    </xdr:to>
    <xdr:pic>
      <xdr:nvPicPr>
        <xdr:cNvPr id="1600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2392" y="29633"/>
          <a:ext cx="955676" cy="896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1100571</xdr:colOff>
      <xdr:row>0</xdr:row>
      <xdr:rowOff>121227</xdr:rowOff>
    </xdr:from>
    <xdr:to>
      <xdr:col>4</xdr:col>
      <xdr:colOff>917864</xdr:colOff>
      <xdr:row>2</xdr:row>
      <xdr:rowOff>121227</xdr:rowOff>
    </xdr:to>
    <xdr:pic>
      <xdr:nvPicPr>
        <xdr:cNvPr id="1652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22344" y="121227"/>
          <a:ext cx="1012247" cy="1091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17992</xdr:colOff>
      <xdr:row>0</xdr:row>
      <xdr:rowOff>29633</xdr:rowOff>
    </xdr:from>
    <xdr:to>
      <xdr:col>4</xdr:col>
      <xdr:colOff>127001</xdr:colOff>
      <xdr:row>1</xdr:row>
      <xdr:rowOff>307763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4772" y="29633"/>
          <a:ext cx="954829"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4907" y="45245"/>
          <a:ext cx="1007269" cy="84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345282</xdr:colOff>
      <xdr:row>0</xdr:row>
      <xdr:rowOff>45245</xdr:rowOff>
    </xdr:from>
    <xdr:to>
      <xdr:col>3</xdr:col>
      <xdr:colOff>390526</xdr:colOff>
      <xdr:row>2</xdr:row>
      <xdr:rowOff>19051</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4907" y="45245"/>
          <a:ext cx="1007269" cy="84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1100571</xdr:colOff>
      <xdr:row>0</xdr:row>
      <xdr:rowOff>121227</xdr:rowOff>
    </xdr:from>
    <xdr:to>
      <xdr:col>4</xdr:col>
      <xdr:colOff>917864</xdr:colOff>
      <xdr:row>2</xdr:row>
      <xdr:rowOff>121227</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66431" y="121227"/>
          <a:ext cx="914573" cy="108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400050</xdr:colOff>
      <xdr:row>0</xdr:row>
      <xdr:rowOff>9525</xdr:rowOff>
    </xdr:from>
    <xdr:to>
      <xdr:col>4</xdr:col>
      <xdr:colOff>200025</xdr:colOff>
      <xdr:row>1</xdr:row>
      <xdr:rowOff>295275</xdr:rowOff>
    </xdr:to>
    <xdr:pic>
      <xdr:nvPicPr>
        <xdr:cNvPr id="166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9525"/>
          <a:ext cx="11049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17992</xdr:colOff>
      <xdr:row>0</xdr:row>
      <xdr:rowOff>29633</xdr:rowOff>
    </xdr:from>
    <xdr:to>
      <xdr:col>4</xdr:col>
      <xdr:colOff>127001</xdr:colOff>
      <xdr:row>1</xdr:row>
      <xdr:rowOff>307763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4772" y="29633"/>
          <a:ext cx="954829"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17992</xdr:colOff>
      <xdr:row>0</xdr:row>
      <xdr:rowOff>29633</xdr:rowOff>
    </xdr:from>
    <xdr:to>
      <xdr:col>4</xdr:col>
      <xdr:colOff>127001</xdr:colOff>
      <xdr:row>1</xdr:row>
      <xdr:rowOff>307763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4772" y="29633"/>
          <a:ext cx="954829"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K30"/>
  <sheetViews>
    <sheetView tabSelected="1" view="pageBreakPreview" zoomScale="112" zoomScaleNormal="100" zoomScaleSheetLayoutView="112" workbookViewId="0">
      <selection activeCell="F24" sqref="F24:K24"/>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8"/>
      <c r="B1" s="159"/>
      <c r="C1" s="159"/>
      <c r="D1" s="159"/>
      <c r="E1" s="159"/>
      <c r="F1" s="159"/>
      <c r="G1" s="159"/>
      <c r="H1" s="159"/>
      <c r="I1" s="159"/>
      <c r="J1" s="159"/>
      <c r="K1" s="160"/>
    </row>
    <row r="2" spans="1:11" ht="116.25" customHeight="1" x14ac:dyDescent="0.2">
      <c r="A2" s="445" t="s">
        <v>419</v>
      </c>
      <c r="B2" s="446"/>
      <c r="C2" s="446"/>
      <c r="D2" s="446"/>
      <c r="E2" s="446"/>
      <c r="F2" s="446"/>
      <c r="G2" s="446"/>
      <c r="H2" s="446"/>
      <c r="I2" s="446"/>
      <c r="J2" s="446"/>
      <c r="K2" s="447"/>
    </row>
    <row r="3" spans="1:11" ht="14.25" x14ac:dyDescent="0.2">
      <c r="A3" s="161"/>
      <c r="B3" s="162"/>
      <c r="C3" s="162"/>
      <c r="D3" s="162"/>
      <c r="E3" s="162"/>
      <c r="F3" s="162"/>
      <c r="G3" s="162"/>
      <c r="H3" s="162"/>
      <c r="I3" s="162"/>
      <c r="J3" s="162"/>
      <c r="K3" s="163"/>
    </row>
    <row r="4" spans="1:11" x14ac:dyDescent="0.2">
      <c r="A4" s="164"/>
      <c r="B4" s="165"/>
      <c r="C4" s="165"/>
      <c r="D4" s="165"/>
      <c r="E4" s="165"/>
      <c r="F4" s="165"/>
      <c r="G4" s="165"/>
      <c r="H4" s="165"/>
      <c r="I4" s="165"/>
      <c r="J4" s="165"/>
      <c r="K4" s="166"/>
    </row>
    <row r="5" spans="1:11" x14ac:dyDescent="0.2">
      <c r="A5" s="164"/>
      <c r="B5" s="165"/>
      <c r="C5" s="165"/>
      <c r="D5" s="165"/>
      <c r="E5" s="165"/>
      <c r="F5" s="165"/>
      <c r="G5" s="165"/>
      <c r="H5" s="165"/>
      <c r="I5" s="165"/>
      <c r="J5" s="165"/>
      <c r="K5" s="166"/>
    </row>
    <row r="6" spans="1:11" x14ac:dyDescent="0.2">
      <c r="A6" s="164"/>
      <c r="B6" s="165"/>
      <c r="C6" s="165"/>
      <c r="D6" s="165"/>
      <c r="E6" s="165"/>
      <c r="F6" s="165"/>
      <c r="G6" s="165"/>
      <c r="H6" s="165"/>
      <c r="I6" s="165"/>
      <c r="J6" s="165"/>
      <c r="K6" s="166"/>
    </row>
    <row r="7" spans="1:11" x14ac:dyDescent="0.2">
      <c r="A7" s="164"/>
      <c r="B7" s="165"/>
      <c r="C7" s="165"/>
      <c r="D7" s="165"/>
      <c r="E7" s="165"/>
      <c r="F7" s="165"/>
      <c r="G7" s="165"/>
      <c r="H7" s="165"/>
      <c r="I7" s="165"/>
      <c r="J7" s="165"/>
      <c r="K7" s="166"/>
    </row>
    <row r="8" spans="1:11" x14ac:dyDescent="0.2">
      <c r="A8" s="164"/>
      <c r="B8" s="165"/>
      <c r="C8" s="165"/>
      <c r="D8" s="165"/>
      <c r="E8" s="165"/>
      <c r="F8" s="165"/>
      <c r="G8" s="165"/>
      <c r="H8" s="165"/>
      <c r="I8" s="165"/>
      <c r="J8" s="165"/>
      <c r="K8" s="166"/>
    </row>
    <row r="9" spans="1:11" x14ac:dyDescent="0.2">
      <c r="A9" s="164"/>
      <c r="B9" s="165"/>
      <c r="C9" s="165"/>
      <c r="D9" s="165"/>
      <c r="E9" s="165"/>
      <c r="F9" s="165"/>
      <c r="G9" s="165"/>
      <c r="H9" s="165"/>
      <c r="I9" s="165"/>
      <c r="J9" s="165"/>
      <c r="K9" s="166"/>
    </row>
    <row r="10" spans="1:11" x14ac:dyDescent="0.2">
      <c r="A10" s="164"/>
      <c r="B10" s="165"/>
      <c r="C10" s="165"/>
      <c r="D10" s="165"/>
      <c r="E10" s="165"/>
      <c r="F10" s="165"/>
      <c r="G10" s="165"/>
      <c r="H10" s="165"/>
      <c r="I10" s="165"/>
      <c r="J10" s="165"/>
      <c r="K10" s="166"/>
    </row>
    <row r="11" spans="1:11" x14ac:dyDescent="0.2">
      <c r="A11" s="164"/>
      <c r="B11" s="165"/>
      <c r="C11" s="165"/>
      <c r="D11" s="165"/>
      <c r="E11" s="165"/>
      <c r="F11" s="165"/>
      <c r="G11" s="165"/>
      <c r="H11" s="165"/>
      <c r="I11" s="165"/>
      <c r="J11" s="165"/>
      <c r="K11" s="166"/>
    </row>
    <row r="12" spans="1:11" ht="51.75" customHeight="1" x14ac:dyDescent="0.35">
      <c r="A12" s="465"/>
      <c r="B12" s="466"/>
      <c r="C12" s="466"/>
      <c r="D12" s="466"/>
      <c r="E12" s="466"/>
      <c r="F12" s="466"/>
      <c r="G12" s="466"/>
      <c r="H12" s="466"/>
      <c r="I12" s="466"/>
      <c r="J12" s="466"/>
      <c r="K12" s="467"/>
    </row>
    <row r="13" spans="1:11" ht="71.25" customHeight="1" x14ac:dyDescent="0.2">
      <c r="A13" s="448"/>
      <c r="B13" s="449"/>
      <c r="C13" s="449"/>
      <c r="D13" s="449"/>
      <c r="E13" s="449"/>
      <c r="F13" s="449"/>
      <c r="G13" s="449"/>
      <c r="H13" s="449"/>
      <c r="I13" s="449"/>
      <c r="J13" s="449"/>
      <c r="K13" s="450"/>
    </row>
    <row r="14" spans="1:11" ht="72" customHeight="1" x14ac:dyDescent="0.2">
      <c r="A14" s="454" t="str">
        <f>F19</f>
        <v>Masterler Türkiye Şampiyonası</v>
      </c>
      <c r="B14" s="455"/>
      <c r="C14" s="455"/>
      <c r="D14" s="455"/>
      <c r="E14" s="455"/>
      <c r="F14" s="455"/>
      <c r="G14" s="455"/>
      <c r="H14" s="455"/>
      <c r="I14" s="455"/>
      <c r="J14" s="455"/>
      <c r="K14" s="456"/>
    </row>
    <row r="15" spans="1:11" ht="51.75" customHeight="1" x14ac:dyDescent="0.2">
      <c r="A15" s="451"/>
      <c r="B15" s="452"/>
      <c r="C15" s="452"/>
      <c r="D15" s="452"/>
      <c r="E15" s="452"/>
      <c r="F15" s="452"/>
      <c r="G15" s="452"/>
      <c r="H15" s="452"/>
      <c r="I15" s="452"/>
      <c r="J15" s="452"/>
      <c r="K15" s="453"/>
    </row>
    <row r="16" spans="1:11" x14ac:dyDescent="0.2">
      <c r="A16" s="164"/>
      <c r="B16" s="165"/>
      <c r="C16" s="165"/>
      <c r="D16" s="165"/>
      <c r="E16" s="165"/>
      <c r="F16" s="165"/>
      <c r="G16" s="165"/>
      <c r="H16" s="165"/>
      <c r="I16" s="165"/>
      <c r="J16" s="165"/>
      <c r="K16" s="166"/>
    </row>
    <row r="17" spans="1:11" ht="25.5" x14ac:dyDescent="0.35">
      <c r="A17" s="468"/>
      <c r="B17" s="469"/>
      <c r="C17" s="469"/>
      <c r="D17" s="469"/>
      <c r="E17" s="469"/>
      <c r="F17" s="469"/>
      <c r="G17" s="469"/>
      <c r="H17" s="469"/>
      <c r="I17" s="469"/>
      <c r="J17" s="469"/>
      <c r="K17" s="470"/>
    </row>
    <row r="18" spans="1:11" ht="24.75" customHeight="1" x14ac:dyDescent="0.2">
      <c r="A18" s="462" t="s">
        <v>153</v>
      </c>
      <c r="B18" s="463"/>
      <c r="C18" s="463"/>
      <c r="D18" s="463"/>
      <c r="E18" s="463"/>
      <c r="F18" s="463"/>
      <c r="G18" s="463"/>
      <c r="H18" s="463"/>
      <c r="I18" s="463"/>
      <c r="J18" s="463"/>
      <c r="K18" s="464"/>
    </row>
    <row r="19" spans="1:11" s="37" customFormat="1" ht="35.25" customHeight="1" x14ac:dyDescent="0.2">
      <c r="A19" s="479" t="s">
        <v>149</v>
      </c>
      <c r="B19" s="480"/>
      <c r="C19" s="480"/>
      <c r="D19" s="480"/>
      <c r="E19" s="481"/>
      <c r="F19" s="459" t="s">
        <v>418</v>
      </c>
      <c r="G19" s="460"/>
      <c r="H19" s="460"/>
      <c r="I19" s="460"/>
      <c r="J19" s="460"/>
      <c r="K19" s="461"/>
    </row>
    <row r="20" spans="1:11" s="37" customFormat="1" ht="35.25" customHeight="1" x14ac:dyDescent="0.2">
      <c r="A20" s="482" t="s">
        <v>150</v>
      </c>
      <c r="B20" s="483"/>
      <c r="C20" s="483"/>
      <c r="D20" s="483"/>
      <c r="E20" s="484"/>
      <c r="F20" s="459" t="s">
        <v>417</v>
      </c>
      <c r="G20" s="460"/>
      <c r="H20" s="460"/>
      <c r="I20" s="460"/>
      <c r="J20" s="460"/>
      <c r="K20" s="461"/>
    </row>
    <row r="21" spans="1:11" s="37" customFormat="1" ht="35.25" customHeight="1" x14ac:dyDescent="0.2">
      <c r="A21" s="482" t="s">
        <v>151</v>
      </c>
      <c r="B21" s="483"/>
      <c r="C21" s="483"/>
      <c r="D21" s="483"/>
      <c r="E21" s="484"/>
      <c r="F21" s="459" t="s">
        <v>222</v>
      </c>
      <c r="G21" s="460"/>
      <c r="H21" s="460"/>
      <c r="I21" s="460"/>
      <c r="J21" s="460"/>
      <c r="K21" s="461"/>
    </row>
    <row r="22" spans="1:11" s="37" customFormat="1" ht="35.25" customHeight="1" x14ac:dyDescent="0.2">
      <c r="A22" s="482" t="s">
        <v>152</v>
      </c>
      <c r="B22" s="483"/>
      <c r="C22" s="483"/>
      <c r="D22" s="483"/>
      <c r="E22" s="484"/>
      <c r="F22" s="459" t="s">
        <v>416</v>
      </c>
      <c r="G22" s="460"/>
      <c r="H22" s="460"/>
      <c r="I22" s="460"/>
      <c r="J22" s="460"/>
      <c r="K22" s="461"/>
    </row>
    <row r="23" spans="1:11" s="37" customFormat="1" ht="35.25" customHeight="1" x14ac:dyDescent="0.2">
      <c r="A23" s="485" t="s">
        <v>154</v>
      </c>
      <c r="B23" s="486"/>
      <c r="C23" s="486"/>
      <c r="D23" s="486"/>
      <c r="E23" s="487"/>
      <c r="F23" s="213">
        <v>177</v>
      </c>
      <c r="G23" s="167"/>
      <c r="H23" s="167"/>
      <c r="I23" s="167"/>
      <c r="J23" s="167"/>
      <c r="K23" s="168"/>
    </row>
    <row r="24" spans="1:11" ht="15.75" x14ac:dyDescent="0.25">
      <c r="A24" s="457"/>
      <c r="B24" s="458"/>
      <c r="C24" s="458"/>
      <c r="D24" s="458"/>
      <c r="E24" s="458"/>
      <c r="F24" s="471"/>
      <c r="G24" s="471"/>
      <c r="H24" s="471"/>
      <c r="I24" s="471"/>
      <c r="J24" s="471"/>
      <c r="K24" s="472"/>
    </row>
    <row r="25" spans="1:11" ht="20.25" x14ac:dyDescent="0.3">
      <c r="A25" s="476"/>
      <c r="B25" s="477"/>
      <c r="C25" s="477"/>
      <c r="D25" s="477"/>
      <c r="E25" s="477"/>
      <c r="F25" s="477"/>
      <c r="G25" s="477"/>
      <c r="H25" s="477"/>
      <c r="I25" s="477"/>
      <c r="J25" s="477"/>
      <c r="K25" s="478"/>
    </row>
    <row r="26" spans="1:11" x14ac:dyDescent="0.2">
      <c r="A26" s="164"/>
      <c r="B26" s="165"/>
      <c r="C26" s="165"/>
      <c r="D26" s="165"/>
      <c r="E26" s="165"/>
      <c r="F26" s="165"/>
      <c r="G26" s="165"/>
      <c r="H26" s="165"/>
      <c r="I26" s="165"/>
      <c r="J26" s="165"/>
      <c r="K26" s="166"/>
    </row>
    <row r="27" spans="1:11" ht="20.25" x14ac:dyDescent="0.3">
      <c r="A27" s="473"/>
      <c r="B27" s="474"/>
      <c r="C27" s="474"/>
      <c r="D27" s="474"/>
      <c r="E27" s="474"/>
      <c r="F27" s="474"/>
      <c r="G27" s="474"/>
      <c r="H27" s="474"/>
      <c r="I27" s="474"/>
      <c r="J27" s="474"/>
      <c r="K27" s="475"/>
    </row>
    <row r="28" spans="1:11" x14ac:dyDescent="0.2">
      <c r="A28" s="164"/>
      <c r="B28" s="165"/>
      <c r="C28" s="165"/>
      <c r="D28" s="165"/>
      <c r="E28" s="165"/>
      <c r="F28" s="165"/>
      <c r="G28" s="165"/>
      <c r="H28" s="165"/>
      <c r="I28" s="165"/>
      <c r="J28" s="165"/>
      <c r="K28" s="166"/>
    </row>
    <row r="29" spans="1:11" x14ac:dyDescent="0.2">
      <c r="A29" s="164"/>
      <c r="B29" s="165"/>
      <c r="C29" s="165"/>
      <c r="D29" s="165"/>
      <c r="E29" s="165"/>
      <c r="F29" s="165"/>
      <c r="G29" s="165"/>
      <c r="H29" s="165"/>
      <c r="I29" s="165"/>
      <c r="J29" s="165"/>
      <c r="K29" s="166"/>
    </row>
    <row r="30" spans="1:11" x14ac:dyDescent="0.2">
      <c r="A30" s="169"/>
      <c r="B30" s="170"/>
      <c r="C30" s="170"/>
      <c r="D30" s="170"/>
      <c r="E30" s="170"/>
      <c r="F30" s="170"/>
      <c r="G30" s="170"/>
      <c r="H30" s="170"/>
      <c r="I30" s="170"/>
      <c r="J30" s="170"/>
      <c r="K30" s="171"/>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17" right="0.27559055118110237" top="0.36" bottom="0.28000000000000003" header="0.28000000000000003" footer="0.17"/>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60"/>
  <sheetViews>
    <sheetView view="pageBreakPreview" zoomScale="80" zoomScaleNormal="100" zoomScaleSheetLayoutView="80" workbookViewId="0">
      <pane ySplit="3" topLeftCell="A16" activePane="bottomLeft" state="frozen"/>
      <selection pane="bottomLeft" activeCell="L22" sqref="L22"/>
    </sheetView>
  </sheetViews>
  <sheetFormatPr defaultColWidth="6.140625" defaultRowHeight="15.75" x14ac:dyDescent="0.25"/>
  <cols>
    <col min="1" max="1" width="6.140625" style="122" customWidth="1"/>
    <col min="2" max="2" width="15.42578125" style="125" customWidth="1"/>
    <col min="3" max="3" width="7" style="178" customWidth="1"/>
    <col min="4" max="4" width="13.28515625" style="125" bestFit="1" customWidth="1"/>
    <col min="5" max="5" width="11.85546875" style="122" customWidth="1"/>
    <col min="6" max="6" width="24.28515625" style="119" bestFit="1" customWidth="1"/>
    <col min="7" max="7" width="18" style="122" customWidth="1"/>
    <col min="8" max="8" width="16.140625" style="122" customWidth="1"/>
    <col min="9" max="9" width="12.42578125" style="177" customWidth="1"/>
    <col min="10" max="10" width="9.5703125" style="126" customWidth="1"/>
    <col min="11" max="12" width="8.5703125" style="127" customWidth="1"/>
    <col min="13" max="13" width="8.5703125" style="125" customWidth="1"/>
    <col min="14" max="16384" width="6.140625" style="119"/>
  </cols>
  <sheetData>
    <row r="1" spans="1:14" ht="44.25" customHeight="1" x14ac:dyDescent="0.25">
      <c r="A1" s="488" t="str">
        <f>'YARIŞMA BİLGİLERİ'!F19</f>
        <v>Masterler Türkiye Şampiyonası</v>
      </c>
      <c r="B1" s="488"/>
      <c r="C1" s="488"/>
      <c r="D1" s="488"/>
      <c r="E1" s="488"/>
      <c r="F1" s="489"/>
      <c r="G1" s="489"/>
      <c r="H1" s="489"/>
      <c r="I1" s="489"/>
      <c r="J1" s="489"/>
      <c r="K1" s="488"/>
      <c r="L1" s="488"/>
      <c r="M1" s="488"/>
    </row>
    <row r="2" spans="1:14" ht="44.25" customHeight="1" x14ac:dyDescent="0.25">
      <c r="A2" s="490" t="str">
        <f>'YARIŞMA BİLGİLERİ'!F21</f>
        <v>Master Erkekler</v>
      </c>
      <c r="B2" s="490"/>
      <c r="C2" s="490"/>
      <c r="D2" s="490"/>
      <c r="E2" s="490"/>
      <c r="F2" s="490"/>
      <c r="G2" s="491" t="s">
        <v>155</v>
      </c>
      <c r="H2" s="491"/>
      <c r="I2" s="183"/>
      <c r="J2" s="492">
        <f ca="1">NOW()</f>
        <v>42212.506261805553</v>
      </c>
      <c r="K2" s="492"/>
      <c r="L2" s="492"/>
      <c r="M2" s="492"/>
    </row>
    <row r="3" spans="1:14" s="122" customFormat="1" ht="45" customHeight="1" x14ac:dyDescent="0.25">
      <c r="A3" s="120" t="s">
        <v>24</v>
      </c>
      <c r="B3" s="121" t="s">
        <v>30</v>
      </c>
      <c r="C3" s="121" t="s">
        <v>146</v>
      </c>
      <c r="D3" s="121" t="s">
        <v>184</v>
      </c>
      <c r="E3" s="120" t="s">
        <v>21</v>
      </c>
      <c r="F3" s="120" t="s">
        <v>7</v>
      </c>
      <c r="G3" s="120" t="s">
        <v>47</v>
      </c>
      <c r="H3" s="120" t="s">
        <v>207</v>
      </c>
      <c r="I3" s="175" t="s">
        <v>211</v>
      </c>
      <c r="J3" s="172" t="s">
        <v>48</v>
      </c>
      <c r="K3" s="173" t="s">
        <v>208</v>
      </c>
      <c r="L3" s="173" t="s">
        <v>209</v>
      </c>
      <c r="M3" s="174" t="s">
        <v>210</v>
      </c>
      <c r="N3" s="174" t="s">
        <v>224</v>
      </c>
    </row>
    <row r="4" spans="1:14" s="124" customFormat="1" ht="22.5" customHeight="1" x14ac:dyDescent="0.2">
      <c r="A4" s="82">
        <v>1</v>
      </c>
      <c r="B4" s="123" t="str">
        <f t="shared" ref="B4:B146" si="0">CONCATENATE(I4,"-",K4,"-",L4)</f>
        <v>10000M-1-1</v>
      </c>
      <c r="C4" s="287">
        <v>71</v>
      </c>
      <c r="D4" s="287">
        <v>15215419660</v>
      </c>
      <c r="E4" s="288" t="s">
        <v>506</v>
      </c>
      <c r="F4" s="289" t="s">
        <v>563</v>
      </c>
      <c r="G4" s="290" t="s">
        <v>507</v>
      </c>
      <c r="H4" s="290" t="s">
        <v>312</v>
      </c>
      <c r="I4" s="290" t="s">
        <v>583</v>
      </c>
      <c r="J4" s="291"/>
      <c r="K4" s="292" t="s">
        <v>584</v>
      </c>
      <c r="L4" s="292" t="s">
        <v>584</v>
      </c>
      <c r="M4" s="293"/>
      <c r="N4" s="293" t="s">
        <v>235</v>
      </c>
    </row>
    <row r="5" spans="1:14" s="124" customFormat="1" ht="22.5" customHeight="1" x14ac:dyDescent="0.2">
      <c r="A5" s="82">
        <v>2</v>
      </c>
      <c r="B5" s="123" t="str">
        <f t="shared" si="0"/>
        <v>10000M-1-2</v>
      </c>
      <c r="C5" s="287">
        <v>136</v>
      </c>
      <c r="D5" s="287">
        <v>23740990318</v>
      </c>
      <c r="E5" s="288" t="s">
        <v>508</v>
      </c>
      <c r="F5" s="289" t="s">
        <v>289</v>
      </c>
      <c r="G5" s="290" t="s">
        <v>509</v>
      </c>
      <c r="H5" s="290" t="s">
        <v>312</v>
      </c>
      <c r="I5" s="290" t="s">
        <v>583</v>
      </c>
      <c r="J5" s="291"/>
      <c r="K5" s="292" t="s">
        <v>584</v>
      </c>
      <c r="L5" s="292" t="s">
        <v>585</v>
      </c>
      <c r="M5" s="293"/>
      <c r="N5" s="293" t="s">
        <v>235</v>
      </c>
    </row>
    <row r="6" spans="1:14" s="124" customFormat="1" ht="22.5" customHeight="1" x14ac:dyDescent="0.2">
      <c r="A6" s="82">
        <v>3</v>
      </c>
      <c r="B6" s="123" t="str">
        <f t="shared" si="0"/>
        <v>10000M-1-3</v>
      </c>
      <c r="C6" s="287">
        <v>198</v>
      </c>
      <c r="D6" s="287">
        <v>20624209566</v>
      </c>
      <c r="E6" s="288" t="s">
        <v>1385</v>
      </c>
      <c r="F6" s="289" t="s">
        <v>1386</v>
      </c>
      <c r="G6" s="290" t="s">
        <v>232</v>
      </c>
      <c r="H6" s="290" t="s">
        <v>312</v>
      </c>
      <c r="I6" s="290" t="s">
        <v>583</v>
      </c>
      <c r="J6" s="291"/>
      <c r="K6" s="292" t="s">
        <v>584</v>
      </c>
      <c r="L6" s="292" t="s">
        <v>586</v>
      </c>
      <c r="M6" s="293"/>
      <c r="N6" s="293" t="s">
        <v>235</v>
      </c>
    </row>
    <row r="7" spans="1:14" s="124" customFormat="1" ht="22.5" customHeight="1" x14ac:dyDescent="0.2">
      <c r="A7" s="82">
        <v>4</v>
      </c>
      <c r="B7" s="123" t="str">
        <f t="shared" si="0"/>
        <v>10000M-1-4</v>
      </c>
      <c r="C7" s="287">
        <v>12</v>
      </c>
      <c r="D7" s="287">
        <v>33082785398</v>
      </c>
      <c r="E7" s="288" t="s">
        <v>1019</v>
      </c>
      <c r="F7" s="289" t="s">
        <v>1020</v>
      </c>
      <c r="G7" s="290" t="s">
        <v>232</v>
      </c>
      <c r="H7" s="290" t="s">
        <v>312</v>
      </c>
      <c r="I7" s="290" t="s">
        <v>583</v>
      </c>
      <c r="J7" s="291"/>
      <c r="K7" s="292" t="s">
        <v>584</v>
      </c>
      <c r="L7" s="292" t="s">
        <v>587</v>
      </c>
      <c r="M7" s="293"/>
      <c r="N7" s="293" t="s">
        <v>235</v>
      </c>
    </row>
    <row r="8" spans="1:14" s="124" customFormat="1" ht="22.5" customHeight="1" x14ac:dyDescent="0.2">
      <c r="A8" s="82">
        <v>5</v>
      </c>
      <c r="B8" s="123" t="str">
        <f t="shared" si="0"/>
        <v>10000M-1-5</v>
      </c>
      <c r="C8" s="287">
        <v>18</v>
      </c>
      <c r="D8" s="287">
        <v>14614015596</v>
      </c>
      <c r="E8" s="288" t="s">
        <v>290</v>
      </c>
      <c r="F8" s="289" t="s">
        <v>291</v>
      </c>
      <c r="G8" s="290" t="s">
        <v>510</v>
      </c>
      <c r="H8" s="290" t="s">
        <v>312</v>
      </c>
      <c r="I8" s="290" t="s">
        <v>583</v>
      </c>
      <c r="J8" s="291"/>
      <c r="K8" s="292" t="s">
        <v>584</v>
      </c>
      <c r="L8" s="292" t="s">
        <v>588</v>
      </c>
      <c r="M8" s="293"/>
      <c r="N8" s="293" t="s">
        <v>236</v>
      </c>
    </row>
    <row r="9" spans="1:14" s="124" customFormat="1" ht="22.5" customHeight="1" x14ac:dyDescent="0.2">
      <c r="A9" s="82">
        <v>6</v>
      </c>
      <c r="B9" s="123" t="str">
        <f t="shared" si="0"/>
        <v>10000M-1-6</v>
      </c>
      <c r="C9" s="287">
        <v>74</v>
      </c>
      <c r="D9" s="287">
        <v>59938415868</v>
      </c>
      <c r="E9" s="288" t="s">
        <v>511</v>
      </c>
      <c r="F9" s="289" t="s">
        <v>564</v>
      </c>
      <c r="G9" s="290" t="s">
        <v>512</v>
      </c>
      <c r="H9" s="290" t="s">
        <v>312</v>
      </c>
      <c r="I9" s="290" t="s">
        <v>583</v>
      </c>
      <c r="J9" s="291"/>
      <c r="K9" s="292" t="s">
        <v>584</v>
      </c>
      <c r="L9" s="292" t="s">
        <v>589</v>
      </c>
      <c r="M9" s="293"/>
      <c r="N9" s="293" t="s">
        <v>236</v>
      </c>
    </row>
    <row r="10" spans="1:14" s="124" customFormat="1" ht="22.5" customHeight="1" x14ac:dyDescent="0.2">
      <c r="A10" s="82">
        <v>7</v>
      </c>
      <c r="B10" s="123" t="str">
        <f t="shared" si="0"/>
        <v>10000M-1-7</v>
      </c>
      <c r="C10" s="287">
        <v>98</v>
      </c>
      <c r="D10" s="287">
        <v>62413275178</v>
      </c>
      <c r="E10" s="288" t="s">
        <v>513</v>
      </c>
      <c r="F10" s="289" t="s">
        <v>565</v>
      </c>
      <c r="G10" s="290" t="s">
        <v>514</v>
      </c>
      <c r="H10" s="290" t="s">
        <v>312</v>
      </c>
      <c r="I10" s="290" t="s">
        <v>583</v>
      </c>
      <c r="J10" s="291"/>
      <c r="K10" s="292" t="s">
        <v>584</v>
      </c>
      <c r="L10" s="292" t="s">
        <v>590</v>
      </c>
      <c r="M10" s="293"/>
      <c r="N10" s="293" t="s">
        <v>236</v>
      </c>
    </row>
    <row r="11" spans="1:14" s="124" customFormat="1" ht="22.5" customHeight="1" x14ac:dyDescent="0.2">
      <c r="A11" s="82">
        <v>8</v>
      </c>
      <c r="B11" s="123" t="str">
        <f t="shared" si="0"/>
        <v>10000M-1-8</v>
      </c>
      <c r="C11" s="287">
        <v>13</v>
      </c>
      <c r="D11" s="287">
        <v>17260903514</v>
      </c>
      <c r="E11" s="288" t="s">
        <v>515</v>
      </c>
      <c r="F11" s="289" t="s">
        <v>516</v>
      </c>
      <c r="G11" s="290" t="s">
        <v>301</v>
      </c>
      <c r="H11" s="290" t="s">
        <v>312</v>
      </c>
      <c r="I11" s="290" t="s">
        <v>583</v>
      </c>
      <c r="J11" s="291"/>
      <c r="K11" s="292" t="s">
        <v>584</v>
      </c>
      <c r="L11" s="292" t="s">
        <v>591</v>
      </c>
      <c r="M11" s="293"/>
      <c r="N11" s="293" t="s">
        <v>246</v>
      </c>
    </row>
    <row r="12" spans="1:14" s="124" customFormat="1" ht="22.5" customHeight="1" x14ac:dyDescent="0.2">
      <c r="A12" s="82">
        <v>9</v>
      </c>
      <c r="B12" s="123" t="str">
        <f t="shared" si="0"/>
        <v>10000M-1-9</v>
      </c>
      <c r="C12" s="287">
        <v>14</v>
      </c>
      <c r="D12" s="287">
        <v>33646588328</v>
      </c>
      <c r="E12" s="288" t="s">
        <v>517</v>
      </c>
      <c r="F12" s="289" t="s">
        <v>566</v>
      </c>
      <c r="G12" s="290" t="s">
        <v>301</v>
      </c>
      <c r="H12" s="290" t="s">
        <v>312</v>
      </c>
      <c r="I12" s="290" t="s">
        <v>583</v>
      </c>
      <c r="J12" s="291"/>
      <c r="K12" s="292" t="s">
        <v>584</v>
      </c>
      <c r="L12" s="292" t="s">
        <v>592</v>
      </c>
      <c r="M12" s="293"/>
      <c r="N12" s="293" t="s">
        <v>246</v>
      </c>
    </row>
    <row r="13" spans="1:14" s="124" customFormat="1" ht="22.5" customHeight="1" x14ac:dyDescent="0.2">
      <c r="A13" s="82">
        <v>10</v>
      </c>
      <c r="B13" s="123" t="str">
        <f t="shared" si="0"/>
        <v>10000M-1-10</v>
      </c>
      <c r="C13" s="287">
        <v>32</v>
      </c>
      <c r="D13" s="287">
        <v>20459231770</v>
      </c>
      <c r="E13" s="288" t="s">
        <v>518</v>
      </c>
      <c r="F13" s="289" t="s">
        <v>519</v>
      </c>
      <c r="G13" s="290" t="s">
        <v>301</v>
      </c>
      <c r="H13" s="290" t="s">
        <v>312</v>
      </c>
      <c r="I13" s="290" t="s">
        <v>583</v>
      </c>
      <c r="J13" s="291"/>
      <c r="K13" s="292" t="s">
        <v>584</v>
      </c>
      <c r="L13" s="292" t="s">
        <v>593</v>
      </c>
      <c r="M13" s="293"/>
      <c r="N13" s="293" t="s">
        <v>246</v>
      </c>
    </row>
    <row r="14" spans="1:14" s="124" customFormat="1" ht="22.5" customHeight="1" x14ac:dyDescent="0.2">
      <c r="A14" s="82">
        <v>11</v>
      </c>
      <c r="B14" s="123" t="str">
        <f t="shared" si="0"/>
        <v>10000M-1-11</v>
      </c>
      <c r="C14" s="287">
        <v>67</v>
      </c>
      <c r="D14" s="287">
        <v>15839401584</v>
      </c>
      <c r="E14" s="288" t="s">
        <v>520</v>
      </c>
      <c r="F14" s="289" t="s">
        <v>521</v>
      </c>
      <c r="G14" s="290" t="s">
        <v>522</v>
      </c>
      <c r="H14" s="290" t="s">
        <v>312</v>
      </c>
      <c r="I14" s="290" t="s">
        <v>583</v>
      </c>
      <c r="J14" s="291"/>
      <c r="K14" s="292" t="s">
        <v>584</v>
      </c>
      <c r="L14" s="292" t="s">
        <v>594</v>
      </c>
      <c r="M14" s="293"/>
      <c r="N14" s="293" t="s">
        <v>246</v>
      </c>
    </row>
    <row r="15" spans="1:14" s="124" customFormat="1" ht="22.5" customHeight="1" x14ac:dyDescent="0.2">
      <c r="A15" s="82">
        <v>12</v>
      </c>
      <c r="B15" s="123" t="str">
        <f t="shared" si="0"/>
        <v>10000M-1-12</v>
      </c>
      <c r="C15" s="287">
        <v>82</v>
      </c>
      <c r="D15" s="287">
        <v>34354124242</v>
      </c>
      <c r="E15" s="288" t="s">
        <v>523</v>
      </c>
      <c r="F15" s="289" t="s">
        <v>524</v>
      </c>
      <c r="G15" s="290" t="s">
        <v>522</v>
      </c>
      <c r="H15" s="290" t="s">
        <v>312</v>
      </c>
      <c r="I15" s="290" t="s">
        <v>583</v>
      </c>
      <c r="J15" s="291"/>
      <c r="K15" s="292" t="s">
        <v>584</v>
      </c>
      <c r="L15" s="292" t="s">
        <v>595</v>
      </c>
      <c r="M15" s="293"/>
      <c r="N15" s="293" t="s">
        <v>246</v>
      </c>
    </row>
    <row r="16" spans="1:14" s="124" customFormat="1" ht="22.5" customHeight="1" x14ac:dyDescent="0.2">
      <c r="A16" s="82">
        <v>13</v>
      </c>
      <c r="B16" s="123" t="str">
        <f t="shared" si="0"/>
        <v>10000M-1-13</v>
      </c>
      <c r="C16" s="287">
        <v>91</v>
      </c>
      <c r="D16" s="287">
        <v>12824715190</v>
      </c>
      <c r="E16" s="288" t="s">
        <v>525</v>
      </c>
      <c r="F16" s="289" t="s">
        <v>526</v>
      </c>
      <c r="G16" s="290" t="s">
        <v>250</v>
      </c>
      <c r="H16" s="290" t="s">
        <v>312</v>
      </c>
      <c r="I16" s="290" t="s">
        <v>583</v>
      </c>
      <c r="J16" s="291"/>
      <c r="K16" s="292" t="s">
        <v>584</v>
      </c>
      <c r="L16" s="292" t="s">
        <v>596</v>
      </c>
      <c r="M16" s="293"/>
      <c r="N16" s="293" t="s">
        <v>246</v>
      </c>
    </row>
    <row r="17" spans="1:14" s="124" customFormat="1" ht="22.5" customHeight="1" x14ac:dyDescent="0.2">
      <c r="A17" s="82">
        <v>14</v>
      </c>
      <c r="B17" s="123" t="str">
        <f t="shared" si="0"/>
        <v>10000M-1-14</v>
      </c>
      <c r="C17" s="287">
        <v>93</v>
      </c>
      <c r="D17" s="287">
        <v>34330345814</v>
      </c>
      <c r="E17" s="288" t="s">
        <v>293</v>
      </c>
      <c r="F17" s="289" t="s">
        <v>294</v>
      </c>
      <c r="G17" s="290" t="s">
        <v>527</v>
      </c>
      <c r="H17" s="290" t="s">
        <v>312</v>
      </c>
      <c r="I17" s="290" t="s">
        <v>583</v>
      </c>
      <c r="J17" s="291"/>
      <c r="K17" s="292" t="s">
        <v>584</v>
      </c>
      <c r="L17" s="292" t="s">
        <v>597</v>
      </c>
      <c r="M17" s="293"/>
      <c r="N17" s="293" t="s">
        <v>246</v>
      </c>
    </row>
    <row r="18" spans="1:14" s="124" customFormat="1" ht="22.5" customHeight="1" x14ac:dyDescent="0.2">
      <c r="A18" s="82">
        <v>15</v>
      </c>
      <c r="B18" s="123" t="str">
        <f t="shared" si="0"/>
        <v>10000M-1-15</v>
      </c>
      <c r="C18" s="287">
        <v>209</v>
      </c>
      <c r="D18" s="287">
        <v>22057138604</v>
      </c>
      <c r="E18" s="288" t="s">
        <v>1389</v>
      </c>
      <c r="F18" s="289" t="s">
        <v>1390</v>
      </c>
      <c r="G18" s="290" t="s">
        <v>522</v>
      </c>
      <c r="H18" s="290" t="s">
        <v>312</v>
      </c>
      <c r="I18" s="290" t="s">
        <v>583</v>
      </c>
      <c r="J18" s="291"/>
      <c r="K18" s="292" t="s">
        <v>584</v>
      </c>
      <c r="L18" s="292" t="s">
        <v>598</v>
      </c>
      <c r="M18" s="293"/>
      <c r="N18" s="293" t="s">
        <v>246</v>
      </c>
    </row>
    <row r="19" spans="1:14" s="124" customFormat="1" ht="22.5" customHeight="1" x14ac:dyDescent="0.2">
      <c r="A19" s="82">
        <v>16</v>
      </c>
      <c r="B19" s="123" t="str">
        <f t="shared" si="0"/>
        <v>10000M-1-16</v>
      </c>
      <c r="C19" s="287">
        <v>21</v>
      </c>
      <c r="D19" s="287">
        <v>17416860340</v>
      </c>
      <c r="E19" s="288" t="s">
        <v>1057</v>
      </c>
      <c r="F19" s="289" t="s">
        <v>1058</v>
      </c>
      <c r="G19" s="290" t="s">
        <v>1059</v>
      </c>
      <c r="H19" s="290" t="s">
        <v>312</v>
      </c>
      <c r="I19" s="290" t="s">
        <v>583</v>
      </c>
      <c r="J19" s="291"/>
      <c r="K19" s="292" t="s">
        <v>584</v>
      </c>
      <c r="L19" s="292" t="s">
        <v>599</v>
      </c>
      <c r="M19" s="293"/>
      <c r="N19" s="293" t="s">
        <v>246</v>
      </c>
    </row>
    <row r="20" spans="1:14" s="124" customFormat="1" ht="22.5" customHeight="1" x14ac:dyDescent="0.2">
      <c r="A20" s="82">
        <v>17</v>
      </c>
      <c r="B20" s="123" t="str">
        <f t="shared" si="0"/>
        <v>10000M-1-17</v>
      </c>
      <c r="C20" s="287">
        <v>33</v>
      </c>
      <c r="D20" s="287">
        <v>49399862370</v>
      </c>
      <c r="E20" s="288" t="s">
        <v>528</v>
      </c>
      <c r="F20" s="289" t="s">
        <v>529</v>
      </c>
      <c r="G20" s="290" t="s">
        <v>301</v>
      </c>
      <c r="H20" s="290" t="s">
        <v>312</v>
      </c>
      <c r="I20" s="290" t="s">
        <v>583</v>
      </c>
      <c r="J20" s="291"/>
      <c r="K20" s="292" t="s">
        <v>584</v>
      </c>
      <c r="L20" s="292" t="s">
        <v>600</v>
      </c>
      <c r="M20" s="293"/>
      <c r="N20" s="293" t="s">
        <v>251</v>
      </c>
    </row>
    <row r="21" spans="1:14" s="124" customFormat="1" ht="22.5" customHeight="1" x14ac:dyDescent="0.2">
      <c r="A21" s="82">
        <v>18</v>
      </c>
      <c r="B21" s="123" t="str">
        <f t="shared" si="0"/>
        <v>10000M-2-17</v>
      </c>
      <c r="C21" s="287">
        <v>72</v>
      </c>
      <c r="D21" s="287">
        <v>29665452290</v>
      </c>
      <c r="E21" s="288" t="s">
        <v>309</v>
      </c>
      <c r="F21" s="289" t="s">
        <v>310</v>
      </c>
      <c r="G21" s="290" t="s">
        <v>530</v>
      </c>
      <c r="H21" s="290" t="s">
        <v>312</v>
      </c>
      <c r="I21" s="290" t="s">
        <v>583</v>
      </c>
      <c r="J21" s="291"/>
      <c r="K21" s="292" t="s">
        <v>585</v>
      </c>
      <c r="L21" s="292" t="s">
        <v>600</v>
      </c>
      <c r="M21" s="293"/>
      <c r="N21" s="293" t="s">
        <v>251</v>
      </c>
    </row>
    <row r="22" spans="1:14" s="124" customFormat="1" ht="22.5" customHeight="1" x14ac:dyDescent="0.2">
      <c r="A22" s="82">
        <v>19</v>
      </c>
      <c r="B22" s="123" t="str">
        <f t="shared" si="0"/>
        <v>10000M-1-19</v>
      </c>
      <c r="C22" s="287">
        <v>161</v>
      </c>
      <c r="D22" s="287">
        <v>21754081480</v>
      </c>
      <c r="E22" s="288" t="s">
        <v>531</v>
      </c>
      <c r="F22" s="289" t="s">
        <v>567</v>
      </c>
      <c r="G22" s="290" t="s">
        <v>301</v>
      </c>
      <c r="H22" s="290" t="s">
        <v>312</v>
      </c>
      <c r="I22" s="290" t="s">
        <v>583</v>
      </c>
      <c r="J22" s="291"/>
      <c r="K22" s="292" t="s">
        <v>584</v>
      </c>
      <c r="L22" s="292" t="s">
        <v>602</v>
      </c>
      <c r="M22" s="293"/>
      <c r="N22" s="293" t="s">
        <v>251</v>
      </c>
    </row>
    <row r="23" spans="1:14" s="124" customFormat="1" ht="22.5" customHeight="1" x14ac:dyDescent="0.2">
      <c r="A23" s="82">
        <v>20</v>
      </c>
      <c r="B23" s="123" t="str">
        <f t="shared" si="0"/>
        <v>10000M-1-20</v>
      </c>
      <c r="C23" s="287">
        <v>167</v>
      </c>
      <c r="D23" s="287">
        <v>38221666194</v>
      </c>
      <c r="E23" s="288" t="s">
        <v>307</v>
      </c>
      <c r="F23" s="289" t="s">
        <v>308</v>
      </c>
      <c r="G23" s="290" t="s">
        <v>229</v>
      </c>
      <c r="H23" s="290" t="s">
        <v>312</v>
      </c>
      <c r="I23" s="290" t="s">
        <v>583</v>
      </c>
      <c r="J23" s="291"/>
      <c r="K23" s="292" t="s">
        <v>584</v>
      </c>
      <c r="L23" s="292" t="s">
        <v>603</v>
      </c>
      <c r="M23" s="293"/>
      <c r="N23" s="293" t="s">
        <v>251</v>
      </c>
    </row>
    <row r="24" spans="1:14" s="124" customFormat="1" ht="22.5" customHeight="1" x14ac:dyDescent="0.2">
      <c r="A24" s="82">
        <v>21</v>
      </c>
      <c r="B24" s="123" t="str">
        <f t="shared" si="0"/>
        <v>10000M-1-21</v>
      </c>
      <c r="C24" s="287">
        <v>176</v>
      </c>
      <c r="D24" s="287">
        <v>36865709734</v>
      </c>
      <c r="E24" s="288" t="s">
        <v>532</v>
      </c>
      <c r="F24" s="289" t="s">
        <v>568</v>
      </c>
      <c r="G24" s="290" t="s">
        <v>522</v>
      </c>
      <c r="H24" s="290" t="s">
        <v>312</v>
      </c>
      <c r="I24" s="290" t="s">
        <v>583</v>
      </c>
      <c r="J24" s="291"/>
      <c r="K24" s="292" t="s">
        <v>584</v>
      </c>
      <c r="L24" s="292" t="s">
        <v>604</v>
      </c>
      <c r="M24" s="293"/>
      <c r="N24" s="293" t="s">
        <v>251</v>
      </c>
    </row>
    <row r="25" spans="1:14" s="124" customFormat="1" ht="22.5" customHeight="1" x14ac:dyDescent="0.2">
      <c r="A25" s="82">
        <v>22</v>
      </c>
      <c r="B25" s="123" t="str">
        <f t="shared" si="0"/>
        <v>10000M-2-1</v>
      </c>
      <c r="C25" s="287">
        <v>39</v>
      </c>
      <c r="D25" s="287">
        <v>33283806564</v>
      </c>
      <c r="E25" s="288" t="s">
        <v>533</v>
      </c>
      <c r="F25" s="289" t="s">
        <v>534</v>
      </c>
      <c r="G25" s="290" t="s">
        <v>301</v>
      </c>
      <c r="H25" s="290" t="s">
        <v>312</v>
      </c>
      <c r="I25" s="290" t="s">
        <v>583</v>
      </c>
      <c r="J25" s="291"/>
      <c r="K25" s="292" t="s">
        <v>585</v>
      </c>
      <c r="L25" s="292" t="s">
        <v>584</v>
      </c>
      <c r="M25" s="293"/>
      <c r="N25" s="293" t="s">
        <v>252</v>
      </c>
    </row>
    <row r="26" spans="1:14" s="124" customFormat="1" ht="22.5" customHeight="1" x14ac:dyDescent="0.2">
      <c r="A26" s="82">
        <v>23</v>
      </c>
      <c r="B26" s="123" t="str">
        <f t="shared" si="0"/>
        <v>10000M-2-2</v>
      </c>
      <c r="C26" s="287">
        <v>47</v>
      </c>
      <c r="D26" s="287">
        <v>50116075768</v>
      </c>
      <c r="E26" s="288" t="s">
        <v>535</v>
      </c>
      <c r="F26" s="289" t="s">
        <v>536</v>
      </c>
      <c r="G26" s="290" t="s">
        <v>250</v>
      </c>
      <c r="H26" s="290" t="s">
        <v>312</v>
      </c>
      <c r="I26" s="290" t="s">
        <v>583</v>
      </c>
      <c r="J26" s="291"/>
      <c r="K26" s="292" t="s">
        <v>585</v>
      </c>
      <c r="L26" s="292" t="s">
        <v>585</v>
      </c>
      <c r="M26" s="293"/>
      <c r="N26" s="293" t="s">
        <v>252</v>
      </c>
    </row>
    <row r="27" spans="1:14" s="124" customFormat="1" ht="22.5" customHeight="1" x14ac:dyDescent="0.2">
      <c r="A27" s="82">
        <v>24</v>
      </c>
      <c r="B27" s="123" t="str">
        <f t="shared" si="0"/>
        <v>10000M-2-3</v>
      </c>
      <c r="C27" s="287">
        <v>104</v>
      </c>
      <c r="D27" s="287">
        <v>11377139316</v>
      </c>
      <c r="E27" s="288" t="s">
        <v>537</v>
      </c>
      <c r="F27" s="289" t="s">
        <v>569</v>
      </c>
      <c r="G27" s="290" t="s">
        <v>301</v>
      </c>
      <c r="H27" s="290" t="s">
        <v>312</v>
      </c>
      <c r="I27" s="290" t="s">
        <v>583</v>
      </c>
      <c r="J27" s="291"/>
      <c r="K27" s="292" t="s">
        <v>585</v>
      </c>
      <c r="L27" s="292" t="s">
        <v>586</v>
      </c>
      <c r="M27" s="293"/>
      <c r="N27" s="293" t="s">
        <v>252</v>
      </c>
    </row>
    <row r="28" spans="1:14" s="124" customFormat="1" ht="22.5" customHeight="1" x14ac:dyDescent="0.2">
      <c r="A28" s="82">
        <v>25</v>
      </c>
      <c r="B28" s="123" t="str">
        <f t="shared" si="0"/>
        <v>10000M-2-4</v>
      </c>
      <c r="C28" s="287">
        <v>134</v>
      </c>
      <c r="D28" s="287">
        <v>30142741394</v>
      </c>
      <c r="E28" s="288" t="s">
        <v>538</v>
      </c>
      <c r="F28" s="289" t="s">
        <v>539</v>
      </c>
      <c r="G28" s="290" t="s">
        <v>301</v>
      </c>
      <c r="H28" s="290" t="s">
        <v>312</v>
      </c>
      <c r="I28" s="290" t="s">
        <v>583</v>
      </c>
      <c r="J28" s="291"/>
      <c r="K28" s="292" t="s">
        <v>585</v>
      </c>
      <c r="L28" s="292" t="s">
        <v>587</v>
      </c>
      <c r="M28" s="293"/>
      <c r="N28" s="293" t="s">
        <v>252</v>
      </c>
    </row>
    <row r="29" spans="1:14" s="124" customFormat="1" ht="22.5" customHeight="1" x14ac:dyDescent="0.2">
      <c r="A29" s="82">
        <v>26</v>
      </c>
      <c r="B29" s="123" t="str">
        <f t="shared" si="0"/>
        <v>10000M-2-5</v>
      </c>
      <c r="C29" s="287">
        <v>148</v>
      </c>
      <c r="D29" s="287">
        <v>45403425692</v>
      </c>
      <c r="E29" s="288" t="s">
        <v>540</v>
      </c>
      <c r="F29" s="289" t="s">
        <v>570</v>
      </c>
      <c r="G29" s="290" t="s">
        <v>522</v>
      </c>
      <c r="H29" s="290" t="s">
        <v>312</v>
      </c>
      <c r="I29" s="290" t="s">
        <v>583</v>
      </c>
      <c r="J29" s="291"/>
      <c r="K29" s="292" t="s">
        <v>585</v>
      </c>
      <c r="L29" s="292" t="s">
        <v>588</v>
      </c>
      <c r="M29" s="293"/>
      <c r="N29" s="293" t="s">
        <v>252</v>
      </c>
    </row>
    <row r="30" spans="1:14" s="124" customFormat="1" ht="22.5" customHeight="1" x14ac:dyDescent="0.2">
      <c r="A30" s="82">
        <v>27</v>
      </c>
      <c r="B30" s="123" t="str">
        <f t="shared" si="0"/>
        <v>10000M-2-6</v>
      </c>
      <c r="C30" s="287">
        <v>150</v>
      </c>
      <c r="D30" s="287">
        <v>28718269328</v>
      </c>
      <c r="E30" s="288" t="s">
        <v>295</v>
      </c>
      <c r="F30" s="289" t="s">
        <v>296</v>
      </c>
      <c r="G30" s="290" t="s">
        <v>229</v>
      </c>
      <c r="H30" s="290" t="s">
        <v>312</v>
      </c>
      <c r="I30" s="290" t="s">
        <v>583</v>
      </c>
      <c r="J30" s="291"/>
      <c r="K30" s="292" t="s">
        <v>585</v>
      </c>
      <c r="L30" s="292" t="s">
        <v>589</v>
      </c>
      <c r="M30" s="293"/>
      <c r="N30" s="293" t="s">
        <v>252</v>
      </c>
    </row>
    <row r="31" spans="1:14" s="124" customFormat="1" ht="22.5" customHeight="1" x14ac:dyDescent="0.2">
      <c r="A31" s="82">
        <v>28</v>
      </c>
      <c r="B31" s="123" t="str">
        <f t="shared" si="0"/>
        <v>10000M-2-7</v>
      </c>
      <c r="C31" s="287">
        <v>164</v>
      </c>
      <c r="D31" s="287">
        <v>10552805602</v>
      </c>
      <c r="E31" s="288" t="s">
        <v>541</v>
      </c>
      <c r="F31" s="289" t="s">
        <v>571</v>
      </c>
      <c r="G31" s="290" t="s">
        <v>522</v>
      </c>
      <c r="H31" s="290" t="s">
        <v>312</v>
      </c>
      <c r="I31" s="290" t="s">
        <v>583</v>
      </c>
      <c r="J31" s="291"/>
      <c r="K31" s="292" t="s">
        <v>585</v>
      </c>
      <c r="L31" s="292" t="s">
        <v>590</v>
      </c>
      <c r="M31" s="293"/>
      <c r="N31" s="293" t="s">
        <v>252</v>
      </c>
    </row>
    <row r="32" spans="1:14" s="124" customFormat="1" ht="22.5" customHeight="1" x14ac:dyDescent="0.2">
      <c r="A32" s="82">
        <v>29</v>
      </c>
      <c r="B32" s="123" t="str">
        <f t="shared" si="0"/>
        <v>10000M-2-8</v>
      </c>
      <c r="C32" s="287">
        <v>195</v>
      </c>
      <c r="D32" s="287">
        <v>36010529354</v>
      </c>
      <c r="E32" s="288" t="s">
        <v>542</v>
      </c>
      <c r="F32" s="289" t="s">
        <v>572</v>
      </c>
      <c r="G32" s="290" t="s">
        <v>301</v>
      </c>
      <c r="H32" s="290" t="s">
        <v>312</v>
      </c>
      <c r="I32" s="290" t="s">
        <v>583</v>
      </c>
      <c r="J32" s="291"/>
      <c r="K32" s="292" t="s">
        <v>585</v>
      </c>
      <c r="L32" s="292" t="s">
        <v>591</v>
      </c>
      <c r="M32" s="293"/>
      <c r="N32" s="293" t="s">
        <v>252</v>
      </c>
    </row>
    <row r="33" spans="1:14" s="124" customFormat="1" ht="22.5" customHeight="1" x14ac:dyDescent="0.2">
      <c r="A33" s="82">
        <v>30</v>
      </c>
      <c r="B33" s="123" t="str">
        <f t="shared" si="0"/>
        <v>10000M-2-9</v>
      </c>
      <c r="C33" s="287">
        <v>197</v>
      </c>
      <c r="D33" s="287">
        <v>24089272318</v>
      </c>
      <c r="E33" s="288" t="s">
        <v>1384</v>
      </c>
      <c r="F33" s="289" t="s">
        <v>1421</v>
      </c>
      <c r="G33" s="290" t="s">
        <v>229</v>
      </c>
      <c r="H33" s="290" t="s">
        <v>312</v>
      </c>
      <c r="I33" s="290" t="s">
        <v>583</v>
      </c>
      <c r="J33" s="291"/>
      <c r="K33" s="292" t="s">
        <v>585</v>
      </c>
      <c r="L33" s="292" t="s">
        <v>592</v>
      </c>
      <c r="M33" s="293"/>
      <c r="N33" s="293" t="s">
        <v>252</v>
      </c>
    </row>
    <row r="34" spans="1:14" s="124" customFormat="1" ht="22.5" customHeight="1" x14ac:dyDescent="0.2">
      <c r="A34" s="82">
        <v>31</v>
      </c>
      <c r="B34" s="123" t="str">
        <f t="shared" si="0"/>
        <v>10000M-2-10</v>
      </c>
      <c r="C34" s="287">
        <v>40</v>
      </c>
      <c r="D34" s="287">
        <v>35341098508</v>
      </c>
      <c r="E34" s="288" t="s">
        <v>543</v>
      </c>
      <c r="F34" s="289" t="s">
        <v>544</v>
      </c>
      <c r="G34" s="290" t="s">
        <v>301</v>
      </c>
      <c r="H34" s="290" t="s">
        <v>312</v>
      </c>
      <c r="I34" s="290" t="s">
        <v>583</v>
      </c>
      <c r="J34" s="291"/>
      <c r="K34" s="292" t="s">
        <v>585</v>
      </c>
      <c r="L34" s="292" t="s">
        <v>593</v>
      </c>
      <c r="M34" s="293"/>
      <c r="N34" s="293" t="s">
        <v>263</v>
      </c>
    </row>
    <row r="35" spans="1:14" s="124" customFormat="1" ht="22.5" customHeight="1" x14ac:dyDescent="0.2">
      <c r="A35" s="82">
        <v>32</v>
      </c>
      <c r="B35" s="123" t="str">
        <f t="shared" si="0"/>
        <v>10000M-2-11</v>
      </c>
      <c r="C35" s="287">
        <v>85</v>
      </c>
      <c r="D35" s="287">
        <v>18817457146</v>
      </c>
      <c r="E35" s="288" t="s">
        <v>545</v>
      </c>
      <c r="F35" s="289" t="s">
        <v>573</v>
      </c>
      <c r="G35" s="290" t="s">
        <v>229</v>
      </c>
      <c r="H35" s="290" t="s">
        <v>312</v>
      </c>
      <c r="I35" s="290" t="s">
        <v>583</v>
      </c>
      <c r="J35" s="291"/>
      <c r="K35" s="292" t="s">
        <v>585</v>
      </c>
      <c r="L35" s="292" t="s">
        <v>594</v>
      </c>
      <c r="M35" s="293"/>
      <c r="N35" s="293" t="s">
        <v>263</v>
      </c>
    </row>
    <row r="36" spans="1:14" s="124" customFormat="1" ht="22.5" customHeight="1" x14ac:dyDescent="0.2">
      <c r="A36" s="82">
        <v>33</v>
      </c>
      <c r="B36" s="123" t="str">
        <f t="shared" si="0"/>
        <v>10000M-2-12</v>
      </c>
      <c r="C36" s="287">
        <v>89</v>
      </c>
      <c r="D36" s="287">
        <v>46996589556</v>
      </c>
      <c r="E36" s="288" t="s">
        <v>546</v>
      </c>
      <c r="F36" s="289" t="s">
        <v>574</v>
      </c>
      <c r="G36" s="290" t="s">
        <v>547</v>
      </c>
      <c r="H36" s="290" t="s">
        <v>312</v>
      </c>
      <c r="I36" s="290" t="s">
        <v>583</v>
      </c>
      <c r="J36" s="291"/>
      <c r="K36" s="292" t="s">
        <v>585</v>
      </c>
      <c r="L36" s="292" t="s">
        <v>595</v>
      </c>
      <c r="M36" s="293"/>
      <c r="N36" s="293" t="s">
        <v>263</v>
      </c>
    </row>
    <row r="37" spans="1:14" s="124" customFormat="1" ht="22.5" customHeight="1" x14ac:dyDescent="0.2">
      <c r="A37" s="82">
        <v>34</v>
      </c>
      <c r="B37" s="123" t="str">
        <f t="shared" si="0"/>
        <v>10000M-2-13</v>
      </c>
      <c r="C37" s="287">
        <v>113</v>
      </c>
      <c r="D37" s="287">
        <v>21478364364</v>
      </c>
      <c r="E37" s="288" t="s">
        <v>548</v>
      </c>
      <c r="F37" s="289" t="s">
        <v>575</v>
      </c>
      <c r="G37" s="290" t="s">
        <v>301</v>
      </c>
      <c r="H37" s="290" t="s">
        <v>312</v>
      </c>
      <c r="I37" s="290" t="s">
        <v>583</v>
      </c>
      <c r="J37" s="291"/>
      <c r="K37" s="292" t="s">
        <v>585</v>
      </c>
      <c r="L37" s="292" t="s">
        <v>596</v>
      </c>
      <c r="M37" s="293"/>
      <c r="N37" s="293" t="s">
        <v>263</v>
      </c>
    </row>
    <row r="38" spans="1:14" s="124" customFormat="1" ht="22.5" customHeight="1" x14ac:dyDescent="0.2">
      <c r="A38" s="82">
        <v>35</v>
      </c>
      <c r="B38" s="123" t="str">
        <f t="shared" si="0"/>
        <v>10000M-2-14</v>
      </c>
      <c r="C38" s="287">
        <v>157</v>
      </c>
      <c r="D38" s="287">
        <v>55327084790</v>
      </c>
      <c r="E38" s="288" t="s">
        <v>549</v>
      </c>
      <c r="F38" s="289" t="s">
        <v>576</v>
      </c>
      <c r="G38" s="290" t="s">
        <v>522</v>
      </c>
      <c r="H38" s="290" t="s">
        <v>312</v>
      </c>
      <c r="I38" s="290" t="s">
        <v>583</v>
      </c>
      <c r="J38" s="291"/>
      <c r="K38" s="292" t="s">
        <v>585</v>
      </c>
      <c r="L38" s="292" t="s">
        <v>597</v>
      </c>
      <c r="M38" s="293"/>
      <c r="N38" s="293" t="s">
        <v>263</v>
      </c>
    </row>
    <row r="39" spans="1:14" s="124" customFormat="1" ht="22.5" customHeight="1" x14ac:dyDescent="0.2">
      <c r="A39" s="82">
        <v>36</v>
      </c>
      <c r="B39" s="123" t="str">
        <f t="shared" si="0"/>
        <v>10000M-2-15</v>
      </c>
      <c r="C39" s="287">
        <v>88</v>
      </c>
      <c r="D39" s="287">
        <v>21374225196</v>
      </c>
      <c r="E39" s="288" t="s">
        <v>550</v>
      </c>
      <c r="F39" s="289" t="s">
        <v>577</v>
      </c>
      <c r="G39" s="290" t="s">
        <v>229</v>
      </c>
      <c r="H39" s="290" t="s">
        <v>312</v>
      </c>
      <c r="I39" s="290" t="s">
        <v>583</v>
      </c>
      <c r="J39" s="291"/>
      <c r="K39" s="292" t="s">
        <v>585</v>
      </c>
      <c r="L39" s="292" t="s">
        <v>598</v>
      </c>
      <c r="M39" s="293"/>
      <c r="N39" s="293" t="s">
        <v>264</v>
      </c>
    </row>
    <row r="40" spans="1:14" s="124" customFormat="1" ht="22.5" customHeight="1" x14ac:dyDescent="0.2">
      <c r="A40" s="82">
        <v>37</v>
      </c>
      <c r="B40" s="123" t="str">
        <f t="shared" si="0"/>
        <v>10000M-2-16</v>
      </c>
      <c r="C40" s="287">
        <v>112</v>
      </c>
      <c r="D40" s="287">
        <v>26845190218</v>
      </c>
      <c r="E40" s="288" t="s">
        <v>551</v>
      </c>
      <c r="F40" s="289" t="s">
        <v>578</v>
      </c>
      <c r="G40" s="290" t="s">
        <v>547</v>
      </c>
      <c r="H40" s="290" t="s">
        <v>312</v>
      </c>
      <c r="I40" s="290" t="s">
        <v>583</v>
      </c>
      <c r="J40" s="291"/>
      <c r="K40" s="292" t="s">
        <v>585</v>
      </c>
      <c r="L40" s="292" t="s">
        <v>599</v>
      </c>
      <c r="M40" s="293"/>
      <c r="N40" s="293" t="s">
        <v>264</v>
      </c>
    </row>
    <row r="41" spans="1:14" s="124" customFormat="1" ht="22.5" customHeight="1" x14ac:dyDescent="0.2">
      <c r="A41" s="82">
        <v>38</v>
      </c>
      <c r="B41" s="123" t="str">
        <f t="shared" si="0"/>
        <v>10000M--</v>
      </c>
      <c r="C41" s="287">
        <v>119</v>
      </c>
      <c r="D41" s="287">
        <v>55420076784</v>
      </c>
      <c r="E41" s="288" t="s">
        <v>552</v>
      </c>
      <c r="F41" s="289" t="s">
        <v>579</v>
      </c>
      <c r="G41" s="290" t="s">
        <v>301</v>
      </c>
      <c r="H41" s="290" t="s">
        <v>312</v>
      </c>
      <c r="I41" s="290" t="s">
        <v>583</v>
      </c>
      <c r="J41" s="291"/>
      <c r="K41" s="292"/>
      <c r="L41" s="292"/>
      <c r="M41" s="293"/>
      <c r="N41" s="293" t="s">
        <v>264</v>
      </c>
    </row>
    <row r="42" spans="1:14" s="124" customFormat="1" ht="22.5" customHeight="1" x14ac:dyDescent="0.2">
      <c r="A42" s="82">
        <v>39</v>
      </c>
      <c r="B42" s="123" t="str">
        <f t="shared" si="0"/>
        <v>10000M-2-18</v>
      </c>
      <c r="C42" s="287">
        <v>153</v>
      </c>
      <c r="D42" s="287">
        <v>52780010700</v>
      </c>
      <c r="E42" s="288" t="s">
        <v>553</v>
      </c>
      <c r="F42" s="289" t="s">
        <v>580</v>
      </c>
      <c r="G42" s="290" t="s">
        <v>554</v>
      </c>
      <c r="H42" s="290" t="s">
        <v>312</v>
      </c>
      <c r="I42" s="290" t="s">
        <v>583</v>
      </c>
      <c r="J42" s="291"/>
      <c r="K42" s="292" t="s">
        <v>585</v>
      </c>
      <c r="L42" s="292" t="s">
        <v>601</v>
      </c>
      <c r="M42" s="293"/>
      <c r="N42" s="293" t="s">
        <v>264</v>
      </c>
    </row>
    <row r="43" spans="1:14" s="124" customFormat="1" ht="22.5" customHeight="1" x14ac:dyDescent="0.2">
      <c r="A43" s="82">
        <v>40</v>
      </c>
      <c r="B43" s="123" t="str">
        <f t="shared" si="0"/>
        <v>10000M-2-19</v>
      </c>
      <c r="C43" s="287">
        <v>202</v>
      </c>
      <c r="D43" s="287">
        <v>55522036716</v>
      </c>
      <c r="E43" s="288" t="s">
        <v>1387</v>
      </c>
      <c r="F43" s="289" t="s">
        <v>1388</v>
      </c>
      <c r="G43" s="290" t="s">
        <v>232</v>
      </c>
      <c r="H43" s="290" t="s">
        <v>312</v>
      </c>
      <c r="I43" s="290" t="s">
        <v>583</v>
      </c>
      <c r="J43" s="291"/>
      <c r="K43" s="292" t="s">
        <v>585</v>
      </c>
      <c r="L43" s="292" t="s">
        <v>602</v>
      </c>
      <c r="M43" s="293"/>
      <c r="N43" s="293" t="s">
        <v>264</v>
      </c>
    </row>
    <row r="44" spans="1:14" s="124" customFormat="1" ht="22.5" customHeight="1" x14ac:dyDescent="0.2">
      <c r="A44" s="82">
        <v>41</v>
      </c>
      <c r="B44" s="123" t="str">
        <f t="shared" si="0"/>
        <v>10000M-2-20</v>
      </c>
      <c r="C44" s="287">
        <v>37</v>
      </c>
      <c r="D44" s="287">
        <v>13298901508</v>
      </c>
      <c r="E44" s="288" t="s">
        <v>555</v>
      </c>
      <c r="F44" s="289" t="s">
        <v>581</v>
      </c>
      <c r="G44" s="290" t="s">
        <v>250</v>
      </c>
      <c r="H44" s="290" t="s">
        <v>312</v>
      </c>
      <c r="I44" s="290" t="s">
        <v>583</v>
      </c>
      <c r="J44" s="291"/>
      <c r="K44" s="292" t="s">
        <v>585</v>
      </c>
      <c r="L44" s="292" t="s">
        <v>603</v>
      </c>
      <c r="M44" s="293"/>
      <c r="N44" s="293" t="s">
        <v>270</v>
      </c>
    </row>
    <row r="45" spans="1:14" s="124" customFormat="1" ht="22.5" customHeight="1" x14ac:dyDescent="0.2">
      <c r="A45" s="82">
        <v>42</v>
      </c>
      <c r="B45" s="123" t="str">
        <f t="shared" si="0"/>
        <v>10000M-2-21</v>
      </c>
      <c r="C45" s="287">
        <v>41</v>
      </c>
      <c r="D45" s="287">
        <v>58324207056</v>
      </c>
      <c r="E45" s="288" t="s">
        <v>556</v>
      </c>
      <c r="F45" s="289" t="s">
        <v>557</v>
      </c>
      <c r="G45" s="290" t="s">
        <v>250</v>
      </c>
      <c r="H45" s="290" t="s">
        <v>312</v>
      </c>
      <c r="I45" s="290" t="s">
        <v>583</v>
      </c>
      <c r="J45" s="291"/>
      <c r="K45" s="292" t="s">
        <v>585</v>
      </c>
      <c r="L45" s="292" t="s">
        <v>604</v>
      </c>
      <c r="M45" s="293"/>
      <c r="N45" s="293" t="s">
        <v>270</v>
      </c>
    </row>
    <row r="46" spans="1:14" s="124" customFormat="1" ht="22.5" customHeight="1" x14ac:dyDescent="0.2">
      <c r="A46" s="82">
        <v>43</v>
      </c>
      <c r="B46" s="123" t="str">
        <f t="shared" si="0"/>
        <v>10000M-2-22</v>
      </c>
      <c r="C46" s="287">
        <v>124</v>
      </c>
      <c r="D46" s="287">
        <v>43339317340</v>
      </c>
      <c r="E46" s="288" t="s">
        <v>558</v>
      </c>
      <c r="F46" s="289" t="s">
        <v>582</v>
      </c>
      <c r="G46" s="290" t="s">
        <v>250</v>
      </c>
      <c r="H46" s="290" t="s">
        <v>312</v>
      </c>
      <c r="I46" s="290" t="s">
        <v>583</v>
      </c>
      <c r="J46" s="291"/>
      <c r="K46" s="292" t="s">
        <v>585</v>
      </c>
      <c r="L46" s="292" t="s">
        <v>605</v>
      </c>
      <c r="M46" s="293"/>
      <c r="N46" s="293" t="s">
        <v>270</v>
      </c>
    </row>
    <row r="47" spans="1:14" s="124" customFormat="1" ht="22.5" customHeight="1" x14ac:dyDescent="0.2">
      <c r="A47" s="82">
        <v>44</v>
      </c>
      <c r="B47" s="123" t="str">
        <f t="shared" si="0"/>
        <v>10000M-2-23</v>
      </c>
      <c r="C47" s="287">
        <v>110</v>
      </c>
      <c r="D47" s="287"/>
      <c r="E47" s="288">
        <v>15385</v>
      </c>
      <c r="F47" s="289" t="s">
        <v>1485</v>
      </c>
      <c r="G47" s="290" t="s">
        <v>301</v>
      </c>
      <c r="H47" s="290" t="s">
        <v>312</v>
      </c>
      <c r="I47" s="290" t="s">
        <v>583</v>
      </c>
      <c r="J47" s="291"/>
      <c r="K47" s="292" t="s">
        <v>585</v>
      </c>
      <c r="L47" s="292" t="s">
        <v>606</v>
      </c>
      <c r="M47" s="293"/>
      <c r="N47" s="293" t="s">
        <v>270</v>
      </c>
    </row>
    <row r="48" spans="1:14" s="124" customFormat="1" ht="22.5" customHeight="1" x14ac:dyDescent="0.2">
      <c r="A48" s="82"/>
      <c r="B48" s="123" t="str">
        <f t="shared" si="0"/>
        <v>10000M-2-24</v>
      </c>
      <c r="C48" s="381">
        <v>115</v>
      </c>
      <c r="D48" s="381">
        <v>31012695052</v>
      </c>
      <c r="E48" s="382" t="s">
        <v>559</v>
      </c>
      <c r="F48" s="383" t="s">
        <v>560</v>
      </c>
      <c r="G48" s="384" t="s">
        <v>229</v>
      </c>
      <c r="H48" s="290" t="s">
        <v>312</v>
      </c>
      <c r="I48" s="290" t="s">
        <v>583</v>
      </c>
      <c r="J48" s="385"/>
      <c r="K48" s="386" t="s">
        <v>585</v>
      </c>
      <c r="L48" s="292" t="s">
        <v>1391</v>
      </c>
      <c r="M48" s="387"/>
      <c r="N48" s="387" t="s">
        <v>271</v>
      </c>
    </row>
    <row r="49" spans="1:14" s="124" customFormat="1" ht="22.5" customHeight="1" x14ac:dyDescent="0.2">
      <c r="A49" s="82"/>
      <c r="B49" s="123" t="str">
        <f t="shared" si="0"/>
        <v>10000M-2-25</v>
      </c>
      <c r="C49" s="381">
        <v>181</v>
      </c>
      <c r="D49" s="381">
        <v>18457515602</v>
      </c>
      <c r="E49" s="382" t="s">
        <v>561</v>
      </c>
      <c r="F49" s="383" t="s">
        <v>300</v>
      </c>
      <c r="G49" s="384" t="s">
        <v>562</v>
      </c>
      <c r="H49" s="290" t="s">
        <v>312</v>
      </c>
      <c r="I49" s="290" t="s">
        <v>583</v>
      </c>
      <c r="J49" s="385"/>
      <c r="K49" s="386" t="s">
        <v>585</v>
      </c>
      <c r="L49" s="292" t="s">
        <v>1392</v>
      </c>
      <c r="M49" s="387"/>
      <c r="N49" s="387" t="s">
        <v>271</v>
      </c>
    </row>
    <row r="50" spans="1:14" s="124" customFormat="1" ht="22.5" customHeight="1" x14ac:dyDescent="0.2">
      <c r="A50" s="82"/>
      <c r="B50" s="123" t="str">
        <f t="shared" si="0"/>
        <v>10000M--</v>
      </c>
      <c r="C50" s="381"/>
      <c r="D50" s="381"/>
      <c r="E50" s="382"/>
      <c r="F50" s="383"/>
      <c r="G50" s="384"/>
      <c r="H50" s="290" t="s">
        <v>312</v>
      </c>
      <c r="I50" s="290" t="s">
        <v>583</v>
      </c>
      <c r="J50" s="385"/>
      <c r="K50" s="386"/>
      <c r="L50" s="292"/>
      <c r="M50" s="387"/>
      <c r="N50" s="387"/>
    </row>
    <row r="51" spans="1:14" s="124" customFormat="1" ht="22.5" customHeight="1" x14ac:dyDescent="0.2">
      <c r="A51" s="82"/>
      <c r="B51" s="123" t="str">
        <f t="shared" si="0"/>
        <v>10000M-1-22</v>
      </c>
      <c r="C51" s="381">
        <v>212</v>
      </c>
      <c r="D51" s="381"/>
      <c r="E51" s="382">
        <v>27354</v>
      </c>
      <c r="F51" s="383" t="s">
        <v>1489</v>
      </c>
      <c r="G51" s="384" t="s">
        <v>1490</v>
      </c>
      <c r="H51" s="290" t="s">
        <v>312</v>
      </c>
      <c r="I51" s="290" t="s">
        <v>583</v>
      </c>
      <c r="J51" s="385"/>
      <c r="K51" s="386" t="s">
        <v>584</v>
      </c>
      <c r="L51" s="386" t="s">
        <v>605</v>
      </c>
      <c r="M51" s="387"/>
      <c r="N51" s="387" t="s">
        <v>236</v>
      </c>
    </row>
    <row r="52" spans="1:14" s="124" customFormat="1" ht="22.5" customHeight="1" x14ac:dyDescent="0.2">
      <c r="A52" s="82"/>
      <c r="B52" s="123" t="str">
        <f t="shared" si="0"/>
        <v>10000M--</v>
      </c>
      <c r="C52" s="381"/>
      <c r="D52" s="381"/>
      <c r="E52" s="382"/>
      <c r="F52" s="383"/>
      <c r="G52" s="384"/>
      <c r="H52" s="290" t="s">
        <v>312</v>
      </c>
      <c r="I52" s="290" t="s">
        <v>583</v>
      </c>
      <c r="J52" s="385"/>
      <c r="K52" s="386"/>
      <c r="L52" s="386"/>
      <c r="M52" s="387"/>
      <c r="N52" s="387"/>
    </row>
    <row r="53" spans="1:14" s="124" customFormat="1" ht="22.5" customHeight="1" x14ac:dyDescent="0.2">
      <c r="A53" s="82"/>
      <c r="B53" s="123" t="str">
        <f t="shared" si="0"/>
        <v>10000M--</v>
      </c>
      <c r="C53" s="381"/>
      <c r="D53" s="381"/>
      <c r="E53" s="382"/>
      <c r="F53" s="383"/>
      <c r="G53" s="384"/>
      <c r="H53" s="290" t="s">
        <v>312</v>
      </c>
      <c r="I53" s="290" t="s">
        <v>583</v>
      </c>
      <c r="J53" s="385"/>
      <c r="K53" s="386"/>
      <c r="L53" s="386"/>
      <c r="M53" s="387"/>
      <c r="N53" s="387"/>
    </row>
    <row r="54" spans="1:14" s="124" customFormat="1" ht="22.5" customHeight="1" thickBot="1" x14ac:dyDescent="0.25">
      <c r="A54" s="82">
        <v>45</v>
      </c>
      <c r="B54" s="123" t="str">
        <f t="shared" si="0"/>
        <v>10000M--</v>
      </c>
      <c r="C54" s="294"/>
      <c r="D54" s="294"/>
      <c r="E54" s="295"/>
      <c r="F54" s="296" t="s">
        <v>1422</v>
      </c>
      <c r="G54" s="297" t="s">
        <v>1422</v>
      </c>
      <c r="H54" s="290" t="s">
        <v>312</v>
      </c>
      <c r="I54" s="290" t="s">
        <v>583</v>
      </c>
      <c r="J54" s="298"/>
      <c r="K54" s="299"/>
      <c r="L54" s="299"/>
      <c r="M54" s="300"/>
      <c r="N54" s="300"/>
    </row>
    <row r="55" spans="1:14" s="124" customFormat="1" ht="22.5" customHeight="1" x14ac:dyDescent="0.2">
      <c r="A55" s="82">
        <v>46</v>
      </c>
      <c r="B55" s="280" t="str">
        <f t="shared" si="0"/>
        <v>100M-1-1</v>
      </c>
      <c r="C55" s="280">
        <v>63</v>
      </c>
      <c r="D55" s="280">
        <v>17326481574</v>
      </c>
      <c r="E55" s="281" t="s">
        <v>226</v>
      </c>
      <c r="F55" s="282" t="s">
        <v>227</v>
      </c>
      <c r="G55" s="283" t="s">
        <v>228</v>
      </c>
      <c r="H55" s="283" t="s">
        <v>312</v>
      </c>
      <c r="I55" s="283" t="s">
        <v>607</v>
      </c>
      <c r="J55" s="284"/>
      <c r="K55" s="285" t="s">
        <v>584</v>
      </c>
      <c r="L55" s="285" t="s">
        <v>584</v>
      </c>
      <c r="M55" s="286"/>
      <c r="N55" s="286" t="s">
        <v>235</v>
      </c>
    </row>
    <row r="56" spans="1:14" s="124" customFormat="1" ht="22.5" customHeight="1" x14ac:dyDescent="0.2">
      <c r="A56" s="82">
        <v>47</v>
      </c>
      <c r="B56" s="123" t="str">
        <f t="shared" si="0"/>
        <v>100M-1-2</v>
      </c>
      <c r="C56" s="123">
        <v>95</v>
      </c>
      <c r="D56" s="123">
        <v>25831046560</v>
      </c>
      <c r="E56" s="217" t="s">
        <v>608</v>
      </c>
      <c r="F56" s="218" t="s">
        <v>609</v>
      </c>
      <c r="G56" s="176" t="s">
        <v>250</v>
      </c>
      <c r="H56" s="176" t="s">
        <v>312</v>
      </c>
      <c r="I56" s="176" t="s">
        <v>607</v>
      </c>
      <c r="J56" s="219"/>
      <c r="K56" s="220" t="s">
        <v>584</v>
      </c>
      <c r="L56" s="220" t="s">
        <v>585</v>
      </c>
      <c r="M56" s="221"/>
      <c r="N56" s="221" t="s">
        <v>235</v>
      </c>
    </row>
    <row r="57" spans="1:14" s="124" customFormat="1" ht="22.5" customHeight="1" x14ac:dyDescent="0.2">
      <c r="A57" s="82">
        <v>48</v>
      </c>
      <c r="B57" s="123" t="str">
        <f t="shared" si="0"/>
        <v>100M-1-3</v>
      </c>
      <c r="C57" s="123">
        <v>105</v>
      </c>
      <c r="D57" s="123">
        <v>20581304946</v>
      </c>
      <c r="E57" s="217" t="s">
        <v>230</v>
      </c>
      <c r="F57" s="218" t="s">
        <v>382</v>
      </c>
      <c r="G57" s="176" t="s">
        <v>301</v>
      </c>
      <c r="H57" s="176" t="s">
        <v>312</v>
      </c>
      <c r="I57" s="176" t="s">
        <v>607</v>
      </c>
      <c r="J57" s="219"/>
      <c r="K57" s="220" t="s">
        <v>584</v>
      </c>
      <c r="L57" s="220" t="s">
        <v>586</v>
      </c>
      <c r="M57" s="221"/>
      <c r="N57" s="221" t="s">
        <v>235</v>
      </c>
    </row>
    <row r="58" spans="1:14" s="124" customFormat="1" ht="22.5" customHeight="1" x14ac:dyDescent="0.2">
      <c r="A58" s="82">
        <v>49</v>
      </c>
      <c r="B58" s="123" t="str">
        <f t="shared" si="0"/>
        <v>100M-1-4</v>
      </c>
      <c r="C58" s="123">
        <v>117</v>
      </c>
      <c r="D58" s="123">
        <v>33613805830</v>
      </c>
      <c r="E58" s="217" t="s">
        <v>610</v>
      </c>
      <c r="F58" s="218" t="s">
        <v>611</v>
      </c>
      <c r="G58" s="176" t="s">
        <v>229</v>
      </c>
      <c r="H58" s="176" t="s">
        <v>312</v>
      </c>
      <c r="I58" s="176" t="s">
        <v>607</v>
      </c>
      <c r="J58" s="219"/>
      <c r="K58" s="220" t="s">
        <v>584</v>
      </c>
      <c r="L58" s="220" t="s">
        <v>587</v>
      </c>
      <c r="M58" s="221"/>
      <c r="N58" s="221" t="s">
        <v>235</v>
      </c>
    </row>
    <row r="59" spans="1:14" s="124" customFormat="1" ht="22.5" customHeight="1" x14ac:dyDescent="0.2">
      <c r="A59" s="82">
        <v>50</v>
      </c>
      <c r="B59" s="123" t="str">
        <f t="shared" si="0"/>
        <v>100M-1-5</v>
      </c>
      <c r="C59" s="123">
        <v>123</v>
      </c>
      <c r="D59" s="123">
        <v>49489159526</v>
      </c>
      <c r="E59" s="217" t="s">
        <v>612</v>
      </c>
      <c r="F59" s="218" t="s">
        <v>613</v>
      </c>
      <c r="G59" s="176" t="s">
        <v>301</v>
      </c>
      <c r="H59" s="176" t="s">
        <v>312</v>
      </c>
      <c r="I59" s="176" t="s">
        <v>607</v>
      </c>
      <c r="J59" s="219"/>
      <c r="K59" s="220" t="s">
        <v>584</v>
      </c>
      <c r="L59" s="220" t="s">
        <v>588</v>
      </c>
      <c r="M59" s="221"/>
      <c r="N59" s="221" t="s">
        <v>235</v>
      </c>
    </row>
    <row r="60" spans="1:14" s="124" customFormat="1" ht="22.5" customHeight="1" x14ac:dyDescent="0.2">
      <c r="A60" s="82">
        <v>51</v>
      </c>
      <c r="B60" s="123" t="str">
        <f t="shared" si="0"/>
        <v>100M-1-6</v>
      </c>
      <c r="C60" s="123">
        <v>126</v>
      </c>
      <c r="D60" s="123">
        <v>54238131074</v>
      </c>
      <c r="E60" s="217" t="s">
        <v>614</v>
      </c>
      <c r="F60" s="218" t="s">
        <v>615</v>
      </c>
      <c r="G60" s="176" t="s">
        <v>229</v>
      </c>
      <c r="H60" s="176" t="s">
        <v>312</v>
      </c>
      <c r="I60" s="176" t="s">
        <v>607</v>
      </c>
      <c r="J60" s="219"/>
      <c r="K60" s="220" t="s">
        <v>584</v>
      </c>
      <c r="L60" s="220" t="s">
        <v>589</v>
      </c>
      <c r="M60" s="221"/>
      <c r="N60" s="221" t="s">
        <v>235</v>
      </c>
    </row>
    <row r="61" spans="1:14" s="124" customFormat="1" ht="22.5" customHeight="1" x14ac:dyDescent="0.2">
      <c r="A61" s="82">
        <v>52</v>
      </c>
      <c r="B61" s="123" t="str">
        <f t="shared" si="0"/>
        <v>100M-1-7</v>
      </c>
      <c r="C61" s="123">
        <v>162</v>
      </c>
      <c r="D61" s="123">
        <v>13546306390</v>
      </c>
      <c r="E61" s="217" t="s">
        <v>616</v>
      </c>
      <c r="F61" s="218" t="s">
        <v>617</v>
      </c>
      <c r="G61" s="176" t="s">
        <v>229</v>
      </c>
      <c r="H61" s="176" t="s">
        <v>312</v>
      </c>
      <c r="I61" s="176" t="s">
        <v>607</v>
      </c>
      <c r="J61" s="219"/>
      <c r="K61" s="220" t="s">
        <v>584</v>
      </c>
      <c r="L61" s="220" t="s">
        <v>590</v>
      </c>
      <c r="M61" s="221"/>
      <c r="N61" s="221" t="s">
        <v>235</v>
      </c>
    </row>
    <row r="62" spans="1:14" s="124" customFormat="1" ht="22.5" customHeight="1" x14ac:dyDescent="0.2">
      <c r="A62" s="82">
        <v>53</v>
      </c>
      <c r="B62" s="123" t="str">
        <f t="shared" si="0"/>
        <v>100M-1-8</v>
      </c>
      <c r="C62" s="123">
        <v>172</v>
      </c>
      <c r="D62" s="123">
        <v>36236258274</v>
      </c>
      <c r="E62" s="217" t="s">
        <v>618</v>
      </c>
      <c r="F62" s="218" t="s">
        <v>619</v>
      </c>
      <c r="G62" s="176" t="s">
        <v>301</v>
      </c>
      <c r="H62" s="176" t="s">
        <v>312</v>
      </c>
      <c r="I62" s="176" t="s">
        <v>607</v>
      </c>
      <c r="J62" s="219"/>
      <c r="K62" s="220" t="s">
        <v>584</v>
      </c>
      <c r="L62" s="220" t="s">
        <v>591</v>
      </c>
      <c r="M62" s="221"/>
      <c r="N62" s="221" t="s">
        <v>235</v>
      </c>
    </row>
    <row r="63" spans="1:14" s="124" customFormat="1" ht="22.5" customHeight="1" x14ac:dyDescent="0.2">
      <c r="A63" s="82">
        <v>54</v>
      </c>
      <c r="B63" s="123" t="str">
        <f t="shared" si="0"/>
        <v>100M-2-1</v>
      </c>
      <c r="C63" s="123">
        <v>10</v>
      </c>
      <c r="D63" s="123">
        <v>53767076900</v>
      </c>
      <c r="E63" s="217" t="s">
        <v>620</v>
      </c>
      <c r="F63" s="218" t="s">
        <v>621</v>
      </c>
      <c r="G63" s="176" t="s">
        <v>622</v>
      </c>
      <c r="H63" s="176" t="s">
        <v>312</v>
      </c>
      <c r="I63" s="176" t="s">
        <v>607</v>
      </c>
      <c r="J63" s="219"/>
      <c r="K63" s="220" t="s">
        <v>585</v>
      </c>
      <c r="L63" s="220" t="s">
        <v>584</v>
      </c>
      <c r="M63" s="221"/>
      <c r="N63" s="221" t="s">
        <v>236</v>
      </c>
    </row>
    <row r="64" spans="1:14" s="124" customFormat="1" ht="22.5" customHeight="1" x14ac:dyDescent="0.2">
      <c r="A64" s="82">
        <v>55</v>
      </c>
      <c r="B64" s="123" t="str">
        <f t="shared" si="0"/>
        <v>100M-2-2</v>
      </c>
      <c r="C64" s="123">
        <v>73</v>
      </c>
      <c r="D64" s="123">
        <v>16424155110</v>
      </c>
      <c r="E64" s="217" t="s">
        <v>233</v>
      </c>
      <c r="F64" s="218" t="s">
        <v>234</v>
      </c>
      <c r="G64" s="176" t="s">
        <v>228</v>
      </c>
      <c r="H64" s="176" t="s">
        <v>312</v>
      </c>
      <c r="I64" s="176" t="s">
        <v>607</v>
      </c>
      <c r="J64" s="219"/>
      <c r="K64" s="220" t="s">
        <v>585</v>
      </c>
      <c r="L64" s="220" t="s">
        <v>585</v>
      </c>
      <c r="M64" s="221"/>
      <c r="N64" s="221" t="s">
        <v>236</v>
      </c>
    </row>
    <row r="65" spans="1:14" s="124" customFormat="1" ht="22.5" customHeight="1" x14ac:dyDescent="0.2">
      <c r="A65" s="82">
        <v>56</v>
      </c>
      <c r="B65" s="123" t="str">
        <f t="shared" si="0"/>
        <v>100M-2-3</v>
      </c>
      <c r="C65" s="123">
        <v>98</v>
      </c>
      <c r="D65" s="123">
        <v>62413275178</v>
      </c>
      <c r="E65" s="217" t="s">
        <v>513</v>
      </c>
      <c r="F65" s="218" t="s">
        <v>565</v>
      </c>
      <c r="G65" s="176" t="s">
        <v>514</v>
      </c>
      <c r="H65" s="176" t="s">
        <v>312</v>
      </c>
      <c r="I65" s="176" t="s">
        <v>607</v>
      </c>
      <c r="J65" s="219"/>
      <c r="K65" s="220" t="s">
        <v>585</v>
      </c>
      <c r="L65" s="220" t="s">
        <v>586</v>
      </c>
      <c r="M65" s="221"/>
      <c r="N65" s="221" t="s">
        <v>236</v>
      </c>
    </row>
    <row r="66" spans="1:14" s="124" customFormat="1" ht="22.5" customHeight="1" x14ac:dyDescent="0.2">
      <c r="A66" s="82">
        <v>57</v>
      </c>
      <c r="B66" s="123" t="str">
        <f t="shared" si="0"/>
        <v>100M-2-4</v>
      </c>
      <c r="C66" s="123">
        <v>144</v>
      </c>
      <c r="D66" s="123">
        <v>30317287450</v>
      </c>
      <c r="E66" s="217" t="s">
        <v>623</v>
      </c>
      <c r="F66" s="218" t="s">
        <v>624</v>
      </c>
      <c r="G66" s="176" t="s">
        <v>301</v>
      </c>
      <c r="H66" s="176" t="s">
        <v>312</v>
      </c>
      <c r="I66" s="176" t="s">
        <v>607</v>
      </c>
      <c r="J66" s="219"/>
      <c r="K66" s="220" t="s">
        <v>585</v>
      </c>
      <c r="L66" s="220" t="s">
        <v>587</v>
      </c>
      <c r="M66" s="221"/>
      <c r="N66" s="221" t="s">
        <v>236</v>
      </c>
    </row>
    <row r="67" spans="1:14" s="124" customFormat="1" ht="22.5" customHeight="1" x14ac:dyDescent="0.2">
      <c r="A67" s="82">
        <v>46</v>
      </c>
      <c r="B67" s="280" t="str">
        <f t="shared" ref="B67:B92" si="1">CONCATENATE(I67,"-",K67,"-",L67)</f>
        <v>100M-2-5</v>
      </c>
      <c r="C67" s="280">
        <v>9</v>
      </c>
      <c r="D67" s="280">
        <v>15193415234</v>
      </c>
      <c r="E67" s="281" t="s">
        <v>625</v>
      </c>
      <c r="F67" s="282" t="s">
        <v>626</v>
      </c>
      <c r="G67" s="283" t="s">
        <v>522</v>
      </c>
      <c r="H67" s="283" t="s">
        <v>312</v>
      </c>
      <c r="I67" s="283" t="s">
        <v>607</v>
      </c>
      <c r="J67" s="284"/>
      <c r="K67" s="285" t="s">
        <v>585</v>
      </c>
      <c r="L67" s="285" t="s">
        <v>588</v>
      </c>
      <c r="M67" s="286"/>
      <c r="N67" s="286" t="s">
        <v>246</v>
      </c>
    </row>
    <row r="68" spans="1:14" s="124" customFormat="1" ht="22.5" customHeight="1" x14ac:dyDescent="0.2">
      <c r="A68" s="82">
        <v>47</v>
      </c>
      <c r="B68" s="123" t="str">
        <f t="shared" si="1"/>
        <v>100M-2-6</v>
      </c>
      <c r="C68" s="123">
        <v>106</v>
      </c>
      <c r="D68" s="123">
        <v>47170030642</v>
      </c>
      <c r="E68" s="217" t="s">
        <v>237</v>
      </c>
      <c r="F68" s="218" t="s">
        <v>238</v>
      </c>
      <c r="G68" s="176" t="s">
        <v>229</v>
      </c>
      <c r="H68" s="176" t="s">
        <v>312</v>
      </c>
      <c r="I68" s="176" t="s">
        <v>607</v>
      </c>
      <c r="J68" s="219"/>
      <c r="K68" s="220" t="s">
        <v>585</v>
      </c>
      <c r="L68" s="220" t="s">
        <v>589</v>
      </c>
      <c r="M68" s="221"/>
      <c r="N68" s="221" t="s">
        <v>246</v>
      </c>
    </row>
    <row r="69" spans="1:14" s="124" customFormat="1" ht="22.5" customHeight="1" x14ac:dyDescent="0.2">
      <c r="A69" s="82">
        <v>48</v>
      </c>
      <c r="B69" s="123" t="str">
        <f t="shared" si="1"/>
        <v>100M-2-7</v>
      </c>
      <c r="C69" s="123">
        <v>121</v>
      </c>
      <c r="D69" s="123">
        <v>25594219546</v>
      </c>
      <c r="E69" s="217" t="s">
        <v>241</v>
      </c>
      <c r="F69" s="218" t="s">
        <v>627</v>
      </c>
      <c r="G69" s="176" t="s">
        <v>628</v>
      </c>
      <c r="H69" s="176" t="s">
        <v>312</v>
      </c>
      <c r="I69" s="176" t="s">
        <v>607</v>
      </c>
      <c r="J69" s="219"/>
      <c r="K69" s="220" t="s">
        <v>585</v>
      </c>
      <c r="L69" s="220" t="s">
        <v>590</v>
      </c>
      <c r="M69" s="221"/>
      <c r="N69" s="221" t="s">
        <v>246</v>
      </c>
    </row>
    <row r="70" spans="1:14" s="124" customFormat="1" ht="22.5" customHeight="1" x14ac:dyDescent="0.2">
      <c r="A70" s="82">
        <v>49</v>
      </c>
      <c r="B70" s="123" t="str">
        <f t="shared" si="1"/>
        <v>100M-2-8</v>
      </c>
      <c r="C70" s="123">
        <v>132</v>
      </c>
      <c r="D70" s="123">
        <v>49696455244</v>
      </c>
      <c r="E70" s="217" t="s">
        <v>239</v>
      </c>
      <c r="F70" s="218" t="s">
        <v>240</v>
      </c>
      <c r="G70" s="176" t="s">
        <v>301</v>
      </c>
      <c r="H70" s="176" t="s">
        <v>312</v>
      </c>
      <c r="I70" s="176" t="s">
        <v>607</v>
      </c>
      <c r="J70" s="219"/>
      <c r="K70" s="220" t="s">
        <v>585</v>
      </c>
      <c r="L70" s="220" t="s">
        <v>591</v>
      </c>
      <c r="M70" s="221"/>
      <c r="N70" s="221" t="s">
        <v>246</v>
      </c>
    </row>
    <row r="71" spans="1:14" s="124" customFormat="1" ht="22.5" customHeight="1" x14ac:dyDescent="0.2">
      <c r="A71" s="82">
        <v>50</v>
      </c>
      <c r="B71" s="123" t="str">
        <f t="shared" si="1"/>
        <v>100M-3-1</v>
      </c>
      <c r="C71" s="123">
        <v>169</v>
      </c>
      <c r="D71" s="123"/>
      <c r="E71" s="217">
        <v>25499</v>
      </c>
      <c r="F71" s="218" t="s">
        <v>1478</v>
      </c>
      <c r="G71" s="176" t="s">
        <v>301</v>
      </c>
      <c r="H71" s="176" t="s">
        <v>312</v>
      </c>
      <c r="I71" s="176" t="s">
        <v>607</v>
      </c>
      <c r="J71" s="219"/>
      <c r="K71" s="220" t="s">
        <v>586</v>
      </c>
      <c r="L71" s="220" t="s">
        <v>584</v>
      </c>
      <c r="M71" s="221"/>
      <c r="N71" s="221" t="s">
        <v>246</v>
      </c>
    </row>
    <row r="72" spans="1:14" s="124" customFormat="1" ht="22.5" customHeight="1" x14ac:dyDescent="0.2">
      <c r="A72" s="82">
        <v>51</v>
      </c>
      <c r="B72" s="123" t="str">
        <f t="shared" si="1"/>
        <v>100M-3-2</v>
      </c>
      <c r="C72" s="123">
        <v>20</v>
      </c>
      <c r="D72" s="123">
        <v>54163131880</v>
      </c>
      <c r="E72" s="217" t="s">
        <v>629</v>
      </c>
      <c r="F72" s="218" t="s">
        <v>630</v>
      </c>
      <c r="G72" s="176" t="s">
        <v>250</v>
      </c>
      <c r="H72" s="176" t="s">
        <v>312</v>
      </c>
      <c r="I72" s="176" t="s">
        <v>607</v>
      </c>
      <c r="J72" s="219"/>
      <c r="K72" s="220" t="s">
        <v>586</v>
      </c>
      <c r="L72" s="220" t="s">
        <v>585</v>
      </c>
      <c r="M72" s="221"/>
      <c r="N72" s="221" t="s">
        <v>251</v>
      </c>
    </row>
    <row r="73" spans="1:14" s="124" customFormat="1" ht="22.5" customHeight="1" x14ac:dyDescent="0.2">
      <c r="A73" s="82">
        <v>52</v>
      </c>
      <c r="B73" s="123" t="str">
        <f t="shared" si="1"/>
        <v>100M-3-3</v>
      </c>
      <c r="C73" s="123">
        <v>22</v>
      </c>
      <c r="D73" s="123">
        <v>29132162950</v>
      </c>
      <c r="E73" s="217" t="s">
        <v>631</v>
      </c>
      <c r="F73" s="218" t="s">
        <v>632</v>
      </c>
      <c r="G73" s="176" t="s">
        <v>1674</v>
      </c>
      <c r="H73" s="176" t="s">
        <v>312</v>
      </c>
      <c r="I73" s="176" t="s">
        <v>607</v>
      </c>
      <c r="J73" s="219"/>
      <c r="K73" s="220" t="s">
        <v>586</v>
      </c>
      <c r="L73" s="220" t="s">
        <v>586</v>
      </c>
      <c r="M73" s="221"/>
      <c r="N73" s="221" t="s">
        <v>251</v>
      </c>
    </row>
    <row r="74" spans="1:14" s="124" customFormat="1" ht="22.5" customHeight="1" x14ac:dyDescent="0.2">
      <c r="A74" s="82">
        <v>53</v>
      </c>
      <c r="B74" s="123" t="str">
        <f t="shared" si="1"/>
        <v>100M-3-4</v>
      </c>
      <c r="C74" s="123">
        <v>76</v>
      </c>
      <c r="D74" s="123">
        <v>51553166248</v>
      </c>
      <c r="E74" s="217" t="s">
        <v>247</v>
      </c>
      <c r="F74" s="218" t="s">
        <v>248</v>
      </c>
      <c r="G74" s="176" t="s">
        <v>301</v>
      </c>
      <c r="H74" s="176" t="s">
        <v>312</v>
      </c>
      <c r="I74" s="176" t="s">
        <v>607</v>
      </c>
      <c r="J74" s="219"/>
      <c r="K74" s="220" t="s">
        <v>586</v>
      </c>
      <c r="L74" s="220" t="s">
        <v>587</v>
      </c>
      <c r="M74" s="221"/>
      <c r="N74" s="221" t="s">
        <v>251</v>
      </c>
    </row>
    <row r="75" spans="1:14" s="124" customFormat="1" ht="22.5" customHeight="1" x14ac:dyDescent="0.2">
      <c r="A75" s="82">
        <v>54</v>
      </c>
      <c r="B75" s="123" t="str">
        <f t="shared" si="1"/>
        <v>100M-3-5</v>
      </c>
      <c r="C75" s="123">
        <v>92</v>
      </c>
      <c r="D75" s="123">
        <v>29078177360</v>
      </c>
      <c r="E75" s="217" t="s">
        <v>633</v>
      </c>
      <c r="F75" s="218" t="s">
        <v>634</v>
      </c>
      <c r="G75" s="176" t="s">
        <v>522</v>
      </c>
      <c r="H75" s="176" t="s">
        <v>312</v>
      </c>
      <c r="I75" s="176" t="s">
        <v>607</v>
      </c>
      <c r="J75" s="219"/>
      <c r="K75" s="220" t="s">
        <v>586</v>
      </c>
      <c r="L75" s="220" t="s">
        <v>588</v>
      </c>
      <c r="M75" s="221"/>
      <c r="N75" s="221" t="s">
        <v>251</v>
      </c>
    </row>
    <row r="76" spans="1:14" s="124" customFormat="1" ht="22.5" customHeight="1" x14ac:dyDescent="0.2">
      <c r="A76" s="82">
        <v>55</v>
      </c>
      <c r="B76" s="123" t="str">
        <f t="shared" si="1"/>
        <v>100M-3-6</v>
      </c>
      <c r="C76" s="123">
        <v>175</v>
      </c>
      <c r="D76" s="123">
        <v>11669317194</v>
      </c>
      <c r="E76" s="217" t="s">
        <v>635</v>
      </c>
      <c r="F76" s="218" t="s">
        <v>636</v>
      </c>
      <c r="G76" s="176" t="s">
        <v>301</v>
      </c>
      <c r="H76" s="176" t="s">
        <v>312</v>
      </c>
      <c r="I76" s="176" t="s">
        <v>607</v>
      </c>
      <c r="J76" s="219"/>
      <c r="K76" s="220" t="s">
        <v>586</v>
      </c>
      <c r="L76" s="220" t="s">
        <v>589</v>
      </c>
      <c r="M76" s="221"/>
      <c r="N76" s="221" t="s">
        <v>251</v>
      </c>
    </row>
    <row r="77" spans="1:14" s="124" customFormat="1" ht="22.5" customHeight="1" x14ac:dyDescent="0.2">
      <c r="A77" s="82">
        <v>56</v>
      </c>
      <c r="B77" s="123" t="str">
        <f t="shared" si="1"/>
        <v>100M-3-7</v>
      </c>
      <c r="C77" s="123">
        <v>186</v>
      </c>
      <c r="D77" s="123">
        <v>34550229482</v>
      </c>
      <c r="E77" s="217" t="s">
        <v>637</v>
      </c>
      <c r="F77" s="218" t="s">
        <v>638</v>
      </c>
      <c r="G77" s="176" t="s">
        <v>301</v>
      </c>
      <c r="H77" s="176" t="s">
        <v>312</v>
      </c>
      <c r="I77" s="176" t="s">
        <v>607</v>
      </c>
      <c r="J77" s="219"/>
      <c r="K77" s="220" t="s">
        <v>586</v>
      </c>
      <c r="L77" s="220" t="s">
        <v>590</v>
      </c>
      <c r="M77" s="221"/>
      <c r="N77" s="221" t="s">
        <v>251</v>
      </c>
    </row>
    <row r="78" spans="1:14" s="124" customFormat="1" ht="22.5" customHeight="1" x14ac:dyDescent="0.2">
      <c r="A78" s="82">
        <v>55</v>
      </c>
      <c r="B78" s="123" t="str">
        <f t="shared" si="1"/>
        <v>100M-3-8</v>
      </c>
      <c r="C78" s="123">
        <v>7</v>
      </c>
      <c r="D78" s="123">
        <v>22064415194</v>
      </c>
      <c r="E78" s="217" t="s">
        <v>639</v>
      </c>
      <c r="F78" s="218" t="s">
        <v>640</v>
      </c>
      <c r="G78" s="176" t="s">
        <v>301</v>
      </c>
      <c r="H78" s="176" t="s">
        <v>312</v>
      </c>
      <c r="I78" s="176" t="s">
        <v>607</v>
      </c>
      <c r="J78" s="219"/>
      <c r="K78" s="220" t="s">
        <v>586</v>
      </c>
      <c r="L78" s="220" t="s">
        <v>591</v>
      </c>
      <c r="M78" s="221"/>
      <c r="N78" s="221" t="s">
        <v>252</v>
      </c>
    </row>
    <row r="79" spans="1:14" s="124" customFormat="1" ht="22.5" customHeight="1" x14ac:dyDescent="0.2">
      <c r="A79" s="82">
        <v>56</v>
      </c>
      <c r="B79" s="123" t="str">
        <f t="shared" si="1"/>
        <v>100M--</v>
      </c>
      <c r="C79" s="123"/>
      <c r="D79" s="123"/>
      <c r="E79" s="217"/>
      <c r="F79" s="218"/>
      <c r="G79" s="176"/>
      <c r="H79" s="176" t="s">
        <v>312</v>
      </c>
      <c r="I79" s="176" t="s">
        <v>607</v>
      </c>
      <c r="J79" s="219"/>
      <c r="K79" s="220"/>
      <c r="L79" s="220"/>
      <c r="M79" s="221"/>
      <c r="N79" s="221"/>
    </row>
    <row r="80" spans="1:14" s="124" customFormat="1" ht="22.5" customHeight="1" x14ac:dyDescent="0.2">
      <c r="A80" s="82">
        <v>57</v>
      </c>
      <c r="B80" s="123" t="str">
        <f t="shared" si="1"/>
        <v>100M-4-2</v>
      </c>
      <c r="C80" s="123">
        <v>94</v>
      </c>
      <c r="D80" s="123">
        <v>27371060624</v>
      </c>
      <c r="E80" s="217" t="s">
        <v>641</v>
      </c>
      <c r="F80" s="218" t="s">
        <v>642</v>
      </c>
      <c r="G80" s="176" t="s">
        <v>301</v>
      </c>
      <c r="H80" s="176" t="s">
        <v>312</v>
      </c>
      <c r="I80" s="176" t="s">
        <v>607</v>
      </c>
      <c r="J80" s="219"/>
      <c r="K80" s="220" t="s">
        <v>587</v>
      </c>
      <c r="L80" s="220" t="s">
        <v>585</v>
      </c>
      <c r="M80" s="221"/>
      <c r="N80" s="221" t="s">
        <v>252</v>
      </c>
    </row>
    <row r="81" spans="1:14" s="124" customFormat="1" ht="22.5" customHeight="1" x14ac:dyDescent="0.2">
      <c r="A81" s="82">
        <v>46</v>
      </c>
      <c r="B81" s="280" t="str">
        <f t="shared" ref="B81:B91" si="2">CONCATENATE(I81,"-",K81,"-",L81)</f>
        <v>100M-4-3</v>
      </c>
      <c r="C81" s="280">
        <v>141</v>
      </c>
      <c r="D81" s="280">
        <v>55939306594</v>
      </c>
      <c r="E81" s="281" t="s">
        <v>643</v>
      </c>
      <c r="F81" s="282" t="s">
        <v>644</v>
      </c>
      <c r="G81" s="283" t="s">
        <v>250</v>
      </c>
      <c r="H81" s="283" t="s">
        <v>312</v>
      </c>
      <c r="I81" s="283" t="s">
        <v>607</v>
      </c>
      <c r="J81" s="284"/>
      <c r="K81" s="285" t="s">
        <v>587</v>
      </c>
      <c r="L81" s="220" t="s">
        <v>586</v>
      </c>
      <c r="M81" s="286"/>
      <c r="N81" s="286" t="s">
        <v>252</v>
      </c>
    </row>
    <row r="82" spans="1:14" s="124" customFormat="1" ht="22.5" customHeight="1" x14ac:dyDescent="0.2">
      <c r="A82" s="82">
        <v>47</v>
      </c>
      <c r="B82" s="123" t="str">
        <f t="shared" si="2"/>
        <v>100M-4-4</v>
      </c>
      <c r="C82" s="123">
        <v>184</v>
      </c>
      <c r="D82" s="123">
        <v>14357445834</v>
      </c>
      <c r="E82" s="217" t="s">
        <v>249</v>
      </c>
      <c r="F82" s="218" t="s">
        <v>645</v>
      </c>
      <c r="G82" s="176" t="s">
        <v>250</v>
      </c>
      <c r="H82" s="176" t="s">
        <v>312</v>
      </c>
      <c r="I82" s="176" t="s">
        <v>607</v>
      </c>
      <c r="J82" s="219"/>
      <c r="K82" s="220" t="s">
        <v>587</v>
      </c>
      <c r="L82" s="220" t="s">
        <v>587</v>
      </c>
      <c r="M82" s="221"/>
      <c r="N82" s="221" t="s">
        <v>252</v>
      </c>
    </row>
    <row r="83" spans="1:14" s="124" customFormat="1" ht="22.5" customHeight="1" x14ac:dyDescent="0.2">
      <c r="A83" s="82">
        <v>48</v>
      </c>
      <c r="B83" s="123" t="str">
        <f t="shared" si="2"/>
        <v>100M-4-5</v>
      </c>
      <c r="C83" s="123">
        <v>196</v>
      </c>
      <c r="D83" s="123">
        <v>11207480328</v>
      </c>
      <c r="E83" s="217" t="s">
        <v>1397</v>
      </c>
      <c r="F83" s="218" t="s">
        <v>1423</v>
      </c>
      <c r="G83" s="176" t="s">
        <v>1398</v>
      </c>
      <c r="H83" s="176" t="s">
        <v>312</v>
      </c>
      <c r="I83" s="176" t="s">
        <v>607</v>
      </c>
      <c r="J83" s="219"/>
      <c r="K83" s="220" t="s">
        <v>587</v>
      </c>
      <c r="L83" s="220" t="s">
        <v>588</v>
      </c>
      <c r="M83" s="221"/>
      <c r="N83" s="221" t="s">
        <v>252</v>
      </c>
    </row>
    <row r="84" spans="1:14" s="124" customFormat="1" ht="22.5" customHeight="1" x14ac:dyDescent="0.2">
      <c r="A84" s="82">
        <v>49</v>
      </c>
      <c r="B84" s="123" t="str">
        <f t="shared" si="2"/>
        <v>100M-4-6</v>
      </c>
      <c r="C84" s="123">
        <v>206</v>
      </c>
      <c r="D84" s="123">
        <v>49264282142</v>
      </c>
      <c r="E84" s="217" t="s">
        <v>1399</v>
      </c>
      <c r="F84" s="218" t="s">
        <v>1400</v>
      </c>
      <c r="G84" s="176" t="s">
        <v>547</v>
      </c>
      <c r="H84" s="176" t="s">
        <v>312</v>
      </c>
      <c r="I84" s="176" t="s">
        <v>607</v>
      </c>
      <c r="J84" s="219"/>
      <c r="K84" s="220" t="s">
        <v>587</v>
      </c>
      <c r="L84" s="220" t="s">
        <v>589</v>
      </c>
      <c r="M84" s="221"/>
      <c r="N84" s="221" t="s">
        <v>252</v>
      </c>
    </row>
    <row r="85" spans="1:14" s="124" customFormat="1" ht="22.5" customHeight="1" x14ac:dyDescent="0.2">
      <c r="A85" s="82">
        <v>50</v>
      </c>
      <c r="B85" s="123" t="str">
        <f t="shared" si="2"/>
        <v>100M-4-7</v>
      </c>
      <c r="C85" s="123">
        <v>34</v>
      </c>
      <c r="D85" s="123">
        <v>29470451686</v>
      </c>
      <c r="E85" s="217" t="s">
        <v>646</v>
      </c>
      <c r="F85" s="218" t="s">
        <v>647</v>
      </c>
      <c r="G85" s="176" t="s">
        <v>232</v>
      </c>
      <c r="H85" s="176" t="s">
        <v>312</v>
      </c>
      <c r="I85" s="176" t="s">
        <v>607</v>
      </c>
      <c r="J85" s="219"/>
      <c r="K85" s="220" t="s">
        <v>587</v>
      </c>
      <c r="L85" s="220" t="s">
        <v>590</v>
      </c>
      <c r="M85" s="221"/>
      <c r="N85" s="221" t="s">
        <v>263</v>
      </c>
    </row>
    <row r="86" spans="1:14" s="124" customFormat="1" ht="22.5" customHeight="1" x14ac:dyDescent="0.2">
      <c r="A86" s="82">
        <v>51</v>
      </c>
      <c r="B86" s="123" t="str">
        <f t="shared" si="2"/>
        <v>100M-4-8</v>
      </c>
      <c r="C86" s="123">
        <v>87</v>
      </c>
      <c r="D86" s="123">
        <v>34688301654</v>
      </c>
      <c r="E86" s="217" t="s">
        <v>648</v>
      </c>
      <c r="F86" s="218" t="s">
        <v>649</v>
      </c>
      <c r="G86" s="176" t="s">
        <v>250</v>
      </c>
      <c r="H86" s="176" t="s">
        <v>312</v>
      </c>
      <c r="I86" s="176" t="s">
        <v>607</v>
      </c>
      <c r="J86" s="219"/>
      <c r="K86" s="220" t="s">
        <v>587</v>
      </c>
      <c r="L86" s="220" t="s">
        <v>591</v>
      </c>
      <c r="M86" s="221"/>
      <c r="N86" s="221" t="s">
        <v>263</v>
      </c>
    </row>
    <row r="87" spans="1:14" s="124" customFormat="1" ht="22.5" customHeight="1" x14ac:dyDescent="0.2">
      <c r="A87" s="82">
        <v>52</v>
      </c>
      <c r="B87" s="123" t="str">
        <f t="shared" si="2"/>
        <v>100M-5-1</v>
      </c>
      <c r="C87" s="123">
        <v>128</v>
      </c>
      <c r="D87" s="123">
        <v>45601157852</v>
      </c>
      <c r="E87" s="217" t="s">
        <v>253</v>
      </c>
      <c r="F87" s="218" t="s">
        <v>254</v>
      </c>
      <c r="G87" s="176" t="s">
        <v>232</v>
      </c>
      <c r="H87" s="176" t="s">
        <v>312</v>
      </c>
      <c r="I87" s="176" t="s">
        <v>607</v>
      </c>
      <c r="J87" s="219"/>
      <c r="K87" s="220" t="s">
        <v>588</v>
      </c>
      <c r="L87" s="220" t="s">
        <v>584</v>
      </c>
      <c r="M87" s="221"/>
      <c r="N87" s="221" t="s">
        <v>263</v>
      </c>
    </row>
    <row r="88" spans="1:14" s="124" customFormat="1" ht="22.5" customHeight="1" x14ac:dyDescent="0.2">
      <c r="A88" s="82">
        <v>53</v>
      </c>
      <c r="B88" s="123" t="str">
        <f t="shared" si="2"/>
        <v>100M-5-2</v>
      </c>
      <c r="C88" s="123">
        <v>142</v>
      </c>
      <c r="D88" s="123">
        <v>10745484440</v>
      </c>
      <c r="E88" s="217" t="s">
        <v>298</v>
      </c>
      <c r="F88" s="218" t="s">
        <v>650</v>
      </c>
      <c r="G88" s="176" t="s">
        <v>301</v>
      </c>
      <c r="H88" s="176" t="s">
        <v>312</v>
      </c>
      <c r="I88" s="176" t="s">
        <v>607</v>
      </c>
      <c r="J88" s="219"/>
      <c r="K88" s="220" t="s">
        <v>588</v>
      </c>
      <c r="L88" s="220" t="s">
        <v>585</v>
      </c>
      <c r="M88" s="221"/>
      <c r="N88" s="221" t="s">
        <v>263</v>
      </c>
    </row>
    <row r="89" spans="1:14" s="124" customFormat="1" ht="22.5" customHeight="1" x14ac:dyDescent="0.2">
      <c r="A89" s="82">
        <v>54</v>
      </c>
      <c r="B89" s="123" t="str">
        <f t="shared" si="2"/>
        <v>100M-5-3</v>
      </c>
      <c r="C89" s="123">
        <v>183</v>
      </c>
      <c r="D89" s="123">
        <v>68512107358</v>
      </c>
      <c r="E89" s="217" t="s">
        <v>255</v>
      </c>
      <c r="F89" s="218" t="s">
        <v>256</v>
      </c>
      <c r="G89" s="176" t="s">
        <v>651</v>
      </c>
      <c r="H89" s="176" t="s">
        <v>312</v>
      </c>
      <c r="I89" s="176" t="s">
        <v>607</v>
      </c>
      <c r="J89" s="219"/>
      <c r="K89" s="220" t="s">
        <v>588</v>
      </c>
      <c r="L89" s="220" t="s">
        <v>586</v>
      </c>
      <c r="M89" s="221"/>
      <c r="N89" s="221" t="s">
        <v>263</v>
      </c>
    </row>
    <row r="90" spans="1:14" s="124" customFormat="1" ht="22.5" customHeight="1" x14ac:dyDescent="0.2">
      <c r="A90" s="82">
        <v>55</v>
      </c>
      <c r="B90" s="123" t="str">
        <f t="shared" si="2"/>
        <v>100M-5-4</v>
      </c>
      <c r="C90" s="123">
        <v>29</v>
      </c>
      <c r="D90" s="123">
        <v>29413187498</v>
      </c>
      <c r="E90" s="217" t="s">
        <v>262</v>
      </c>
      <c r="F90" s="218" t="s">
        <v>652</v>
      </c>
      <c r="G90" s="176" t="s">
        <v>232</v>
      </c>
      <c r="H90" s="176" t="s">
        <v>312</v>
      </c>
      <c r="I90" s="176" t="s">
        <v>607</v>
      </c>
      <c r="J90" s="219"/>
      <c r="K90" s="220" t="s">
        <v>588</v>
      </c>
      <c r="L90" s="220" t="s">
        <v>587</v>
      </c>
      <c r="M90" s="221"/>
      <c r="N90" s="221" t="s">
        <v>264</v>
      </c>
    </row>
    <row r="91" spans="1:14" s="124" customFormat="1" ht="22.5" customHeight="1" x14ac:dyDescent="0.2">
      <c r="A91" s="82">
        <v>56</v>
      </c>
      <c r="B91" s="123" t="str">
        <f t="shared" si="2"/>
        <v>100M-5-5</v>
      </c>
      <c r="C91" s="123">
        <v>38</v>
      </c>
      <c r="D91" s="123">
        <v>13679469498</v>
      </c>
      <c r="E91" s="217" t="s">
        <v>653</v>
      </c>
      <c r="F91" s="218" t="s">
        <v>654</v>
      </c>
      <c r="G91" s="176" t="s">
        <v>292</v>
      </c>
      <c r="H91" s="176" t="s">
        <v>312</v>
      </c>
      <c r="I91" s="176" t="s">
        <v>607</v>
      </c>
      <c r="J91" s="219"/>
      <c r="K91" s="220" t="s">
        <v>588</v>
      </c>
      <c r="L91" s="220" t="s">
        <v>588</v>
      </c>
      <c r="M91" s="221"/>
      <c r="N91" s="221" t="s">
        <v>264</v>
      </c>
    </row>
    <row r="92" spans="1:14" s="124" customFormat="1" ht="22.5" customHeight="1" x14ac:dyDescent="0.2">
      <c r="A92" s="82">
        <v>57</v>
      </c>
      <c r="B92" s="123" t="str">
        <f t="shared" si="1"/>
        <v>100M-5-6</v>
      </c>
      <c r="C92" s="123">
        <v>52</v>
      </c>
      <c r="D92" s="123">
        <v>39286528632</v>
      </c>
      <c r="E92" s="217" t="s">
        <v>655</v>
      </c>
      <c r="F92" s="218" t="s">
        <v>656</v>
      </c>
      <c r="G92" s="176" t="s">
        <v>229</v>
      </c>
      <c r="H92" s="176" t="s">
        <v>312</v>
      </c>
      <c r="I92" s="176" t="s">
        <v>607</v>
      </c>
      <c r="J92" s="219"/>
      <c r="K92" s="220" t="s">
        <v>588</v>
      </c>
      <c r="L92" s="220" t="s">
        <v>589</v>
      </c>
      <c r="M92" s="221"/>
      <c r="N92" s="221" t="s">
        <v>264</v>
      </c>
    </row>
    <row r="93" spans="1:14" s="124" customFormat="1" ht="22.5" customHeight="1" x14ac:dyDescent="0.2">
      <c r="A93" s="82">
        <v>104</v>
      </c>
      <c r="B93" s="123" t="str">
        <f t="shared" si="0"/>
        <v>100M-5-7</v>
      </c>
      <c r="C93" s="123">
        <v>57</v>
      </c>
      <c r="D93" s="123">
        <v>3148783344</v>
      </c>
      <c r="E93" s="217" t="s">
        <v>259</v>
      </c>
      <c r="F93" s="218" t="s">
        <v>657</v>
      </c>
      <c r="G93" s="176" t="s">
        <v>250</v>
      </c>
      <c r="H93" s="176" t="s">
        <v>312</v>
      </c>
      <c r="I93" s="176" t="s">
        <v>607</v>
      </c>
      <c r="J93" s="219"/>
      <c r="K93" s="220" t="s">
        <v>588</v>
      </c>
      <c r="L93" s="220" t="s">
        <v>590</v>
      </c>
      <c r="M93" s="221"/>
      <c r="N93" s="221" t="s">
        <v>264</v>
      </c>
    </row>
    <row r="94" spans="1:14" s="124" customFormat="1" ht="22.5" customHeight="1" x14ac:dyDescent="0.2">
      <c r="A94" s="82">
        <v>105</v>
      </c>
      <c r="B94" s="123" t="str">
        <f t="shared" si="0"/>
        <v>100M-5-8</v>
      </c>
      <c r="C94" s="123">
        <v>155</v>
      </c>
      <c r="D94" s="123">
        <v>33835654254</v>
      </c>
      <c r="E94" s="217" t="s">
        <v>257</v>
      </c>
      <c r="F94" s="218" t="s">
        <v>258</v>
      </c>
      <c r="G94" s="176" t="s">
        <v>229</v>
      </c>
      <c r="H94" s="176" t="s">
        <v>312</v>
      </c>
      <c r="I94" s="176" t="s">
        <v>607</v>
      </c>
      <c r="J94" s="219"/>
      <c r="K94" s="220" t="s">
        <v>588</v>
      </c>
      <c r="L94" s="220" t="s">
        <v>591</v>
      </c>
      <c r="M94" s="221"/>
      <c r="N94" s="221" t="s">
        <v>264</v>
      </c>
    </row>
    <row r="95" spans="1:14" s="124" customFormat="1" ht="22.5" customHeight="1" x14ac:dyDescent="0.2">
      <c r="A95" s="82"/>
      <c r="B95" s="123" t="str">
        <f t="shared" si="0"/>
        <v>100M-6-3</v>
      </c>
      <c r="C95" s="123">
        <v>49</v>
      </c>
      <c r="D95" s="123">
        <v>16664383748</v>
      </c>
      <c r="E95" s="217" t="s">
        <v>265</v>
      </c>
      <c r="F95" s="218" t="s">
        <v>658</v>
      </c>
      <c r="G95" s="176" t="s">
        <v>229</v>
      </c>
      <c r="H95" s="176" t="s">
        <v>312</v>
      </c>
      <c r="I95" s="176" t="s">
        <v>607</v>
      </c>
      <c r="J95" s="219"/>
      <c r="K95" s="220" t="s">
        <v>589</v>
      </c>
      <c r="L95" s="220" t="s">
        <v>586</v>
      </c>
      <c r="M95" s="221"/>
      <c r="N95" s="221" t="s">
        <v>270</v>
      </c>
    </row>
    <row r="96" spans="1:14" s="124" customFormat="1" ht="22.5" customHeight="1" x14ac:dyDescent="0.2">
      <c r="A96" s="82"/>
      <c r="B96" s="123" t="str">
        <f t="shared" si="0"/>
        <v>100M-6-4</v>
      </c>
      <c r="C96" s="123">
        <v>79</v>
      </c>
      <c r="D96" s="123">
        <v>18460515538</v>
      </c>
      <c r="E96" s="217" t="s">
        <v>268</v>
      </c>
      <c r="F96" s="218" t="s">
        <v>269</v>
      </c>
      <c r="G96" s="176" t="s">
        <v>250</v>
      </c>
      <c r="H96" s="176" t="s">
        <v>312</v>
      </c>
      <c r="I96" s="176" t="s">
        <v>607</v>
      </c>
      <c r="J96" s="219"/>
      <c r="K96" s="220" t="s">
        <v>589</v>
      </c>
      <c r="L96" s="220" t="s">
        <v>587</v>
      </c>
      <c r="M96" s="221"/>
      <c r="N96" s="221" t="s">
        <v>288</v>
      </c>
    </row>
    <row r="97" spans="1:14" s="124" customFormat="1" ht="22.5" customHeight="1" x14ac:dyDescent="0.2">
      <c r="A97" s="82"/>
      <c r="B97" s="123" t="str">
        <f t="shared" si="0"/>
        <v>100M-6-5</v>
      </c>
      <c r="C97" s="280">
        <v>103</v>
      </c>
      <c r="D97" s="280">
        <v>29062760394</v>
      </c>
      <c r="E97" s="281" t="s">
        <v>659</v>
      </c>
      <c r="F97" s="282" t="s">
        <v>660</v>
      </c>
      <c r="G97" s="283" t="s">
        <v>250</v>
      </c>
      <c r="H97" s="176" t="s">
        <v>312</v>
      </c>
      <c r="I97" s="176" t="s">
        <v>607</v>
      </c>
      <c r="J97" s="284"/>
      <c r="K97" s="285" t="s">
        <v>589</v>
      </c>
      <c r="L97" s="285" t="s">
        <v>588</v>
      </c>
      <c r="M97" s="286"/>
      <c r="N97" s="286" t="s">
        <v>288</v>
      </c>
    </row>
    <row r="98" spans="1:14" s="124" customFormat="1" ht="22.5" customHeight="1" x14ac:dyDescent="0.2">
      <c r="A98" s="82"/>
      <c r="B98" s="123" t="str">
        <f t="shared" si="0"/>
        <v>100M--</v>
      </c>
      <c r="C98" s="280"/>
      <c r="D98" s="280"/>
      <c r="E98" s="281"/>
      <c r="F98" s="282"/>
      <c r="G98" s="283"/>
      <c r="H98" s="176" t="s">
        <v>312</v>
      </c>
      <c r="I98" s="176" t="s">
        <v>607</v>
      </c>
      <c r="J98" s="284"/>
      <c r="K98" s="285"/>
      <c r="L98" s="285"/>
      <c r="M98" s="286"/>
      <c r="N98" s="286"/>
    </row>
    <row r="99" spans="1:14" s="124" customFormat="1" ht="22.5" customHeight="1" x14ac:dyDescent="0.2">
      <c r="A99" s="82"/>
      <c r="B99" s="123" t="str">
        <f t="shared" si="0"/>
        <v>100M--</v>
      </c>
      <c r="C99" s="280"/>
      <c r="D99" s="280"/>
      <c r="E99" s="281"/>
      <c r="F99" s="282"/>
      <c r="G99" s="283"/>
      <c r="H99" s="176" t="s">
        <v>312</v>
      </c>
      <c r="I99" s="176" t="s">
        <v>607</v>
      </c>
      <c r="J99" s="284"/>
      <c r="K99" s="285"/>
      <c r="L99" s="285"/>
      <c r="M99" s="286"/>
      <c r="N99" s="286"/>
    </row>
    <row r="100" spans="1:14" s="124" customFormat="1" ht="22.5" customHeight="1" x14ac:dyDescent="0.2">
      <c r="A100" s="82"/>
      <c r="B100" s="123" t="str">
        <f t="shared" si="0"/>
        <v>100M--</v>
      </c>
      <c r="C100" s="280"/>
      <c r="D100" s="280"/>
      <c r="E100" s="281"/>
      <c r="F100" s="282"/>
      <c r="G100" s="283"/>
      <c r="H100" s="176" t="s">
        <v>312</v>
      </c>
      <c r="I100" s="176" t="s">
        <v>607</v>
      </c>
      <c r="J100" s="284"/>
      <c r="K100" s="285"/>
      <c r="L100" s="285"/>
      <c r="M100" s="286"/>
      <c r="N100" s="286"/>
    </row>
    <row r="101" spans="1:14" s="124" customFormat="1" ht="22.5" customHeight="1" x14ac:dyDescent="0.2">
      <c r="A101" s="82">
        <v>106</v>
      </c>
      <c r="B101" s="280" t="str">
        <f t="shared" si="0"/>
        <v>100M.ENG-1-2</v>
      </c>
      <c r="C101" s="315">
        <v>65</v>
      </c>
      <c r="D101" s="315">
        <v>14999437860</v>
      </c>
      <c r="E101" s="316" t="s">
        <v>661</v>
      </c>
      <c r="F101" s="317" t="s">
        <v>662</v>
      </c>
      <c r="G101" s="318" t="s">
        <v>250</v>
      </c>
      <c r="H101" s="318" t="s">
        <v>312</v>
      </c>
      <c r="I101" s="318" t="s">
        <v>665</v>
      </c>
      <c r="J101" s="319"/>
      <c r="K101" s="320" t="s">
        <v>584</v>
      </c>
      <c r="L101" s="320" t="s">
        <v>585</v>
      </c>
      <c r="M101" s="321"/>
      <c r="N101" s="321" t="s">
        <v>252</v>
      </c>
    </row>
    <row r="102" spans="1:14" s="124" customFormat="1" ht="22.5" customHeight="1" x14ac:dyDescent="0.2">
      <c r="A102" s="82">
        <v>107</v>
      </c>
      <c r="B102" s="123" t="str">
        <f t="shared" si="0"/>
        <v>100M.ENG-1-3</v>
      </c>
      <c r="C102" s="322">
        <v>94</v>
      </c>
      <c r="D102" s="322">
        <v>27371060624</v>
      </c>
      <c r="E102" s="323" t="s">
        <v>641</v>
      </c>
      <c r="F102" s="324" t="s">
        <v>642</v>
      </c>
      <c r="G102" s="325" t="s">
        <v>301</v>
      </c>
      <c r="H102" s="325" t="s">
        <v>312</v>
      </c>
      <c r="I102" s="325" t="s">
        <v>665</v>
      </c>
      <c r="J102" s="326"/>
      <c r="K102" s="327" t="s">
        <v>584</v>
      </c>
      <c r="L102" s="327" t="s">
        <v>586</v>
      </c>
      <c r="M102" s="328"/>
      <c r="N102" s="328" t="s">
        <v>252</v>
      </c>
    </row>
    <row r="103" spans="1:14" s="124" customFormat="1" ht="22.5" customHeight="1" x14ac:dyDescent="0.2">
      <c r="A103" s="82">
        <v>108</v>
      </c>
      <c r="B103" s="123" t="str">
        <f t="shared" si="0"/>
        <v>100M.ENG-1-7</v>
      </c>
      <c r="C103" s="322">
        <v>57</v>
      </c>
      <c r="D103" s="322">
        <v>3148783344</v>
      </c>
      <c r="E103" s="323" t="s">
        <v>259</v>
      </c>
      <c r="F103" s="324" t="s">
        <v>657</v>
      </c>
      <c r="G103" s="325" t="s">
        <v>250</v>
      </c>
      <c r="H103" s="325" t="s">
        <v>312</v>
      </c>
      <c r="I103" s="325" t="s">
        <v>665</v>
      </c>
      <c r="J103" s="326"/>
      <c r="K103" s="327" t="s">
        <v>584</v>
      </c>
      <c r="L103" s="327" t="s">
        <v>590</v>
      </c>
      <c r="M103" s="328"/>
      <c r="N103" s="328" t="s">
        <v>264</v>
      </c>
    </row>
    <row r="104" spans="1:14" s="124" customFormat="1" ht="22.5" customHeight="1" x14ac:dyDescent="0.2">
      <c r="A104" s="82">
        <v>109</v>
      </c>
      <c r="B104" s="123" t="str">
        <f t="shared" si="0"/>
        <v>100M.ENG-1-8</v>
      </c>
      <c r="C104" s="322">
        <v>155</v>
      </c>
      <c r="D104" s="322">
        <v>33835654254</v>
      </c>
      <c r="E104" s="323" t="s">
        <v>257</v>
      </c>
      <c r="F104" s="324" t="s">
        <v>258</v>
      </c>
      <c r="G104" s="325" t="s">
        <v>229</v>
      </c>
      <c r="H104" s="325" t="s">
        <v>312</v>
      </c>
      <c r="I104" s="325" t="s">
        <v>665</v>
      </c>
      <c r="J104" s="326"/>
      <c r="K104" s="327" t="s">
        <v>584</v>
      </c>
      <c r="L104" s="327" t="s">
        <v>591</v>
      </c>
      <c r="M104" s="328"/>
      <c r="N104" s="328" t="s">
        <v>264</v>
      </c>
    </row>
    <row r="105" spans="1:14" s="124" customFormat="1" ht="22.5" customHeight="1" x14ac:dyDescent="0.2">
      <c r="A105" s="82">
        <v>110</v>
      </c>
      <c r="B105" s="123" t="str">
        <f t="shared" si="0"/>
        <v>100M.ENG-1-5</v>
      </c>
      <c r="C105" s="322">
        <v>182</v>
      </c>
      <c r="D105" s="322"/>
      <c r="E105" s="323">
        <v>18983</v>
      </c>
      <c r="F105" s="324" t="s">
        <v>1479</v>
      </c>
      <c r="G105" s="325" t="s">
        <v>1480</v>
      </c>
      <c r="H105" s="325" t="s">
        <v>312</v>
      </c>
      <c r="I105" s="325" t="s">
        <v>665</v>
      </c>
      <c r="J105" s="326"/>
      <c r="K105" s="327" t="s">
        <v>584</v>
      </c>
      <c r="L105" s="327" t="s">
        <v>588</v>
      </c>
      <c r="M105" s="328"/>
      <c r="N105" s="328" t="s">
        <v>263</v>
      </c>
    </row>
    <row r="106" spans="1:14" s="124" customFormat="1" ht="22.5" customHeight="1" x14ac:dyDescent="0.2">
      <c r="A106" s="82">
        <v>111</v>
      </c>
      <c r="B106" s="123" t="str">
        <f t="shared" si="0"/>
        <v>80M.ENG-1-4</v>
      </c>
      <c r="C106" s="287">
        <v>103</v>
      </c>
      <c r="D106" s="287">
        <v>29062760394</v>
      </c>
      <c r="E106" s="288" t="s">
        <v>659</v>
      </c>
      <c r="F106" s="289" t="s">
        <v>660</v>
      </c>
      <c r="G106" s="290" t="s">
        <v>250</v>
      </c>
      <c r="H106" s="290" t="s">
        <v>312</v>
      </c>
      <c r="I106" s="290" t="s">
        <v>667</v>
      </c>
      <c r="J106" s="291"/>
      <c r="K106" s="292" t="s">
        <v>584</v>
      </c>
      <c r="L106" s="292" t="s">
        <v>587</v>
      </c>
      <c r="M106" s="293"/>
      <c r="N106" s="293" t="s">
        <v>288</v>
      </c>
    </row>
    <row r="107" spans="1:14" s="124" customFormat="1" ht="22.5" customHeight="1" x14ac:dyDescent="0.2">
      <c r="A107" s="82">
        <v>112</v>
      </c>
      <c r="B107" s="123" t="str">
        <f t="shared" si="0"/>
        <v>80M.ENG--</v>
      </c>
      <c r="C107" s="287"/>
      <c r="D107" s="287"/>
      <c r="E107" s="288"/>
      <c r="F107" s="289" t="s">
        <v>1422</v>
      </c>
      <c r="G107" s="290" t="s">
        <v>1422</v>
      </c>
      <c r="H107" s="290" t="s">
        <v>312</v>
      </c>
      <c r="I107" s="290" t="s">
        <v>667</v>
      </c>
      <c r="J107" s="291"/>
      <c r="K107" s="292"/>
      <c r="L107" s="292"/>
      <c r="M107" s="293"/>
      <c r="N107" s="293"/>
    </row>
    <row r="108" spans="1:14" s="124" customFormat="1" ht="22.5" customHeight="1" x14ac:dyDescent="0.2">
      <c r="A108" s="82">
        <v>113</v>
      </c>
      <c r="B108" s="123" t="str">
        <f t="shared" si="0"/>
        <v>80M.ENG--</v>
      </c>
      <c r="C108" s="287"/>
      <c r="D108" s="287"/>
      <c r="E108" s="288"/>
      <c r="F108" s="289" t="s">
        <v>1422</v>
      </c>
      <c r="G108" s="290" t="s">
        <v>1422</v>
      </c>
      <c r="H108" s="290" t="s">
        <v>312</v>
      </c>
      <c r="I108" s="290" t="s">
        <v>667</v>
      </c>
      <c r="J108" s="291"/>
      <c r="K108" s="292"/>
      <c r="L108" s="292"/>
      <c r="M108" s="293"/>
      <c r="N108" s="293"/>
    </row>
    <row r="109" spans="1:14" s="124" customFormat="1" ht="22.5" customHeight="1" x14ac:dyDescent="0.2">
      <c r="A109" s="82">
        <v>114</v>
      </c>
      <c r="B109" s="123" t="str">
        <f t="shared" si="0"/>
        <v>110M.ENG-1-4</v>
      </c>
      <c r="C109" s="308">
        <v>84</v>
      </c>
      <c r="D109" s="308">
        <v>27998005886</v>
      </c>
      <c r="E109" s="309" t="s">
        <v>663</v>
      </c>
      <c r="F109" s="310" t="s">
        <v>664</v>
      </c>
      <c r="G109" s="311" t="s">
        <v>250</v>
      </c>
      <c r="H109" s="311" t="s">
        <v>312</v>
      </c>
      <c r="I109" s="311" t="s">
        <v>666</v>
      </c>
      <c r="J109" s="312"/>
      <c r="K109" s="313" t="s">
        <v>584</v>
      </c>
      <c r="L109" s="313" t="s">
        <v>587</v>
      </c>
      <c r="M109" s="314"/>
      <c r="N109" s="314" t="s">
        <v>246</v>
      </c>
    </row>
    <row r="110" spans="1:14" s="124" customFormat="1" ht="22.5" customHeight="1" x14ac:dyDescent="0.2">
      <c r="A110" s="82">
        <v>115</v>
      </c>
      <c r="B110" s="123" t="str">
        <f t="shared" si="0"/>
        <v>110M.ENG--</v>
      </c>
      <c r="C110" s="308"/>
      <c r="D110" s="308"/>
      <c r="E110" s="309"/>
      <c r="F110" s="310" t="s">
        <v>1422</v>
      </c>
      <c r="G110" s="311" t="s">
        <v>1422</v>
      </c>
      <c r="H110" s="311" t="s">
        <v>312</v>
      </c>
      <c r="I110" s="311" t="s">
        <v>666</v>
      </c>
      <c r="J110" s="312"/>
      <c r="K110" s="313"/>
      <c r="L110" s="313"/>
      <c r="M110" s="314"/>
      <c r="N110" s="314"/>
    </row>
    <row r="111" spans="1:14" s="124" customFormat="1" ht="22.5" customHeight="1" x14ac:dyDescent="0.2">
      <c r="A111" s="82">
        <v>116</v>
      </c>
      <c r="B111" s="123" t="str">
        <f t="shared" si="0"/>
        <v>200M.ENG-1-4</v>
      </c>
      <c r="C111" s="308">
        <v>103</v>
      </c>
      <c r="D111" s="308">
        <v>29062760394</v>
      </c>
      <c r="E111" s="309" t="s">
        <v>659</v>
      </c>
      <c r="F111" s="310" t="s">
        <v>660</v>
      </c>
      <c r="G111" s="311" t="s">
        <v>250</v>
      </c>
      <c r="H111" s="311" t="s">
        <v>312</v>
      </c>
      <c r="I111" s="311" t="s">
        <v>1178</v>
      </c>
      <c r="J111" s="312"/>
      <c r="K111" s="313" t="s">
        <v>584</v>
      </c>
      <c r="L111" s="313" t="s">
        <v>587</v>
      </c>
      <c r="M111" s="314"/>
      <c r="N111" s="314" t="s">
        <v>288</v>
      </c>
    </row>
    <row r="112" spans="1:14" s="124" customFormat="1" ht="22.5" customHeight="1" x14ac:dyDescent="0.2">
      <c r="A112" s="82">
        <v>117</v>
      </c>
      <c r="B112" s="123" t="str">
        <f t="shared" si="0"/>
        <v>110M.ENG--</v>
      </c>
      <c r="C112" s="308"/>
      <c r="D112" s="308"/>
      <c r="E112" s="309"/>
      <c r="F112" s="310" t="s">
        <v>1422</v>
      </c>
      <c r="G112" s="311" t="s">
        <v>1422</v>
      </c>
      <c r="H112" s="311" t="s">
        <v>312</v>
      </c>
      <c r="I112" s="311" t="s">
        <v>666</v>
      </c>
      <c r="J112" s="312"/>
      <c r="K112" s="313"/>
      <c r="L112" s="313"/>
      <c r="M112" s="314"/>
      <c r="N112" s="314"/>
    </row>
    <row r="113" spans="1:14" s="124" customFormat="1" ht="22.5" customHeight="1" x14ac:dyDescent="0.2">
      <c r="A113" s="82">
        <v>118</v>
      </c>
      <c r="B113" s="123" t="str">
        <f t="shared" si="0"/>
        <v>400M-1-1</v>
      </c>
      <c r="C113" s="287">
        <v>15</v>
      </c>
      <c r="D113" s="287">
        <v>13829599174</v>
      </c>
      <c r="E113" s="288" t="s">
        <v>921</v>
      </c>
      <c r="F113" s="289" t="s">
        <v>922</v>
      </c>
      <c r="G113" s="290" t="s">
        <v>232</v>
      </c>
      <c r="H113" s="290" t="s">
        <v>312</v>
      </c>
      <c r="I113" s="290" t="s">
        <v>198</v>
      </c>
      <c r="J113" s="291"/>
      <c r="K113" s="292" t="s">
        <v>584</v>
      </c>
      <c r="L113" s="292" t="s">
        <v>584</v>
      </c>
      <c r="M113" s="293"/>
      <c r="N113" s="293" t="s">
        <v>235</v>
      </c>
    </row>
    <row r="114" spans="1:14" s="124" customFormat="1" ht="22.5" customHeight="1" x14ac:dyDescent="0.2">
      <c r="A114" s="82">
        <v>119</v>
      </c>
      <c r="B114" s="123" t="str">
        <f t="shared" si="0"/>
        <v>400M-1-2</v>
      </c>
      <c r="C114" s="287">
        <v>63</v>
      </c>
      <c r="D114" s="287">
        <v>17326481574</v>
      </c>
      <c r="E114" s="288" t="s">
        <v>226</v>
      </c>
      <c r="F114" s="289" t="s">
        <v>227</v>
      </c>
      <c r="G114" s="290" t="s">
        <v>228</v>
      </c>
      <c r="H114" s="290" t="s">
        <v>312</v>
      </c>
      <c r="I114" s="290" t="s">
        <v>198</v>
      </c>
      <c r="J114" s="291"/>
      <c r="K114" s="292" t="s">
        <v>584</v>
      </c>
      <c r="L114" s="292" t="s">
        <v>585</v>
      </c>
      <c r="M114" s="293"/>
      <c r="N114" s="293" t="s">
        <v>235</v>
      </c>
    </row>
    <row r="115" spans="1:14" s="124" customFormat="1" ht="22.5" customHeight="1" x14ac:dyDescent="0.2">
      <c r="A115" s="82">
        <v>120</v>
      </c>
      <c r="B115" s="123" t="str">
        <f t="shared" si="0"/>
        <v>400M-1-3</v>
      </c>
      <c r="C115" s="287">
        <v>198</v>
      </c>
      <c r="D115" s="287">
        <v>20624209566</v>
      </c>
      <c r="E115" s="288" t="s">
        <v>1385</v>
      </c>
      <c r="F115" s="289" t="s">
        <v>1386</v>
      </c>
      <c r="G115" s="290" t="s">
        <v>232</v>
      </c>
      <c r="H115" s="290" t="s">
        <v>312</v>
      </c>
      <c r="I115" s="290" t="s">
        <v>198</v>
      </c>
      <c r="J115" s="291"/>
      <c r="K115" s="292" t="s">
        <v>584</v>
      </c>
      <c r="L115" s="292" t="s">
        <v>586</v>
      </c>
      <c r="M115" s="293"/>
      <c r="N115" s="293" t="s">
        <v>235</v>
      </c>
    </row>
    <row r="116" spans="1:14" s="124" customFormat="1" ht="22.5" customHeight="1" x14ac:dyDescent="0.2">
      <c r="A116" s="82">
        <v>121</v>
      </c>
      <c r="B116" s="123" t="str">
        <f t="shared" si="0"/>
        <v>400M-1-4</v>
      </c>
      <c r="C116" s="287">
        <v>25</v>
      </c>
      <c r="D116" s="287">
        <v>16760952848</v>
      </c>
      <c r="E116" s="288" t="s">
        <v>274</v>
      </c>
      <c r="F116" s="289" t="s">
        <v>923</v>
      </c>
      <c r="G116" s="290" t="s">
        <v>301</v>
      </c>
      <c r="H116" s="290" t="s">
        <v>312</v>
      </c>
      <c r="I116" s="290" t="s">
        <v>198</v>
      </c>
      <c r="J116" s="291"/>
      <c r="K116" s="292" t="s">
        <v>584</v>
      </c>
      <c r="L116" s="292" t="s">
        <v>587</v>
      </c>
      <c r="M116" s="293"/>
      <c r="N116" s="293" t="s">
        <v>236</v>
      </c>
    </row>
    <row r="117" spans="1:14" s="124" customFormat="1" ht="22.5" customHeight="1" x14ac:dyDescent="0.2">
      <c r="A117" s="82">
        <v>122</v>
      </c>
      <c r="B117" s="123" t="str">
        <f t="shared" si="0"/>
        <v>400M-1-5</v>
      </c>
      <c r="C117" s="287">
        <v>98</v>
      </c>
      <c r="D117" s="287">
        <v>62413275178</v>
      </c>
      <c r="E117" s="288" t="s">
        <v>513</v>
      </c>
      <c r="F117" s="289" t="s">
        <v>565</v>
      </c>
      <c r="G117" s="290" t="s">
        <v>514</v>
      </c>
      <c r="H117" s="290" t="s">
        <v>312</v>
      </c>
      <c r="I117" s="290" t="s">
        <v>198</v>
      </c>
      <c r="J117" s="291"/>
      <c r="K117" s="292" t="s">
        <v>584</v>
      </c>
      <c r="L117" s="292" t="s">
        <v>588</v>
      </c>
      <c r="M117" s="293"/>
      <c r="N117" s="293" t="s">
        <v>236</v>
      </c>
    </row>
    <row r="118" spans="1:14" s="124" customFormat="1" ht="22.5" customHeight="1" x14ac:dyDescent="0.2">
      <c r="A118" s="82">
        <v>123</v>
      </c>
      <c r="B118" s="123" t="str">
        <f t="shared" si="0"/>
        <v>400M-1-6</v>
      </c>
      <c r="C118" s="287">
        <v>144</v>
      </c>
      <c r="D118" s="287">
        <v>30317287450</v>
      </c>
      <c r="E118" s="288" t="s">
        <v>623</v>
      </c>
      <c r="F118" s="289" t="s">
        <v>624</v>
      </c>
      <c r="G118" s="290" t="s">
        <v>301</v>
      </c>
      <c r="H118" s="290" t="s">
        <v>312</v>
      </c>
      <c r="I118" s="290" t="s">
        <v>198</v>
      </c>
      <c r="J118" s="291"/>
      <c r="K118" s="292" t="s">
        <v>584</v>
      </c>
      <c r="L118" s="292" t="s">
        <v>589</v>
      </c>
      <c r="M118" s="293"/>
      <c r="N118" s="293" t="s">
        <v>236</v>
      </c>
    </row>
    <row r="119" spans="1:14" s="124" customFormat="1" ht="22.5" customHeight="1" x14ac:dyDescent="0.2">
      <c r="A119" s="82">
        <v>124</v>
      </c>
      <c r="B119" s="123" t="str">
        <f t="shared" si="0"/>
        <v>400M-1-7</v>
      </c>
      <c r="C119" s="287">
        <v>188</v>
      </c>
      <c r="D119" s="287">
        <v>42064482606</v>
      </c>
      <c r="E119" s="288" t="s">
        <v>924</v>
      </c>
      <c r="F119" s="289" t="s">
        <v>925</v>
      </c>
      <c r="G119" s="290" t="s">
        <v>301</v>
      </c>
      <c r="H119" s="290" t="s">
        <v>312</v>
      </c>
      <c r="I119" s="290" t="s">
        <v>198</v>
      </c>
      <c r="J119" s="291"/>
      <c r="K119" s="292" t="s">
        <v>584</v>
      </c>
      <c r="L119" s="292" t="s">
        <v>590</v>
      </c>
      <c r="M119" s="293"/>
      <c r="N119" s="293" t="s">
        <v>236</v>
      </c>
    </row>
    <row r="120" spans="1:14" s="124" customFormat="1" ht="22.5" customHeight="1" x14ac:dyDescent="0.2">
      <c r="A120" s="82">
        <v>125</v>
      </c>
      <c r="B120" s="123" t="str">
        <f t="shared" si="0"/>
        <v>400M-1-8</v>
      </c>
      <c r="C120" s="287">
        <v>205</v>
      </c>
      <c r="D120" s="287">
        <v>28147986094</v>
      </c>
      <c r="E120" s="288" t="s">
        <v>1407</v>
      </c>
      <c r="F120" s="289" t="s">
        <v>1424</v>
      </c>
      <c r="G120" s="290" t="s">
        <v>231</v>
      </c>
      <c r="H120" s="290" t="s">
        <v>312</v>
      </c>
      <c r="I120" s="290" t="s">
        <v>198</v>
      </c>
      <c r="J120" s="291"/>
      <c r="K120" s="292" t="s">
        <v>584</v>
      </c>
      <c r="L120" s="292" t="s">
        <v>591</v>
      </c>
      <c r="M120" s="293"/>
      <c r="N120" s="293" t="s">
        <v>236</v>
      </c>
    </row>
    <row r="121" spans="1:14" s="124" customFormat="1" ht="22.5" customHeight="1" x14ac:dyDescent="0.2">
      <c r="A121" s="82">
        <v>126</v>
      </c>
      <c r="B121" s="123" t="str">
        <f t="shared" si="0"/>
        <v>400M-2-1</v>
      </c>
      <c r="C121" s="287">
        <v>3</v>
      </c>
      <c r="D121" s="287">
        <v>27113358842</v>
      </c>
      <c r="E121" s="288" t="s">
        <v>926</v>
      </c>
      <c r="F121" s="289" t="s">
        <v>927</v>
      </c>
      <c r="G121" s="290" t="s">
        <v>928</v>
      </c>
      <c r="H121" s="290" t="s">
        <v>312</v>
      </c>
      <c r="I121" s="290" t="s">
        <v>198</v>
      </c>
      <c r="J121" s="291"/>
      <c r="K121" s="292" t="s">
        <v>585</v>
      </c>
      <c r="L121" s="292" t="s">
        <v>584</v>
      </c>
      <c r="M121" s="293"/>
      <c r="N121" s="293" t="s">
        <v>246</v>
      </c>
    </row>
    <row r="122" spans="1:14" s="124" customFormat="1" ht="22.5" customHeight="1" x14ac:dyDescent="0.2">
      <c r="A122" s="82">
        <v>127</v>
      </c>
      <c r="B122" s="123" t="str">
        <f t="shared" si="0"/>
        <v>400M-2-2</v>
      </c>
      <c r="C122" s="287">
        <v>9</v>
      </c>
      <c r="D122" s="287">
        <v>15193415234</v>
      </c>
      <c r="E122" s="288" t="s">
        <v>625</v>
      </c>
      <c r="F122" s="289" t="s">
        <v>626</v>
      </c>
      <c r="G122" s="290" t="s">
        <v>522</v>
      </c>
      <c r="H122" s="290" t="s">
        <v>312</v>
      </c>
      <c r="I122" s="290" t="s">
        <v>198</v>
      </c>
      <c r="J122" s="291"/>
      <c r="K122" s="292" t="s">
        <v>585</v>
      </c>
      <c r="L122" s="292" t="s">
        <v>585</v>
      </c>
      <c r="M122" s="293"/>
      <c r="N122" s="293" t="s">
        <v>246</v>
      </c>
    </row>
    <row r="123" spans="1:14" s="124" customFormat="1" ht="22.5" customHeight="1" x14ac:dyDescent="0.2">
      <c r="A123" s="82">
        <v>128</v>
      </c>
      <c r="B123" s="123" t="str">
        <f t="shared" si="0"/>
        <v>400M-2-3</v>
      </c>
      <c r="C123" s="287">
        <v>32</v>
      </c>
      <c r="D123" s="287">
        <v>20459231770</v>
      </c>
      <c r="E123" s="288" t="s">
        <v>518</v>
      </c>
      <c r="F123" s="289" t="s">
        <v>519</v>
      </c>
      <c r="G123" s="290" t="s">
        <v>301</v>
      </c>
      <c r="H123" s="290" t="s">
        <v>312</v>
      </c>
      <c r="I123" s="290" t="s">
        <v>198</v>
      </c>
      <c r="J123" s="291"/>
      <c r="K123" s="292" t="s">
        <v>585</v>
      </c>
      <c r="L123" s="292" t="s">
        <v>586</v>
      </c>
      <c r="M123" s="293"/>
      <c r="N123" s="293" t="s">
        <v>246</v>
      </c>
    </row>
    <row r="124" spans="1:14" s="124" customFormat="1" ht="22.5" customHeight="1" x14ac:dyDescent="0.2">
      <c r="A124" s="82">
        <v>129</v>
      </c>
      <c r="B124" s="123" t="str">
        <f t="shared" si="0"/>
        <v>400M-2-4</v>
      </c>
      <c r="C124" s="287">
        <v>121</v>
      </c>
      <c r="D124" s="287">
        <v>25594219546</v>
      </c>
      <c r="E124" s="288" t="s">
        <v>241</v>
      </c>
      <c r="F124" s="289" t="s">
        <v>627</v>
      </c>
      <c r="G124" s="290" t="s">
        <v>628</v>
      </c>
      <c r="H124" s="290" t="s">
        <v>312</v>
      </c>
      <c r="I124" s="290" t="s">
        <v>198</v>
      </c>
      <c r="J124" s="291"/>
      <c r="K124" s="292" t="s">
        <v>585</v>
      </c>
      <c r="L124" s="292" t="s">
        <v>587</v>
      </c>
      <c r="M124" s="293"/>
      <c r="N124" s="293" t="s">
        <v>246</v>
      </c>
    </row>
    <row r="125" spans="1:14" s="124" customFormat="1" ht="22.5" customHeight="1" x14ac:dyDescent="0.2">
      <c r="A125" s="82">
        <v>130</v>
      </c>
      <c r="B125" s="123" t="str">
        <f t="shared" si="0"/>
        <v>400M-2-5</v>
      </c>
      <c r="C125" s="287">
        <v>133</v>
      </c>
      <c r="D125" s="287">
        <v>62461105656</v>
      </c>
      <c r="E125" s="288" t="s">
        <v>929</v>
      </c>
      <c r="F125" s="289" t="s">
        <v>930</v>
      </c>
      <c r="G125" s="290" t="s">
        <v>301</v>
      </c>
      <c r="H125" s="290" t="s">
        <v>312</v>
      </c>
      <c r="I125" s="290" t="s">
        <v>198</v>
      </c>
      <c r="J125" s="291"/>
      <c r="K125" s="292" t="s">
        <v>585</v>
      </c>
      <c r="L125" s="292" t="s">
        <v>588</v>
      </c>
      <c r="M125" s="293"/>
      <c r="N125" s="293" t="s">
        <v>246</v>
      </c>
    </row>
    <row r="126" spans="1:14" s="124" customFormat="1" ht="22.5" customHeight="1" x14ac:dyDescent="0.2">
      <c r="A126" s="82">
        <v>131</v>
      </c>
      <c r="B126" s="123" t="str">
        <f t="shared" si="0"/>
        <v>400M-2-6</v>
      </c>
      <c r="C126" s="287">
        <v>169</v>
      </c>
      <c r="D126" s="287"/>
      <c r="E126" s="288">
        <v>25499</v>
      </c>
      <c r="F126" s="289" t="s">
        <v>1478</v>
      </c>
      <c r="G126" s="290" t="s">
        <v>301</v>
      </c>
      <c r="H126" s="290" t="s">
        <v>312</v>
      </c>
      <c r="I126" s="290" t="s">
        <v>198</v>
      </c>
      <c r="J126" s="291"/>
      <c r="K126" s="292" t="s">
        <v>585</v>
      </c>
      <c r="L126" s="292" t="s">
        <v>589</v>
      </c>
      <c r="M126" s="293"/>
      <c r="N126" s="293" t="s">
        <v>246</v>
      </c>
    </row>
    <row r="127" spans="1:14" s="124" customFormat="1" ht="22.5" customHeight="1" x14ac:dyDescent="0.2">
      <c r="A127" s="82">
        <v>132</v>
      </c>
      <c r="B127" s="123" t="str">
        <f t="shared" si="0"/>
        <v>400M-2-7</v>
      </c>
      <c r="C127" s="287">
        <v>4</v>
      </c>
      <c r="D127" s="287">
        <v>56164034290</v>
      </c>
      <c r="E127" s="288" t="s">
        <v>304</v>
      </c>
      <c r="F127" s="289" t="s">
        <v>305</v>
      </c>
      <c r="G127" s="290" t="s">
        <v>306</v>
      </c>
      <c r="H127" s="290" t="s">
        <v>312</v>
      </c>
      <c r="I127" s="290" t="s">
        <v>198</v>
      </c>
      <c r="J127" s="291"/>
      <c r="K127" s="292" t="s">
        <v>585</v>
      </c>
      <c r="L127" s="292" t="s">
        <v>590</v>
      </c>
      <c r="M127" s="293"/>
      <c r="N127" s="293" t="s">
        <v>251</v>
      </c>
    </row>
    <row r="128" spans="1:14" s="124" customFormat="1" ht="22.5" customHeight="1" x14ac:dyDescent="0.2">
      <c r="A128" s="82">
        <v>133</v>
      </c>
      <c r="B128" s="123" t="str">
        <f t="shared" si="0"/>
        <v>400M-3-1</v>
      </c>
      <c r="C128" s="287">
        <v>20</v>
      </c>
      <c r="D128" s="287">
        <v>54163131880</v>
      </c>
      <c r="E128" s="288" t="s">
        <v>629</v>
      </c>
      <c r="F128" s="289" t="s">
        <v>630</v>
      </c>
      <c r="G128" s="290" t="s">
        <v>250</v>
      </c>
      <c r="H128" s="290" t="s">
        <v>312</v>
      </c>
      <c r="I128" s="290" t="s">
        <v>198</v>
      </c>
      <c r="J128" s="291"/>
      <c r="K128" s="292" t="s">
        <v>586</v>
      </c>
      <c r="L128" s="292" t="s">
        <v>584</v>
      </c>
      <c r="M128" s="293"/>
      <c r="N128" s="293" t="s">
        <v>251</v>
      </c>
    </row>
    <row r="129" spans="1:14" s="124" customFormat="1" ht="22.5" customHeight="1" x14ac:dyDescent="0.2">
      <c r="A129" s="82">
        <v>134</v>
      </c>
      <c r="B129" s="123" t="str">
        <f t="shared" si="0"/>
        <v>400M-3-2</v>
      </c>
      <c r="C129" s="287">
        <v>107</v>
      </c>
      <c r="D129" s="287">
        <v>49747717208</v>
      </c>
      <c r="E129" s="288" t="s">
        <v>279</v>
      </c>
      <c r="F129" s="289" t="s">
        <v>931</v>
      </c>
      <c r="G129" s="290" t="s">
        <v>301</v>
      </c>
      <c r="H129" s="290" t="s">
        <v>312</v>
      </c>
      <c r="I129" s="290" t="s">
        <v>198</v>
      </c>
      <c r="J129" s="291"/>
      <c r="K129" s="292" t="s">
        <v>586</v>
      </c>
      <c r="L129" s="292" t="s">
        <v>585</v>
      </c>
      <c r="M129" s="293"/>
      <c r="N129" s="293" t="s">
        <v>251</v>
      </c>
    </row>
    <row r="130" spans="1:14" s="124" customFormat="1" ht="22.5" customHeight="1" x14ac:dyDescent="0.2">
      <c r="A130" s="82">
        <v>135</v>
      </c>
      <c r="B130" s="123" t="str">
        <f t="shared" si="0"/>
        <v>400M-3-3</v>
      </c>
      <c r="C130" s="287">
        <v>130</v>
      </c>
      <c r="D130" s="287">
        <v>20045564770</v>
      </c>
      <c r="E130" s="288" t="s">
        <v>279</v>
      </c>
      <c r="F130" s="289" t="s">
        <v>280</v>
      </c>
      <c r="G130" s="290" t="s">
        <v>250</v>
      </c>
      <c r="H130" s="290" t="s">
        <v>312</v>
      </c>
      <c r="I130" s="290" t="s">
        <v>198</v>
      </c>
      <c r="J130" s="291"/>
      <c r="K130" s="292" t="s">
        <v>586</v>
      </c>
      <c r="L130" s="292" t="s">
        <v>586</v>
      </c>
      <c r="M130" s="293"/>
      <c r="N130" s="293" t="s">
        <v>251</v>
      </c>
    </row>
    <row r="131" spans="1:14" s="124" customFormat="1" ht="22.5" customHeight="1" x14ac:dyDescent="0.2">
      <c r="A131" s="82">
        <v>136</v>
      </c>
      <c r="B131" s="123" t="str">
        <f t="shared" si="0"/>
        <v>400M-3-4</v>
      </c>
      <c r="C131" s="287">
        <v>175</v>
      </c>
      <c r="D131" s="287">
        <v>11669317194</v>
      </c>
      <c r="E131" s="288" t="s">
        <v>635</v>
      </c>
      <c r="F131" s="289" t="s">
        <v>636</v>
      </c>
      <c r="G131" s="290" t="s">
        <v>301</v>
      </c>
      <c r="H131" s="290" t="s">
        <v>312</v>
      </c>
      <c r="I131" s="290" t="s">
        <v>198</v>
      </c>
      <c r="J131" s="291"/>
      <c r="K131" s="292" t="s">
        <v>586</v>
      </c>
      <c r="L131" s="292" t="s">
        <v>587</v>
      </c>
      <c r="M131" s="293"/>
      <c r="N131" s="293" t="s">
        <v>251</v>
      </c>
    </row>
    <row r="132" spans="1:14" s="124" customFormat="1" ht="22.5" customHeight="1" x14ac:dyDescent="0.2">
      <c r="A132" s="82">
        <v>137</v>
      </c>
      <c r="B132" s="123" t="str">
        <f t="shared" si="0"/>
        <v>400M-3-5</v>
      </c>
      <c r="C132" s="287">
        <v>179</v>
      </c>
      <c r="D132" s="287">
        <v>19583378666</v>
      </c>
      <c r="E132" s="288" t="s">
        <v>932</v>
      </c>
      <c r="F132" s="289" t="s">
        <v>933</v>
      </c>
      <c r="G132" s="290" t="s">
        <v>934</v>
      </c>
      <c r="H132" s="290" t="s">
        <v>312</v>
      </c>
      <c r="I132" s="290" t="s">
        <v>198</v>
      </c>
      <c r="J132" s="291"/>
      <c r="K132" s="292" t="s">
        <v>586</v>
      </c>
      <c r="L132" s="292" t="s">
        <v>588</v>
      </c>
      <c r="M132" s="293"/>
      <c r="N132" s="293" t="s">
        <v>251</v>
      </c>
    </row>
    <row r="133" spans="1:14" s="124" customFormat="1" ht="22.5" customHeight="1" x14ac:dyDescent="0.2">
      <c r="A133" s="82">
        <v>138</v>
      </c>
      <c r="B133" s="123" t="str">
        <f t="shared" si="0"/>
        <v>400M--</v>
      </c>
      <c r="C133" s="287"/>
      <c r="D133" s="287"/>
      <c r="E133" s="288"/>
      <c r="F133" s="289"/>
      <c r="G133" s="290"/>
      <c r="H133" s="290" t="s">
        <v>312</v>
      </c>
      <c r="I133" s="290" t="s">
        <v>198</v>
      </c>
      <c r="J133" s="291"/>
      <c r="K133" s="292"/>
      <c r="L133" s="292"/>
      <c r="M133" s="293"/>
      <c r="N133" s="293"/>
    </row>
    <row r="134" spans="1:14" s="124" customFormat="1" ht="22.5" customHeight="1" x14ac:dyDescent="0.2">
      <c r="A134" s="82">
        <v>139</v>
      </c>
      <c r="B134" s="123" t="str">
        <f t="shared" si="0"/>
        <v>400M-3-6</v>
      </c>
      <c r="C134" s="287">
        <v>102</v>
      </c>
      <c r="D134" s="287">
        <v>5493352114</v>
      </c>
      <c r="E134" s="288" t="s">
        <v>935</v>
      </c>
      <c r="F134" s="289" t="s">
        <v>936</v>
      </c>
      <c r="G134" s="290" t="s">
        <v>250</v>
      </c>
      <c r="H134" s="290" t="s">
        <v>312</v>
      </c>
      <c r="I134" s="290" t="s">
        <v>198</v>
      </c>
      <c r="J134" s="291"/>
      <c r="K134" s="292" t="s">
        <v>586</v>
      </c>
      <c r="L134" s="292" t="s">
        <v>589</v>
      </c>
      <c r="M134" s="293"/>
      <c r="N134" s="293" t="s">
        <v>252</v>
      </c>
    </row>
    <row r="135" spans="1:14" s="124" customFormat="1" ht="22.5" customHeight="1" x14ac:dyDescent="0.2">
      <c r="A135" s="82">
        <v>140</v>
      </c>
      <c r="B135" s="123" t="str">
        <f t="shared" si="0"/>
        <v>400M-3-7</v>
      </c>
      <c r="C135" s="287">
        <v>166</v>
      </c>
      <c r="D135" s="287">
        <v>11498190586</v>
      </c>
      <c r="E135" s="288" t="s">
        <v>937</v>
      </c>
      <c r="F135" s="289" t="s">
        <v>938</v>
      </c>
      <c r="G135" s="290" t="s">
        <v>301</v>
      </c>
      <c r="H135" s="290" t="s">
        <v>312</v>
      </c>
      <c r="I135" s="290" t="s">
        <v>198</v>
      </c>
      <c r="J135" s="291"/>
      <c r="K135" s="292" t="s">
        <v>586</v>
      </c>
      <c r="L135" s="292" t="s">
        <v>590</v>
      </c>
      <c r="M135" s="293"/>
      <c r="N135" s="293" t="s">
        <v>252</v>
      </c>
    </row>
    <row r="136" spans="1:14" s="124" customFormat="1" ht="22.5" customHeight="1" x14ac:dyDescent="0.2">
      <c r="A136" s="82">
        <v>141</v>
      </c>
      <c r="B136" s="123" t="str">
        <f t="shared" si="0"/>
        <v>400M-4-1</v>
      </c>
      <c r="C136" s="287">
        <v>26</v>
      </c>
      <c r="D136" s="287">
        <v>56044286320</v>
      </c>
      <c r="E136" s="288" t="s">
        <v>939</v>
      </c>
      <c r="F136" s="289" t="s">
        <v>940</v>
      </c>
      <c r="G136" s="290" t="s">
        <v>250</v>
      </c>
      <c r="H136" s="290" t="s">
        <v>312</v>
      </c>
      <c r="I136" s="290" t="s">
        <v>198</v>
      </c>
      <c r="J136" s="291"/>
      <c r="K136" s="292" t="s">
        <v>587</v>
      </c>
      <c r="L136" s="292" t="s">
        <v>584</v>
      </c>
      <c r="M136" s="293"/>
      <c r="N136" s="293" t="s">
        <v>263</v>
      </c>
    </row>
    <row r="137" spans="1:14" s="124" customFormat="1" ht="22.5" customHeight="1" x14ac:dyDescent="0.2">
      <c r="A137" s="82">
        <v>142</v>
      </c>
      <c r="B137" s="123" t="str">
        <f t="shared" si="0"/>
        <v>400M-4-2</v>
      </c>
      <c r="C137" s="287">
        <v>50</v>
      </c>
      <c r="D137" s="287">
        <v>37513189748</v>
      </c>
      <c r="E137" s="288" t="s">
        <v>281</v>
      </c>
      <c r="F137" s="289" t="s">
        <v>941</v>
      </c>
      <c r="G137" s="290" t="s">
        <v>229</v>
      </c>
      <c r="H137" s="290" t="s">
        <v>312</v>
      </c>
      <c r="I137" s="290" t="s">
        <v>198</v>
      </c>
      <c r="J137" s="291"/>
      <c r="K137" s="292" t="s">
        <v>587</v>
      </c>
      <c r="L137" s="292" t="s">
        <v>585</v>
      </c>
      <c r="M137" s="293"/>
      <c r="N137" s="293" t="s">
        <v>263</v>
      </c>
    </row>
    <row r="138" spans="1:14" s="124" customFormat="1" ht="22.5" customHeight="1" x14ac:dyDescent="0.2">
      <c r="A138" s="82">
        <v>143</v>
      </c>
      <c r="B138" s="123" t="str">
        <f t="shared" si="0"/>
        <v>400M-4-3</v>
      </c>
      <c r="C138" s="287">
        <v>146</v>
      </c>
      <c r="D138" s="287">
        <v>27913815354</v>
      </c>
      <c r="E138" s="288" t="s">
        <v>319</v>
      </c>
      <c r="F138" s="289" t="s">
        <v>320</v>
      </c>
      <c r="G138" s="290" t="s">
        <v>292</v>
      </c>
      <c r="H138" s="290" t="s">
        <v>312</v>
      </c>
      <c r="I138" s="290" t="s">
        <v>198</v>
      </c>
      <c r="J138" s="291"/>
      <c r="K138" s="292" t="s">
        <v>587</v>
      </c>
      <c r="L138" s="292" t="s">
        <v>586</v>
      </c>
      <c r="M138" s="293"/>
      <c r="N138" s="293" t="s">
        <v>263</v>
      </c>
    </row>
    <row r="139" spans="1:14" s="124" customFormat="1" ht="22.5" customHeight="1" x14ac:dyDescent="0.2">
      <c r="A139" s="82">
        <v>144</v>
      </c>
      <c r="B139" s="123" t="str">
        <f t="shared" si="0"/>
        <v>400M-4-4</v>
      </c>
      <c r="C139" s="287">
        <v>183</v>
      </c>
      <c r="D139" s="287">
        <v>68512107358</v>
      </c>
      <c r="E139" s="288" t="s">
        <v>255</v>
      </c>
      <c r="F139" s="289" t="s">
        <v>256</v>
      </c>
      <c r="G139" s="290" t="s">
        <v>651</v>
      </c>
      <c r="H139" s="290" t="s">
        <v>312</v>
      </c>
      <c r="I139" s="290" t="s">
        <v>198</v>
      </c>
      <c r="J139" s="291"/>
      <c r="K139" s="292" t="s">
        <v>587</v>
      </c>
      <c r="L139" s="292" t="s">
        <v>587</v>
      </c>
      <c r="M139" s="293"/>
      <c r="N139" s="293" t="s">
        <v>263</v>
      </c>
    </row>
    <row r="140" spans="1:14" s="124" customFormat="1" ht="22.5" customHeight="1" x14ac:dyDescent="0.2">
      <c r="A140" s="82">
        <v>145</v>
      </c>
      <c r="B140" s="123" t="str">
        <f t="shared" si="0"/>
        <v>400M-4-5</v>
      </c>
      <c r="C140" s="287">
        <v>207</v>
      </c>
      <c r="D140" s="287">
        <v>30826143186</v>
      </c>
      <c r="E140" s="288" t="s">
        <v>1405</v>
      </c>
      <c r="F140" s="289" t="s">
        <v>1406</v>
      </c>
      <c r="G140" s="290" t="s">
        <v>1425</v>
      </c>
      <c r="H140" s="290" t="s">
        <v>312</v>
      </c>
      <c r="I140" s="290" t="s">
        <v>198</v>
      </c>
      <c r="J140" s="291"/>
      <c r="K140" s="292" t="s">
        <v>587</v>
      </c>
      <c r="L140" s="292" t="s">
        <v>588</v>
      </c>
      <c r="M140" s="293"/>
      <c r="N140" s="293" t="s">
        <v>263</v>
      </c>
    </row>
    <row r="141" spans="1:14" s="124" customFormat="1" ht="22.5" customHeight="1" x14ac:dyDescent="0.2">
      <c r="A141" s="82">
        <v>146</v>
      </c>
      <c r="B141" s="123" t="str">
        <f t="shared" si="0"/>
        <v>400M-5-1</v>
      </c>
      <c r="C141" s="287">
        <v>5</v>
      </c>
      <c r="D141" s="287">
        <v>22217406048</v>
      </c>
      <c r="E141" s="288" t="s">
        <v>282</v>
      </c>
      <c r="F141" s="289" t="s">
        <v>283</v>
      </c>
      <c r="G141" s="290" t="s">
        <v>250</v>
      </c>
      <c r="H141" s="290" t="s">
        <v>312</v>
      </c>
      <c r="I141" s="290" t="s">
        <v>198</v>
      </c>
      <c r="J141" s="291"/>
      <c r="K141" s="292" t="s">
        <v>588</v>
      </c>
      <c r="L141" s="292" t="s">
        <v>584</v>
      </c>
      <c r="M141" s="293"/>
      <c r="N141" s="293" t="s">
        <v>264</v>
      </c>
    </row>
    <row r="142" spans="1:14" s="124" customFormat="1" ht="22.5" customHeight="1" x14ac:dyDescent="0.2">
      <c r="A142" s="82">
        <v>147</v>
      </c>
      <c r="B142" s="123" t="str">
        <f t="shared" si="0"/>
        <v>400M-5-2</v>
      </c>
      <c r="C142" s="287">
        <v>29</v>
      </c>
      <c r="D142" s="287">
        <v>29413187498</v>
      </c>
      <c r="E142" s="288" t="s">
        <v>262</v>
      </c>
      <c r="F142" s="289" t="s">
        <v>652</v>
      </c>
      <c r="G142" s="290" t="s">
        <v>232</v>
      </c>
      <c r="H142" s="290" t="s">
        <v>312</v>
      </c>
      <c r="I142" s="290" t="s">
        <v>198</v>
      </c>
      <c r="J142" s="291"/>
      <c r="K142" s="292" t="s">
        <v>588</v>
      </c>
      <c r="L142" s="292" t="s">
        <v>585</v>
      </c>
      <c r="M142" s="293"/>
      <c r="N142" s="293" t="s">
        <v>264</v>
      </c>
    </row>
    <row r="143" spans="1:14" s="124" customFormat="1" ht="22.5" customHeight="1" x14ac:dyDescent="0.2">
      <c r="A143" s="82"/>
      <c r="B143" s="123" t="str">
        <f t="shared" si="0"/>
        <v>400M-5-3</v>
      </c>
      <c r="C143" s="287">
        <v>55</v>
      </c>
      <c r="D143" s="287">
        <v>15629251696</v>
      </c>
      <c r="E143" s="288" t="s">
        <v>284</v>
      </c>
      <c r="F143" s="289" t="s">
        <v>285</v>
      </c>
      <c r="G143" s="290" t="s">
        <v>301</v>
      </c>
      <c r="H143" s="290" t="s">
        <v>312</v>
      </c>
      <c r="I143" s="290" t="s">
        <v>198</v>
      </c>
      <c r="J143" s="291"/>
      <c r="K143" s="292" t="s">
        <v>588</v>
      </c>
      <c r="L143" s="292" t="s">
        <v>586</v>
      </c>
      <c r="M143" s="293"/>
      <c r="N143" s="293" t="s">
        <v>264</v>
      </c>
    </row>
    <row r="144" spans="1:14" s="124" customFormat="1" ht="22.5" customHeight="1" x14ac:dyDescent="0.2">
      <c r="A144" s="82"/>
      <c r="B144" s="123" t="str">
        <f t="shared" si="0"/>
        <v>400M-5-4</v>
      </c>
      <c r="C144" s="287">
        <v>163</v>
      </c>
      <c r="D144" s="287">
        <v>16964164412</v>
      </c>
      <c r="E144" s="288" t="s">
        <v>802</v>
      </c>
      <c r="F144" s="289" t="s">
        <v>803</v>
      </c>
      <c r="G144" s="290" t="s">
        <v>804</v>
      </c>
      <c r="H144" s="290" t="s">
        <v>312</v>
      </c>
      <c r="I144" s="290" t="s">
        <v>198</v>
      </c>
      <c r="J144" s="291"/>
      <c r="K144" s="292" t="s">
        <v>588</v>
      </c>
      <c r="L144" s="292" t="s">
        <v>587</v>
      </c>
      <c r="M144" s="293"/>
      <c r="N144" s="293" t="s">
        <v>264</v>
      </c>
    </row>
    <row r="145" spans="1:14" s="124" customFormat="1" ht="22.5" customHeight="1" x14ac:dyDescent="0.2">
      <c r="A145" s="82"/>
      <c r="B145" s="123" t="str">
        <f t="shared" si="0"/>
        <v>400M-5-5</v>
      </c>
      <c r="C145" s="287">
        <v>36</v>
      </c>
      <c r="D145" s="287">
        <v>48298133604</v>
      </c>
      <c r="E145" s="288" t="s">
        <v>266</v>
      </c>
      <c r="F145" s="289" t="s">
        <v>267</v>
      </c>
      <c r="G145" s="290" t="s">
        <v>250</v>
      </c>
      <c r="H145" s="290" t="s">
        <v>312</v>
      </c>
      <c r="I145" s="290" t="s">
        <v>198</v>
      </c>
      <c r="J145" s="291"/>
      <c r="K145" s="292" t="s">
        <v>588</v>
      </c>
      <c r="L145" s="292" t="s">
        <v>588</v>
      </c>
      <c r="M145" s="293"/>
      <c r="N145" s="293" t="s">
        <v>271</v>
      </c>
    </row>
    <row r="146" spans="1:14" s="124" customFormat="1" ht="22.5" customHeight="1" x14ac:dyDescent="0.2">
      <c r="A146" s="82">
        <v>148</v>
      </c>
      <c r="B146" s="123" t="str">
        <f t="shared" si="0"/>
        <v>400M.ENG-1-3</v>
      </c>
      <c r="C146" s="315">
        <v>84</v>
      </c>
      <c r="D146" s="315">
        <v>27998005886</v>
      </c>
      <c r="E146" s="316" t="s">
        <v>663</v>
      </c>
      <c r="F146" s="317" t="s">
        <v>664</v>
      </c>
      <c r="G146" s="318" t="s">
        <v>250</v>
      </c>
      <c r="H146" s="318" t="s">
        <v>312</v>
      </c>
      <c r="I146" s="318" t="s">
        <v>1179</v>
      </c>
      <c r="J146" s="319"/>
      <c r="K146" s="320" t="s">
        <v>584</v>
      </c>
      <c r="L146" s="320" t="s">
        <v>586</v>
      </c>
      <c r="M146" s="321"/>
      <c r="N146" s="321" t="s">
        <v>246</v>
      </c>
    </row>
    <row r="147" spans="1:14" s="124" customFormat="1" ht="22.5" customHeight="1" x14ac:dyDescent="0.2">
      <c r="A147" s="82">
        <v>149</v>
      </c>
      <c r="B147" s="123" t="str">
        <f t="shared" ref="B147:B200" si="3">CONCATENATE(I147,"-",K147,"-",L147)</f>
        <v>400M.ENG-1-5</v>
      </c>
      <c r="C147" s="322">
        <v>65</v>
      </c>
      <c r="D147" s="322">
        <v>14999437860</v>
      </c>
      <c r="E147" s="323" t="s">
        <v>661</v>
      </c>
      <c r="F147" s="324" t="s">
        <v>662</v>
      </c>
      <c r="G147" s="325" t="s">
        <v>250</v>
      </c>
      <c r="H147" s="325" t="s">
        <v>312</v>
      </c>
      <c r="I147" s="318" t="s">
        <v>1179</v>
      </c>
      <c r="J147" s="326"/>
      <c r="K147" s="327" t="s">
        <v>584</v>
      </c>
      <c r="L147" s="327" t="s">
        <v>588</v>
      </c>
      <c r="M147" s="328"/>
      <c r="N147" s="328" t="s">
        <v>252</v>
      </c>
    </row>
    <row r="148" spans="1:14" s="124" customFormat="1" ht="22.5" customHeight="1" x14ac:dyDescent="0.2">
      <c r="A148" s="82">
        <v>150</v>
      </c>
      <c r="B148" s="123" t="str">
        <f t="shared" si="3"/>
        <v>400M.ENG--</v>
      </c>
      <c r="C148" s="322"/>
      <c r="D148" s="322"/>
      <c r="E148" s="323"/>
      <c r="F148" s="324" t="s">
        <v>1422</v>
      </c>
      <c r="G148" s="325" t="s">
        <v>1422</v>
      </c>
      <c r="H148" s="325" t="s">
        <v>312</v>
      </c>
      <c r="I148" s="318" t="s">
        <v>1179</v>
      </c>
      <c r="J148" s="326"/>
      <c r="K148" s="327"/>
      <c r="L148" s="327"/>
      <c r="M148" s="328"/>
      <c r="N148" s="328"/>
    </row>
    <row r="149" spans="1:14" s="124" customFormat="1" ht="22.5" customHeight="1" x14ac:dyDescent="0.2">
      <c r="A149" s="82">
        <v>151</v>
      </c>
      <c r="B149" s="123" t="str">
        <f t="shared" si="3"/>
        <v>400M.ENG--</v>
      </c>
      <c r="C149" s="322"/>
      <c r="D149" s="322"/>
      <c r="E149" s="323"/>
      <c r="F149" s="324" t="s">
        <v>1422</v>
      </c>
      <c r="G149" s="325" t="s">
        <v>1422</v>
      </c>
      <c r="H149" s="325" t="s">
        <v>312</v>
      </c>
      <c r="I149" s="318" t="s">
        <v>1179</v>
      </c>
      <c r="J149" s="326"/>
      <c r="K149" s="327"/>
      <c r="L149" s="327"/>
      <c r="M149" s="328"/>
      <c r="N149" s="328"/>
    </row>
    <row r="150" spans="1:14" s="124" customFormat="1" ht="22.5" customHeight="1" x14ac:dyDescent="0.2">
      <c r="A150" s="82"/>
      <c r="B150" s="123" t="str">
        <f t="shared" ref="B150:B153" si="4">CONCATENATE(I150,"-",K150,"-",L150)</f>
        <v>300M.ENG--</v>
      </c>
      <c r="C150" s="322"/>
      <c r="D150" s="322"/>
      <c r="E150" s="323"/>
      <c r="F150" s="324"/>
      <c r="G150" s="325"/>
      <c r="H150" s="325" t="s">
        <v>312</v>
      </c>
      <c r="I150" s="318" t="s">
        <v>1446</v>
      </c>
      <c r="J150" s="326"/>
      <c r="K150" s="327"/>
      <c r="L150" s="327"/>
      <c r="M150" s="328"/>
      <c r="N150" s="328"/>
    </row>
    <row r="151" spans="1:14" s="124" customFormat="1" ht="22.5" customHeight="1" x14ac:dyDescent="0.2">
      <c r="A151" s="82"/>
      <c r="B151" s="123" t="str">
        <f t="shared" si="4"/>
        <v>300M.ENG--</v>
      </c>
      <c r="C151" s="322"/>
      <c r="D151" s="322"/>
      <c r="E151" s="323"/>
      <c r="F151" s="324"/>
      <c r="G151" s="325"/>
      <c r="H151" s="325" t="s">
        <v>312</v>
      </c>
      <c r="I151" s="318" t="s">
        <v>1446</v>
      </c>
      <c r="J151" s="326"/>
      <c r="K151" s="327"/>
      <c r="L151" s="327"/>
      <c r="M151" s="328"/>
      <c r="N151" s="328"/>
    </row>
    <row r="152" spans="1:14" s="124" customFormat="1" ht="22.5" customHeight="1" x14ac:dyDescent="0.2">
      <c r="A152" s="82">
        <v>150</v>
      </c>
      <c r="B152" s="123" t="str">
        <f t="shared" si="4"/>
        <v>300M.ENG-1-6</v>
      </c>
      <c r="C152" s="322">
        <v>45</v>
      </c>
      <c r="D152" s="322">
        <v>14821478634</v>
      </c>
      <c r="E152" s="323" t="s">
        <v>942</v>
      </c>
      <c r="F152" s="324" t="s">
        <v>943</v>
      </c>
      <c r="G152" s="325" t="s">
        <v>250</v>
      </c>
      <c r="H152" s="325" t="s">
        <v>312</v>
      </c>
      <c r="I152" s="318" t="s">
        <v>1446</v>
      </c>
      <c r="J152" s="326"/>
      <c r="K152" s="327" t="s">
        <v>584</v>
      </c>
      <c r="L152" s="327" t="s">
        <v>589</v>
      </c>
      <c r="M152" s="328"/>
      <c r="N152" s="328" t="s">
        <v>264</v>
      </c>
    </row>
    <row r="153" spans="1:14" s="124" customFormat="1" ht="22.5" customHeight="1" x14ac:dyDescent="0.2">
      <c r="A153" s="82">
        <v>151</v>
      </c>
      <c r="B153" s="123" t="str">
        <f t="shared" si="4"/>
        <v>300M.ENG-1-4</v>
      </c>
      <c r="C153" s="322">
        <v>50</v>
      </c>
      <c r="D153" s="322">
        <v>37513189748</v>
      </c>
      <c r="E153" s="323" t="s">
        <v>281</v>
      </c>
      <c r="F153" s="324" t="s">
        <v>941</v>
      </c>
      <c r="G153" s="325" t="s">
        <v>229</v>
      </c>
      <c r="H153" s="325" t="s">
        <v>312</v>
      </c>
      <c r="I153" s="318" t="s">
        <v>1446</v>
      </c>
      <c r="J153" s="326"/>
      <c r="K153" s="327" t="s">
        <v>584</v>
      </c>
      <c r="L153" s="327" t="s">
        <v>587</v>
      </c>
      <c r="M153" s="328"/>
      <c r="N153" s="328" t="s">
        <v>263</v>
      </c>
    </row>
    <row r="154" spans="1:14" s="124" customFormat="1" ht="22.5" customHeight="1" x14ac:dyDescent="0.2">
      <c r="A154" s="82">
        <v>152</v>
      </c>
      <c r="B154" s="123" t="str">
        <f t="shared" si="3"/>
        <v>800M-1-1</v>
      </c>
      <c r="C154" s="329">
        <v>15</v>
      </c>
      <c r="D154" s="329">
        <v>13829599174</v>
      </c>
      <c r="E154" s="330" t="s">
        <v>921</v>
      </c>
      <c r="F154" s="331" t="s">
        <v>922</v>
      </c>
      <c r="G154" s="332" t="s">
        <v>232</v>
      </c>
      <c r="H154" s="332" t="s">
        <v>312</v>
      </c>
      <c r="I154" s="332" t="s">
        <v>205</v>
      </c>
      <c r="J154" s="333"/>
      <c r="K154" s="334" t="s">
        <v>584</v>
      </c>
      <c r="L154" s="334" t="s">
        <v>584</v>
      </c>
      <c r="M154" s="335"/>
      <c r="N154" s="335" t="s">
        <v>235</v>
      </c>
    </row>
    <row r="155" spans="1:14" s="124" customFormat="1" ht="22.5" customHeight="1" x14ac:dyDescent="0.2">
      <c r="A155" s="82">
        <v>153</v>
      </c>
      <c r="B155" s="123" t="str">
        <f t="shared" si="3"/>
        <v>800M-1-2</v>
      </c>
      <c r="C155" s="329">
        <v>114</v>
      </c>
      <c r="D155" s="329">
        <v>20258100154</v>
      </c>
      <c r="E155" s="330" t="s">
        <v>1236</v>
      </c>
      <c r="F155" s="331" t="s">
        <v>1237</v>
      </c>
      <c r="G155" s="332" t="s">
        <v>232</v>
      </c>
      <c r="H155" s="332" t="s">
        <v>312</v>
      </c>
      <c r="I155" s="332" t="s">
        <v>205</v>
      </c>
      <c r="J155" s="333"/>
      <c r="K155" s="334" t="s">
        <v>584</v>
      </c>
      <c r="L155" s="334" t="s">
        <v>585</v>
      </c>
      <c r="M155" s="335"/>
      <c r="N155" s="335" t="s">
        <v>235</v>
      </c>
    </row>
    <row r="156" spans="1:14" s="124" customFormat="1" ht="22.5" customHeight="1" x14ac:dyDescent="0.2">
      <c r="A156" s="82">
        <v>154</v>
      </c>
      <c r="B156" s="123" t="str">
        <f t="shared" si="3"/>
        <v>800M-1-3</v>
      </c>
      <c r="C156" s="329">
        <v>122</v>
      </c>
      <c r="D156" s="329">
        <v>42397527098</v>
      </c>
      <c r="E156" s="330" t="s">
        <v>1021</v>
      </c>
      <c r="F156" s="331" t="s">
        <v>1022</v>
      </c>
      <c r="G156" s="332" t="s">
        <v>229</v>
      </c>
      <c r="H156" s="332" t="s">
        <v>312</v>
      </c>
      <c r="I156" s="332" t="s">
        <v>205</v>
      </c>
      <c r="J156" s="333"/>
      <c r="K156" s="334" t="s">
        <v>584</v>
      </c>
      <c r="L156" s="334" t="s">
        <v>586</v>
      </c>
      <c r="M156" s="335"/>
      <c r="N156" s="335" t="s">
        <v>235</v>
      </c>
    </row>
    <row r="157" spans="1:14" s="124" customFormat="1" ht="22.5" customHeight="1" x14ac:dyDescent="0.2">
      <c r="A157" s="82">
        <v>155</v>
      </c>
      <c r="B157" s="123" t="str">
        <f t="shared" si="3"/>
        <v>800M-1-4</v>
      </c>
      <c r="C157" s="329">
        <v>131</v>
      </c>
      <c r="D157" s="329">
        <v>13219630814</v>
      </c>
      <c r="E157" s="330" t="s">
        <v>302</v>
      </c>
      <c r="F157" s="331" t="s">
        <v>303</v>
      </c>
      <c r="G157" s="332" t="s">
        <v>229</v>
      </c>
      <c r="H157" s="332" t="s">
        <v>312</v>
      </c>
      <c r="I157" s="332" t="s">
        <v>205</v>
      </c>
      <c r="J157" s="333"/>
      <c r="K157" s="334" t="s">
        <v>584</v>
      </c>
      <c r="L157" s="334" t="s">
        <v>587</v>
      </c>
      <c r="M157" s="335"/>
      <c r="N157" s="335" t="s">
        <v>236</v>
      </c>
    </row>
    <row r="158" spans="1:14" s="124" customFormat="1" ht="22.5" customHeight="1" x14ac:dyDescent="0.2">
      <c r="A158" s="82">
        <v>156</v>
      </c>
      <c r="B158" s="123" t="str">
        <f t="shared" si="3"/>
        <v>800M-1-5</v>
      </c>
      <c r="C158" s="329">
        <v>205</v>
      </c>
      <c r="D158" s="329">
        <v>28147986094</v>
      </c>
      <c r="E158" s="330" t="s">
        <v>1407</v>
      </c>
      <c r="F158" s="331" t="s">
        <v>1424</v>
      </c>
      <c r="G158" s="332" t="s">
        <v>231</v>
      </c>
      <c r="H158" s="332" t="s">
        <v>312</v>
      </c>
      <c r="I158" s="332" t="s">
        <v>205</v>
      </c>
      <c r="J158" s="333"/>
      <c r="K158" s="334" t="s">
        <v>584</v>
      </c>
      <c r="L158" s="334" t="s">
        <v>588</v>
      </c>
      <c r="M158" s="335"/>
      <c r="N158" s="335" t="s">
        <v>236</v>
      </c>
    </row>
    <row r="159" spans="1:14" s="124" customFormat="1" ht="22.5" customHeight="1" x14ac:dyDescent="0.2">
      <c r="A159" s="82">
        <v>157</v>
      </c>
      <c r="B159" s="123" t="str">
        <f t="shared" si="3"/>
        <v>800M-1-6</v>
      </c>
      <c r="C159" s="329">
        <v>212</v>
      </c>
      <c r="D159" s="329"/>
      <c r="E159" s="330">
        <v>27354</v>
      </c>
      <c r="F159" s="331" t="s">
        <v>1489</v>
      </c>
      <c r="G159" s="332" t="s">
        <v>1490</v>
      </c>
      <c r="H159" s="332" t="s">
        <v>312</v>
      </c>
      <c r="I159" s="332" t="s">
        <v>205</v>
      </c>
      <c r="J159" s="333"/>
      <c r="K159" s="334" t="s">
        <v>584</v>
      </c>
      <c r="L159" s="334" t="s">
        <v>589</v>
      </c>
      <c r="M159" s="335"/>
      <c r="N159" s="335" t="s">
        <v>236</v>
      </c>
    </row>
    <row r="160" spans="1:14" s="124" customFormat="1" ht="22.5" customHeight="1" x14ac:dyDescent="0.2">
      <c r="A160" s="82">
        <v>158</v>
      </c>
      <c r="B160" s="123" t="str">
        <f t="shared" si="3"/>
        <v>800M-1-7</v>
      </c>
      <c r="C160" s="329">
        <v>3</v>
      </c>
      <c r="D160" s="329">
        <v>27113358842</v>
      </c>
      <c r="E160" s="330" t="s">
        <v>926</v>
      </c>
      <c r="F160" s="331" t="s">
        <v>927</v>
      </c>
      <c r="G160" s="332" t="s">
        <v>928</v>
      </c>
      <c r="H160" s="332" t="s">
        <v>312</v>
      </c>
      <c r="I160" s="332" t="s">
        <v>205</v>
      </c>
      <c r="J160" s="333"/>
      <c r="K160" s="334" t="s">
        <v>584</v>
      </c>
      <c r="L160" s="334" t="s">
        <v>590</v>
      </c>
      <c r="M160" s="335"/>
      <c r="N160" s="335" t="s">
        <v>246</v>
      </c>
    </row>
    <row r="161" spans="1:14" s="124" customFormat="1" ht="22.5" customHeight="1" x14ac:dyDescent="0.2">
      <c r="A161" s="82">
        <v>159</v>
      </c>
      <c r="B161" s="123" t="str">
        <f t="shared" si="3"/>
        <v>800M-1-8</v>
      </c>
      <c r="C161" s="329">
        <v>93</v>
      </c>
      <c r="D161" s="329">
        <v>34330345814</v>
      </c>
      <c r="E161" s="330" t="s">
        <v>293</v>
      </c>
      <c r="F161" s="331" t="s">
        <v>294</v>
      </c>
      <c r="G161" s="332" t="s">
        <v>527</v>
      </c>
      <c r="H161" s="332" t="s">
        <v>312</v>
      </c>
      <c r="I161" s="332" t="s">
        <v>205</v>
      </c>
      <c r="J161" s="333"/>
      <c r="K161" s="334" t="s">
        <v>584</v>
      </c>
      <c r="L161" s="334" t="s">
        <v>591</v>
      </c>
      <c r="M161" s="335"/>
      <c r="N161" s="335" t="s">
        <v>246</v>
      </c>
    </row>
    <row r="162" spans="1:14" s="124" customFormat="1" ht="22.5" customHeight="1" x14ac:dyDescent="0.2">
      <c r="A162" s="82">
        <v>160</v>
      </c>
      <c r="B162" s="123" t="str">
        <f t="shared" si="3"/>
        <v>800M-1-9</v>
      </c>
      <c r="C162" s="329">
        <v>109</v>
      </c>
      <c r="D162" s="329">
        <v>40492471360</v>
      </c>
      <c r="E162" s="330" t="s">
        <v>1238</v>
      </c>
      <c r="F162" s="331" t="s">
        <v>1239</v>
      </c>
      <c r="G162" s="332" t="s">
        <v>231</v>
      </c>
      <c r="H162" s="332" t="s">
        <v>312</v>
      </c>
      <c r="I162" s="332" t="s">
        <v>205</v>
      </c>
      <c r="J162" s="333"/>
      <c r="K162" s="334" t="s">
        <v>584</v>
      </c>
      <c r="L162" s="334" t="s">
        <v>592</v>
      </c>
      <c r="M162" s="335"/>
      <c r="N162" s="335" t="s">
        <v>246</v>
      </c>
    </row>
    <row r="163" spans="1:14" s="124" customFormat="1" ht="22.5" customHeight="1" x14ac:dyDescent="0.2">
      <c r="A163" s="82">
        <v>161</v>
      </c>
      <c r="B163" s="123" t="str">
        <f t="shared" si="3"/>
        <v>800M-1-10</v>
      </c>
      <c r="C163" s="329">
        <v>133</v>
      </c>
      <c r="D163" s="329">
        <v>62461105656</v>
      </c>
      <c r="E163" s="330" t="s">
        <v>929</v>
      </c>
      <c r="F163" s="331" t="s">
        <v>930</v>
      </c>
      <c r="G163" s="332" t="s">
        <v>301</v>
      </c>
      <c r="H163" s="332" t="s">
        <v>312</v>
      </c>
      <c r="I163" s="332" t="s">
        <v>205</v>
      </c>
      <c r="J163" s="333"/>
      <c r="K163" s="334" t="s">
        <v>584</v>
      </c>
      <c r="L163" s="334" t="s">
        <v>593</v>
      </c>
      <c r="M163" s="335"/>
      <c r="N163" s="335" t="s">
        <v>246</v>
      </c>
    </row>
    <row r="164" spans="1:14" s="124" customFormat="1" ht="22.5" customHeight="1" x14ac:dyDescent="0.2">
      <c r="A164" s="82">
        <v>162</v>
      </c>
      <c r="B164" s="123" t="str">
        <f t="shared" si="3"/>
        <v>800M-1-11</v>
      </c>
      <c r="C164" s="329">
        <v>179</v>
      </c>
      <c r="D164" s="329">
        <v>19583378666</v>
      </c>
      <c r="E164" s="330" t="s">
        <v>932</v>
      </c>
      <c r="F164" s="331" t="s">
        <v>933</v>
      </c>
      <c r="G164" s="332" t="s">
        <v>934</v>
      </c>
      <c r="H164" s="332" t="s">
        <v>312</v>
      </c>
      <c r="I164" s="332" t="s">
        <v>205</v>
      </c>
      <c r="J164" s="333"/>
      <c r="K164" s="334" t="s">
        <v>584</v>
      </c>
      <c r="L164" s="334" t="s">
        <v>594</v>
      </c>
      <c r="M164" s="335"/>
      <c r="N164" s="335" t="s">
        <v>251</v>
      </c>
    </row>
    <row r="165" spans="1:14" s="124" customFormat="1" ht="22.5" customHeight="1" x14ac:dyDescent="0.2">
      <c r="A165" s="82">
        <v>163</v>
      </c>
      <c r="B165" s="123" t="str">
        <f t="shared" si="3"/>
        <v>800M-1-12</v>
      </c>
      <c r="C165" s="329">
        <v>203</v>
      </c>
      <c r="D165" s="329">
        <v>30130932506</v>
      </c>
      <c r="E165" s="330" t="s">
        <v>1401</v>
      </c>
      <c r="F165" s="331" t="s">
        <v>1426</v>
      </c>
      <c r="G165" s="332" t="s">
        <v>232</v>
      </c>
      <c r="H165" s="332" t="s">
        <v>312</v>
      </c>
      <c r="I165" s="332" t="s">
        <v>205</v>
      </c>
      <c r="J165" s="333"/>
      <c r="K165" s="334" t="s">
        <v>584</v>
      </c>
      <c r="L165" s="334" t="s">
        <v>595</v>
      </c>
      <c r="M165" s="335"/>
      <c r="N165" s="335" t="s">
        <v>251</v>
      </c>
    </row>
    <row r="166" spans="1:14" s="124" customFormat="1" ht="22.5" customHeight="1" x14ac:dyDescent="0.2">
      <c r="A166" s="82">
        <v>164</v>
      </c>
      <c r="B166" s="123" t="str">
        <f t="shared" si="3"/>
        <v>800M-2-1</v>
      </c>
      <c r="C166" s="329">
        <v>19</v>
      </c>
      <c r="D166" s="329">
        <v>41476057532</v>
      </c>
      <c r="E166" s="330" t="s">
        <v>276</v>
      </c>
      <c r="F166" s="331" t="s">
        <v>1240</v>
      </c>
      <c r="G166" s="332" t="s">
        <v>301</v>
      </c>
      <c r="H166" s="332" t="s">
        <v>312</v>
      </c>
      <c r="I166" s="332" t="s">
        <v>205</v>
      </c>
      <c r="J166" s="333"/>
      <c r="K166" s="334" t="s">
        <v>585</v>
      </c>
      <c r="L166" s="334" t="s">
        <v>584</v>
      </c>
      <c r="M166" s="335"/>
      <c r="N166" s="335" t="s">
        <v>252</v>
      </c>
    </row>
    <row r="167" spans="1:14" s="124" customFormat="1" ht="22.5" customHeight="1" x14ac:dyDescent="0.2">
      <c r="A167" s="82">
        <v>165</v>
      </c>
      <c r="B167" s="123" t="str">
        <f t="shared" si="3"/>
        <v>800M-2-2</v>
      </c>
      <c r="C167" s="329">
        <v>166</v>
      </c>
      <c r="D167" s="329">
        <v>11498190586</v>
      </c>
      <c r="E167" s="330" t="s">
        <v>937</v>
      </c>
      <c r="F167" s="331" t="s">
        <v>938</v>
      </c>
      <c r="G167" s="332" t="s">
        <v>301</v>
      </c>
      <c r="H167" s="332" t="s">
        <v>312</v>
      </c>
      <c r="I167" s="332" t="s">
        <v>205</v>
      </c>
      <c r="J167" s="333"/>
      <c r="K167" s="334" t="s">
        <v>585</v>
      </c>
      <c r="L167" s="334" t="s">
        <v>585</v>
      </c>
      <c r="M167" s="335"/>
      <c r="N167" s="335" t="s">
        <v>252</v>
      </c>
    </row>
    <row r="168" spans="1:14" s="124" customFormat="1" ht="22.5" customHeight="1" x14ac:dyDescent="0.2">
      <c r="A168" s="82">
        <v>166</v>
      </c>
      <c r="B168" s="123" t="str">
        <f t="shared" si="3"/>
        <v>800M-2-3</v>
      </c>
      <c r="C168" s="329">
        <v>197</v>
      </c>
      <c r="D168" s="329">
        <v>24089272318</v>
      </c>
      <c r="E168" s="330" t="s">
        <v>1384</v>
      </c>
      <c r="F168" s="331" t="s">
        <v>1421</v>
      </c>
      <c r="G168" s="332" t="s">
        <v>229</v>
      </c>
      <c r="H168" s="332" t="s">
        <v>312</v>
      </c>
      <c r="I168" s="332" t="s">
        <v>205</v>
      </c>
      <c r="J168" s="333"/>
      <c r="K168" s="334" t="s">
        <v>585</v>
      </c>
      <c r="L168" s="334" t="s">
        <v>586</v>
      </c>
      <c r="M168" s="335"/>
      <c r="N168" s="335" t="s">
        <v>252</v>
      </c>
    </row>
    <row r="169" spans="1:14" s="124" customFormat="1" ht="22.5" customHeight="1" x14ac:dyDescent="0.2">
      <c r="A169" s="82">
        <v>167</v>
      </c>
      <c r="B169" s="123" t="str">
        <f t="shared" si="3"/>
        <v>800M-2-4</v>
      </c>
      <c r="C169" s="329">
        <v>26</v>
      </c>
      <c r="D169" s="329">
        <v>56044286320</v>
      </c>
      <c r="E169" s="330" t="s">
        <v>939</v>
      </c>
      <c r="F169" s="331" t="s">
        <v>940</v>
      </c>
      <c r="G169" s="332" t="s">
        <v>250</v>
      </c>
      <c r="H169" s="332" t="s">
        <v>312</v>
      </c>
      <c r="I169" s="332" t="s">
        <v>205</v>
      </c>
      <c r="J169" s="333"/>
      <c r="K169" s="334" t="s">
        <v>585</v>
      </c>
      <c r="L169" s="334" t="s">
        <v>587</v>
      </c>
      <c r="M169" s="335"/>
      <c r="N169" s="335" t="s">
        <v>263</v>
      </c>
    </row>
    <row r="170" spans="1:14" s="124" customFormat="1" ht="22.5" customHeight="1" x14ac:dyDescent="0.2">
      <c r="A170" s="82">
        <v>168</v>
      </c>
      <c r="B170" s="123" t="str">
        <f t="shared" si="3"/>
        <v>800M-2-5</v>
      </c>
      <c r="C170" s="329">
        <v>35</v>
      </c>
      <c r="D170" s="329">
        <v>38566781644</v>
      </c>
      <c r="E170" s="330" t="s">
        <v>1017</v>
      </c>
      <c r="F170" s="331" t="s">
        <v>384</v>
      </c>
      <c r="G170" s="332" t="s">
        <v>250</v>
      </c>
      <c r="H170" s="332" t="s">
        <v>312</v>
      </c>
      <c r="I170" s="332" t="s">
        <v>205</v>
      </c>
      <c r="J170" s="333"/>
      <c r="K170" s="334" t="s">
        <v>585</v>
      </c>
      <c r="L170" s="334" t="s">
        <v>588</v>
      </c>
      <c r="M170" s="335"/>
      <c r="N170" s="335" t="s">
        <v>263</v>
      </c>
    </row>
    <row r="171" spans="1:14" s="124" customFormat="1" ht="22.5" customHeight="1" x14ac:dyDescent="0.2">
      <c r="A171" s="82">
        <v>169</v>
      </c>
      <c r="B171" s="123" t="str">
        <f t="shared" si="3"/>
        <v>800M-2-6</v>
      </c>
      <c r="C171" s="329">
        <v>183</v>
      </c>
      <c r="D171" s="329">
        <v>68512107358</v>
      </c>
      <c r="E171" s="330" t="s">
        <v>255</v>
      </c>
      <c r="F171" s="331" t="s">
        <v>256</v>
      </c>
      <c r="G171" s="332" t="s">
        <v>651</v>
      </c>
      <c r="H171" s="332" t="s">
        <v>312</v>
      </c>
      <c r="I171" s="332" t="s">
        <v>205</v>
      </c>
      <c r="J171" s="333"/>
      <c r="K171" s="334" t="s">
        <v>585</v>
      </c>
      <c r="L171" s="334" t="s">
        <v>589</v>
      </c>
      <c r="M171" s="335"/>
      <c r="N171" s="335" t="s">
        <v>263</v>
      </c>
    </row>
    <row r="172" spans="1:14" s="124" customFormat="1" ht="22.5" customHeight="1" x14ac:dyDescent="0.2">
      <c r="A172" s="82">
        <v>170</v>
      </c>
      <c r="B172" s="123" t="str">
        <f t="shared" si="3"/>
        <v>800M-2-7</v>
      </c>
      <c r="C172" s="329">
        <v>192</v>
      </c>
      <c r="D172" s="329">
        <v>17888333168</v>
      </c>
      <c r="E172" s="330" t="s">
        <v>298</v>
      </c>
      <c r="F172" s="331" t="s">
        <v>299</v>
      </c>
      <c r="G172" s="332" t="s">
        <v>250</v>
      </c>
      <c r="H172" s="332" t="s">
        <v>312</v>
      </c>
      <c r="I172" s="332" t="s">
        <v>205</v>
      </c>
      <c r="J172" s="333"/>
      <c r="K172" s="334" t="s">
        <v>585</v>
      </c>
      <c r="L172" s="334" t="s">
        <v>590</v>
      </c>
      <c r="M172" s="335"/>
      <c r="N172" s="335" t="s">
        <v>263</v>
      </c>
    </row>
    <row r="173" spans="1:14" s="124" customFormat="1" ht="22.5" customHeight="1" x14ac:dyDescent="0.2">
      <c r="A173" s="82">
        <v>171</v>
      </c>
      <c r="B173" s="123" t="str">
        <f t="shared" si="3"/>
        <v>800M-2-8</v>
      </c>
      <c r="C173" s="329">
        <v>207</v>
      </c>
      <c r="D173" s="329">
        <v>30826143186</v>
      </c>
      <c r="E173" s="330" t="s">
        <v>1405</v>
      </c>
      <c r="F173" s="331" t="s">
        <v>1406</v>
      </c>
      <c r="G173" s="332" t="s">
        <v>1425</v>
      </c>
      <c r="H173" s="332" t="s">
        <v>312</v>
      </c>
      <c r="I173" s="332" t="s">
        <v>205</v>
      </c>
      <c r="J173" s="333"/>
      <c r="K173" s="334" t="s">
        <v>585</v>
      </c>
      <c r="L173" s="334" t="s">
        <v>591</v>
      </c>
      <c r="M173" s="335"/>
      <c r="N173" s="335" t="s">
        <v>263</v>
      </c>
    </row>
    <row r="174" spans="1:14" s="124" customFormat="1" ht="22.5" customHeight="1" x14ac:dyDescent="0.2">
      <c r="A174" s="82">
        <v>172</v>
      </c>
      <c r="B174" s="123" t="str">
        <f t="shared" si="3"/>
        <v>800M-2-9</v>
      </c>
      <c r="C174" s="329">
        <v>5</v>
      </c>
      <c r="D174" s="329">
        <v>22217406048</v>
      </c>
      <c r="E174" s="330" t="s">
        <v>282</v>
      </c>
      <c r="F174" s="331" t="s">
        <v>283</v>
      </c>
      <c r="G174" s="332" t="s">
        <v>250</v>
      </c>
      <c r="H174" s="332" t="s">
        <v>312</v>
      </c>
      <c r="I174" s="332" t="s">
        <v>205</v>
      </c>
      <c r="J174" s="333"/>
      <c r="K174" s="334" t="s">
        <v>585</v>
      </c>
      <c r="L174" s="334" t="s">
        <v>592</v>
      </c>
      <c r="M174" s="335"/>
      <c r="N174" s="335" t="s">
        <v>264</v>
      </c>
    </row>
    <row r="175" spans="1:14" s="124" customFormat="1" ht="22.5" customHeight="1" x14ac:dyDescent="0.2">
      <c r="A175" s="82">
        <v>173</v>
      </c>
      <c r="B175" s="123" t="str">
        <f t="shared" si="3"/>
        <v>800M-2-10</v>
      </c>
      <c r="C175" s="329">
        <v>55</v>
      </c>
      <c r="D175" s="329">
        <v>15629251696</v>
      </c>
      <c r="E175" s="330" t="s">
        <v>284</v>
      </c>
      <c r="F175" s="331" t="s">
        <v>285</v>
      </c>
      <c r="G175" s="332" t="s">
        <v>301</v>
      </c>
      <c r="H175" s="332" t="s">
        <v>312</v>
      </c>
      <c r="I175" s="332" t="s">
        <v>205</v>
      </c>
      <c r="J175" s="333"/>
      <c r="K175" s="334" t="s">
        <v>585</v>
      </c>
      <c r="L175" s="334" t="s">
        <v>593</v>
      </c>
      <c r="M175" s="335"/>
      <c r="N175" s="335" t="s">
        <v>264</v>
      </c>
    </row>
    <row r="176" spans="1:14" s="124" customFormat="1" ht="22.5" customHeight="1" x14ac:dyDescent="0.2">
      <c r="A176" s="82">
        <v>179</v>
      </c>
      <c r="B176" s="123" t="str">
        <f t="shared" si="3"/>
        <v>800M-2-11</v>
      </c>
      <c r="C176" s="329">
        <v>18</v>
      </c>
      <c r="D176" s="329">
        <v>14614015596</v>
      </c>
      <c r="E176" s="330" t="s">
        <v>290</v>
      </c>
      <c r="F176" s="331" t="s">
        <v>291</v>
      </c>
      <c r="G176" s="332" t="s">
        <v>510</v>
      </c>
      <c r="H176" s="332" t="s">
        <v>312</v>
      </c>
      <c r="I176" s="332" t="s">
        <v>205</v>
      </c>
      <c r="J176" s="333"/>
      <c r="K176" s="380" t="s">
        <v>585</v>
      </c>
      <c r="L176" s="380" t="s">
        <v>594</v>
      </c>
      <c r="M176" s="335"/>
      <c r="N176" s="335" t="s">
        <v>236</v>
      </c>
    </row>
    <row r="177" spans="1:18" s="124" customFormat="1" ht="22.5" customHeight="1" x14ac:dyDescent="0.2">
      <c r="A177" s="82"/>
      <c r="B177" s="123" t="str">
        <f t="shared" si="3"/>
        <v>800M-2-12</v>
      </c>
      <c r="C177" s="329">
        <v>185</v>
      </c>
      <c r="D177" s="329">
        <v>57706122796</v>
      </c>
      <c r="E177" s="330" t="s">
        <v>286</v>
      </c>
      <c r="F177" s="331" t="s">
        <v>287</v>
      </c>
      <c r="G177" s="332" t="s">
        <v>232</v>
      </c>
      <c r="H177" s="332"/>
      <c r="I177" s="332" t="s">
        <v>205</v>
      </c>
      <c r="J177" s="333"/>
      <c r="K177" s="334" t="s">
        <v>585</v>
      </c>
      <c r="L177" s="334" t="s">
        <v>595</v>
      </c>
      <c r="M177" s="335"/>
      <c r="N177" s="335" t="s">
        <v>288</v>
      </c>
    </row>
    <row r="178" spans="1:18" s="124" customFormat="1" ht="22.5" customHeight="1" x14ac:dyDescent="0.2">
      <c r="A178" s="82"/>
      <c r="B178" s="123" t="str">
        <f t="shared" si="3"/>
        <v>800M-3-1</v>
      </c>
      <c r="C178" s="329">
        <v>119</v>
      </c>
      <c r="D178" s="329">
        <v>55420076784</v>
      </c>
      <c r="E178" s="330" t="s">
        <v>552</v>
      </c>
      <c r="F178" s="331" t="s">
        <v>579</v>
      </c>
      <c r="G178" s="332" t="s">
        <v>801</v>
      </c>
      <c r="H178" s="332" t="s">
        <v>312</v>
      </c>
      <c r="I178" s="332" t="s">
        <v>205</v>
      </c>
      <c r="J178" s="333"/>
      <c r="K178" s="334" t="s">
        <v>586</v>
      </c>
      <c r="L178" s="334" t="s">
        <v>584</v>
      </c>
      <c r="M178" s="335"/>
      <c r="N178" s="335" t="s">
        <v>264</v>
      </c>
    </row>
    <row r="179" spans="1:18" s="124" customFormat="1" ht="22.5" customHeight="1" x14ac:dyDescent="0.2">
      <c r="A179" s="82">
        <v>191</v>
      </c>
      <c r="B179" s="123" t="str">
        <f t="shared" si="3"/>
        <v>1500M-1-1</v>
      </c>
      <c r="C179" s="301">
        <v>12</v>
      </c>
      <c r="D179" s="301">
        <v>33082785398</v>
      </c>
      <c r="E179" s="302" t="s">
        <v>1019</v>
      </c>
      <c r="F179" s="303" t="s">
        <v>1020</v>
      </c>
      <c r="G179" s="304" t="s">
        <v>232</v>
      </c>
      <c r="H179" s="304" t="s">
        <v>312</v>
      </c>
      <c r="I179" s="304" t="s">
        <v>199</v>
      </c>
      <c r="J179" s="305"/>
      <c r="K179" s="306" t="s">
        <v>584</v>
      </c>
      <c r="L179" s="306" t="s">
        <v>584</v>
      </c>
      <c r="M179" s="307"/>
      <c r="N179" s="307" t="s">
        <v>235</v>
      </c>
    </row>
    <row r="180" spans="1:18" s="124" customFormat="1" ht="22.5" customHeight="1" x14ac:dyDescent="0.2">
      <c r="A180" s="82">
        <v>192</v>
      </c>
      <c r="B180" s="123" t="str">
        <f t="shared" si="3"/>
        <v>1500M-1-2</v>
      </c>
      <c r="C180" s="301">
        <v>15</v>
      </c>
      <c r="D180" s="301">
        <v>13829599174</v>
      </c>
      <c r="E180" s="302" t="s">
        <v>921</v>
      </c>
      <c r="F180" s="303" t="s">
        <v>922</v>
      </c>
      <c r="G180" s="304" t="s">
        <v>232</v>
      </c>
      <c r="H180" s="304" t="s">
        <v>312</v>
      </c>
      <c r="I180" s="304" t="s">
        <v>199</v>
      </c>
      <c r="J180" s="305"/>
      <c r="K180" s="306" t="s">
        <v>584</v>
      </c>
      <c r="L180" s="306" t="s">
        <v>585</v>
      </c>
      <c r="M180" s="307"/>
      <c r="N180" s="307" t="s">
        <v>235</v>
      </c>
    </row>
    <row r="181" spans="1:18" s="124" customFormat="1" ht="22.5" customHeight="1" x14ac:dyDescent="0.2">
      <c r="A181" s="82">
        <v>193</v>
      </c>
      <c r="B181" s="123" t="str">
        <f t="shared" si="3"/>
        <v>1500M-1-3</v>
      </c>
      <c r="C181" s="301">
        <v>122</v>
      </c>
      <c r="D181" s="301">
        <v>42397527098</v>
      </c>
      <c r="E181" s="302" t="s">
        <v>1021</v>
      </c>
      <c r="F181" s="303" t="s">
        <v>1022</v>
      </c>
      <c r="G181" s="304" t="s">
        <v>229</v>
      </c>
      <c r="H181" s="304" t="s">
        <v>312</v>
      </c>
      <c r="I181" s="304" t="s">
        <v>199</v>
      </c>
      <c r="J181" s="305"/>
      <c r="K181" s="306" t="s">
        <v>584</v>
      </c>
      <c r="L181" s="306" t="s">
        <v>586</v>
      </c>
      <c r="M181" s="307"/>
      <c r="N181" s="307" t="s">
        <v>235</v>
      </c>
    </row>
    <row r="182" spans="1:18" s="124" customFormat="1" ht="22.5" customHeight="1" x14ac:dyDescent="0.2">
      <c r="A182" s="82">
        <v>194</v>
      </c>
      <c r="B182" s="123" t="str">
        <f t="shared" si="3"/>
        <v>1500M-1-4</v>
      </c>
      <c r="C182" s="301">
        <v>74</v>
      </c>
      <c r="D182" s="301">
        <v>59938415868</v>
      </c>
      <c r="E182" s="302" t="s">
        <v>511</v>
      </c>
      <c r="F182" s="303" t="s">
        <v>564</v>
      </c>
      <c r="G182" s="304" t="s">
        <v>512</v>
      </c>
      <c r="H182" s="304" t="s">
        <v>312</v>
      </c>
      <c r="I182" s="304" t="s">
        <v>199</v>
      </c>
      <c r="J182" s="305"/>
      <c r="K182" s="306" t="s">
        <v>584</v>
      </c>
      <c r="L182" s="306" t="s">
        <v>587</v>
      </c>
      <c r="M182" s="307"/>
      <c r="N182" s="307" t="s">
        <v>236</v>
      </c>
    </row>
    <row r="183" spans="1:18" s="124" customFormat="1" ht="22.5" customHeight="1" x14ac:dyDescent="0.2">
      <c r="A183" s="82">
        <v>195</v>
      </c>
      <c r="B183" s="123" t="str">
        <f t="shared" si="3"/>
        <v>1500M-1-5</v>
      </c>
      <c r="C183" s="301">
        <v>13</v>
      </c>
      <c r="D183" s="301">
        <v>17260903514</v>
      </c>
      <c r="E183" s="302" t="s">
        <v>515</v>
      </c>
      <c r="F183" s="303" t="s">
        <v>516</v>
      </c>
      <c r="G183" s="304" t="s">
        <v>301</v>
      </c>
      <c r="H183" s="304" t="s">
        <v>312</v>
      </c>
      <c r="I183" s="304" t="s">
        <v>199</v>
      </c>
      <c r="J183" s="305"/>
      <c r="K183" s="306" t="s">
        <v>584</v>
      </c>
      <c r="L183" s="306" t="s">
        <v>588</v>
      </c>
      <c r="M183" s="307"/>
      <c r="N183" s="307" t="s">
        <v>246</v>
      </c>
    </row>
    <row r="184" spans="1:18" s="124" customFormat="1" ht="22.5" customHeight="1" x14ac:dyDescent="0.2">
      <c r="A184" s="82">
        <v>196</v>
      </c>
      <c r="B184" s="123" t="str">
        <f t="shared" si="3"/>
        <v>1500M-1-6</v>
      </c>
      <c r="C184" s="301">
        <v>14</v>
      </c>
      <c r="D184" s="301">
        <v>33646588328</v>
      </c>
      <c r="E184" s="302" t="s">
        <v>517</v>
      </c>
      <c r="F184" s="303" t="s">
        <v>566</v>
      </c>
      <c r="G184" s="304" t="s">
        <v>301</v>
      </c>
      <c r="H184" s="304" t="s">
        <v>312</v>
      </c>
      <c r="I184" s="304" t="s">
        <v>199</v>
      </c>
      <c r="J184" s="305"/>
      <c r="K184" s="306" t="s">
        <v>584</v>
      </c>
      <c r="L184" s="306" t="s">
        <v>589</v>
      </c>
      <c r="M184" s="307"/>
      <c r="N184" s="307" t="s">
        <v>246</v>
      </c>
    </row>
    <row r="185" spans="1:18" s="124" customFormat="1" ht="22.5" customHeight="1" x14ac:dyDescent="0.2">
      <c r="A185" s="82">
        <v>197</v>
      </c>
      <c r="B185" s="123" t="str">
        <f t="shared" si="3"/>
        <v>1500M-1-7</v>
      </c>
      <c r="C185" s="301">
        <v>93</v>
      </c>
      <c r="D185" s="301">
        <v>34330345814</v>
      </c>
      <c r="E185" s="302" t="s">
        <v>293</v>
      </c>
      <c r="F185" s="303" t="s">
        <v>294</v>
      </c>
      <c r="G185" s="304" t="s">
        <v>527</v>
      </c>
      <c r="H185" s="304" t="s">
        <v>312</v>
      </c>
      <c r="I185" s="304" t="s">
        <v>199</v>
      </c>
      <c r="J185" s="305"/>
      <c r="K185" s="306" t="s">
        <v>584</v>
      </c>
      <c r="L185" s="306" t="s">
        <v>590</v>
      </c>
      <c r="M185" s="307"/>
      <c r="N185" s="307" t="s">
        <v>246</v>
      </c>
    </row>
    <row r="186" spans="1:18" s="124" customFormat="1" ht="22.5" customHeight="1" x14ac:dyDescent="0.2">
      <c r="A186" s="82">
        <v>198</v>
      </c>
      <c r="B186" s="123" t="str">
        <f t="shared" si="3"/>
        <v>1500M-1-8</v>
      </c>
      <c r="C186" s="301">
        <v>209</v>
      </c>
      <c r="D186" s="301">
        <v>22057138604</v>
      </c>
      <c r="E186" s="302" t="s">
        <v>1389</v>
      </c>
      <c r="F186" s="303" t="s">
        <v>1390</v>
      </c>
      <c r="G186" s="304" t="s">
        <v>522</v>
      </c>
      <c r="H186" s="304" t="s">
        <v>312</v>
      </c>
      <c r="I186" s="304" t="s">
        <v>199</v>
      </c>
      <c r="J186" s="305"/>
      <c r="K186" s="306" t="s">
        <v>584</v>
      </c>
      <c r="L186" s="306" t="s">
        <v>591</v>
      </c>
      <c r="M186" s="307"/>
      <c r="N186" s="307" t="s">
        <v>246</v>
      </c>
    </row>
    <row r="187" spans="1:18" s="124" customFormat="1" ht="22.5" customHeight="1" x14ac:dyDescent="0.2">
      <c r="A187" s="82">
        <v>199</v>
      </c>
      <c r="B187" s="123" t="str">
        <f t="shared" si="3"/>
        <v>1500M-1-9</v>
      </c>
      <c r="C187" s="301">
        <v>33</v>
      </c>
      <c r="D187" s="301">
        <v>49399862370</v>
      </c>
      <c r="E187" s="302" t="s">
        <v>528</v>
      </c>
      <c r="F187" s="303" t="s">
        <v>529</v>
      </c>
      <c r="G187" s="304" t="s">
        <v>301</v>
      </c>
      <c r="H187" s="304" t="s">
        <v>312</v>
      </c>
      <c r="I187" s="304" t="s">
        <v>199</v>
      </c>
      <c r="J187" s="305"/>
      <c r="K187" s="306" t="s">
        <v>584</v>
      </c>
      <c r="L187" s="306" t="s">
        <v>592</v>
      </c>
      <c r="M187" s="307"/>
      <c r="N187" s="307" t="s">
        <v>251</v>
      </c>
    </row>
    <row r="188" spans="1:18" s="124" customFormat="1" ht="22.5" customHeight="1" x14ac:dyDescent="0.2">
      <c r="A188" s="82">
        <v>200</v>
      </c>
      <c r="B188" s="123" t="str">
        <f t="shared" si="3"/>
        <v>1500M-1-10</v>
      </c>
      <c r="C188" s="301">
        <v>193</v>
      </c>
      <c r="D188" s="301">
        <v>48289317136</v>
      </c>
      <c r="E188" s="302" t="s">
        <v>1023</v>
      </c>
      <c r="F188" s="303" t="s">
        <v>1024</v>
      </c>
      <c r="G188" s="304" t="s">
        <v>250</v>
      </c>
      <c r="H188" s="304" t="s">
        <v>312</v>
      </c>
      <c r="I188" s="304" t="s">
        <v>199</v>
      </c>
      <c r="J188" s="305"/>
      <c r="K188" s="306" t="s">
        <v>584</v>
      </c>
      <c r="L188" s="306" t="s">
        <v>593</v>
      </c>
      <c r="M188" s="307"/>
      <c r="N188" s="307" t="s">
        <v>251</v>
      </c>
    </row>
    <row r="189" spans="1:18" s="124" customFormat="1" ht="22.5" customHeight="1" x14ac:dyDescent="0.2">
      <c r="A189" s="82">
        <v>201</v>
      </c>
      <c r="B189" s="123" t="str">
        <f t="shared" si="3"/>
        <v>1500M-1-11</v>
      </c>
      <c r="C189" s="301">
        <v>203</v>
      </c>
      <c r="D189" s="301">
        <v>30130932506</v>
      </c>
      <c r="E189" s="302" t="s">
        <v>1401</v>
      </c>
      <c r="F189" s="303" t="s">
        <v>1426</v>
      </c>
      <c r="G189" s="304" t="s">
        <v>232</v>
      </c>
      <c r="H189" s="304" t="s">
        <v>312</v>
      </c>
      <c r="I189" s="304" t="s">
        <v>199</v>
      </c>
      <c r="J189" s="305"/>
      <c r="K189" s="306" t="s">
        <v>584</v>
      </c>
      <c r="L189" s="306" t="s">
        <v>594</v>
      </c>
      <c r="M189" s="307"/>
      <c r="N189" s="307" t="s">
        <v>251</v>
      </c>
    </row>
    <row r="190" spans="1:18" s="188" customFormat="1" ht="22.5" customHeight="1" x14ac:dyDescent="0.2">
      <c r="A190" s="82">
        <v>202</v>
      </c>
      <c r="B190" s="123" t="str">
        <f t="shared" si="3"/>
        <v>1500M-1-12</v>
      </c>
      <c r="C190" s="301">
        <v>23</v>
      </c>
      <c r="D190" s="301">
        <v>41533276708</v>
      </c>
      <c r="E190" s="302" t="s">
        <v>1025</v>
      </c>
      <c r="F190" s="303" t="s">
        <v>1026</v>
      </c>
      <c r="G190" s="304" t="s">
        <v>1027</v>
      </c>
      <c r="H190" s="304" t="s">
        <v>312</v>
      </c>
      <c r="I190" s="304" t="s">
        <v>199</v>
      </c>
      <c r="J190" s="305"/>
      <c r="K190" s="306" t="s">
        <v>584</v>
      </c>
      <c r="L190" s="306" t="s">
        <v>595</v>
      </c>
      <c r="M190" s="307"/>
      <c r="N190" s="307" t="s">
        <v>252</v>
      </c>
      <c r="Q190" s="124"/>
      <c r="R190" s="124"/>
    </row>
    <row r="191" spans="1:18" s="124" customFormat="1" ht="22.5" customHeight="1" x14ac:dyDescent="0.2">
      <c r="A191" s="82">
        <v>203</v>
      </c>
      <c r="B191" s="123" t="str">
        <f t="shared" si="3"/>
        <v>1500M-1-13</v>
      </c>
      <c r="C191" s="301">
        <v>197</v>
      </c>
      <c r="D191" s="301">
        <v>24089272318</v>
      </c>
      <c r="E191" s="302" t="s">
        <v>1384</v>
      </c>
      <c r="F191" s="303" t="s">
        <v>1421</v>
      </c>
      <c r="G191" s="304" t="s">
        <v>229</v>
      </c>
      <c r="H191" s="304" t="s">
        <v>312</v>
      </c>
      <c r="I191" s="304" t="s">
        <v>199</v>
      </c>
      <c r="J191" s="305"/>
      <c r="K191" s="306" t="s">
        <v>584</v>
      </c>
      <c r="L191" s="306" t="s">
        <v>596</v>
      </c>
      <c r="M191" s="307"/>
      <c r="N191" s="307" t="s">
        <v>252</v>
      </c>
    </row>
    <row r="192" spans="1:18" s="124" customFormat="1" ht="22.5" customHeight="1" x14ac:dyDescent="0.2">
      <c r="A192" s="82">
        <v>204</v>
      </c>
      <c r="B192" s="123" t="str">
        <f t="shared" si="3"/>
        <v>1500M-1-14</v>
      </c>
      <c r="C192" s="301">
        <v>192</v>
      </c>
      <c r="D192" s="301">
        <v>17888333168</v>
      </c>
      <c r="E192" s="302" t="s">
        <v>298</v>
      </c>
      <c r="F192" s="303" t="s">
        <v>299</v>
      </c>
      <c r="G192" s="304" t="s">
        <v>250</v>
      </c>
      <c r="H192" s="304" t="s">
        <v>312</v>
      </c>
      <c r="I192" s="304" t="s">
        <v>199</v>
      </c>
      <c r="J192" s="305"/>
      <c r="K192" s="306" t="s">
        <v>584</v>
      </c>
      <c r="L192" s="306" t="s">
        <v>597</v>
      </c>
      <c r="M192" s="307"/>
      <c r="N192" s="307" t="s">
        <v>263</v>
      </c>
    </row>
    <row r="193" spans="1:14" s="124" customFormat="1" ht="22.5" customHeight="1" x14ac:dyDescent="0.2">
      <c r="A193" s="82">
        <v>205</v>
      </c>
      <c r="B193" s="123" t="str">
        <f t="shared" si="3"/>
        <v>1500M-1-15</v>
      </c>
      <c r="C193" s="301">
        <v>119</v>
      </c>
      <c r="D193" s="301">
        <v>55420076784</v>
      </c>
      <c r="E193" s="302" t="s">
        <v>552</v>
      </c>
      <c r="F193" s="303" t="s">
        <v>579</v>
      </c>
      <c r="G193" s="304" t="s">
        <v>801</v>
      </c>
      <c r="H193" s="304" t="s">
        <v>312</v>
      </c>
      <c r="I193" s="304" t="s">
        <v>199</v>
      </c>
      <c r="J193" s="305"/>
      <c r="K193" s="306" t="s">
        <v>584</v>
      </c>
      <c r="L193" s="306" t="s">
        <v>598</v>
      </c>
      <c r="M193" s="307"/>
      <c r="N193" s="307" t="s">
        <v>264</v>
      </c>
    </row>
    <row r="194" spans="1:14" s="124" customFormat="1" ht="22.5" customHeight="1" x14ac:dyDescent="0.2">
      <c r="A194" s="82">
        <v>206</v>
      </c>
      <c r="B194" s="123" t="str">
        <f t="shared" si="3"/>
        <v>1500M-1-16</v>
      </c>
      <c r="C194" s="301">
        <v>185</v>
      </c>
      <c r="D194" s="301">
        <v>57706122796</v>
      </c>
      <c r="E194" s="302" t="s">
        <v>286</v>
      </c>
      <c r="F194" s="303" t="s">
        <v>287</v>
      </c>
      <c r="G194" s="304" t="s">
        <v>232</v>
      </c>
      <c r="H194" s="304" t="s">
        <v>312</v>
      </c>
      <c r="I194" s="304" t="s">
        <v>199</v>
      </c>
      <c r="J194" s="305"/>
      <c r="K194" s="306" t="s">
        <v>584</v>
      </c>
      <c r="L194" s="306" t="s">
        <v>599</v>
      </c>
      <c r="M194" s="307"/>
      <c r="N194" s="307" t="s">
        <v>288</v>
      </c>
    </row>
    <row r="195" spans="1:14" s="124" customFormat="1" ht="22.5" customHeight="1" x14ac:dyDescent="0.2">
      <c r="A195" s="82">
        <v>207</v>
      </c>
      <c r="B195" s="123" t="str">
        <f t="shared" si="3"/>
        <v>1500M-1-17</v>
      </c>
      <c r="C195" s="301">
        <v>45</v>
      </c>
      <c r="D195" s="301">
        <v>14821478634</v>
      </c>
      <c r="E195" s="302" t="s">
        <v>942</v>
      </c>
      <c r="F195" s="303" t="s">
        <v>943</v>
      </c>
      <c r="G195" s="304" t="s">
        <v>250</v>
      </c>
      <c r="H195" s="304" t="s">
        <v>312</v>
      </c>
      <c r="I195" s="304" t="s">
        <v>199</v>
      </c>
      <c r="J195" s="305"/>
      <c r="K195" s="306" t="s">
        <v>584</v>
      </c>
      <c r="L195" s="306" t="s">
        <v>600</v>
      </c>
      <c r="M195" s="307"/>
      <c r="N195" s="307" t="s">
        <v>264</v>
      </c>
    </row>
    <row r="196" spans="1:14" s="124" customFormat="1" ht="22.5" customHeight="1" x14ac:dyDescent="0.2">
      <c r="A196" s="82">
        <v>208</v>
      </c>
      <c r="B196" s="123" t="str">
        <f t="shared" si="3"/>
        <v>1500M-1-18</v>
      </c>
      <c r="C196" s="301">
        <v>78</v>
      </c>
      <c r="D196" s="301">
        <v>53812145278</v>
      </c>
      <c r="E196" s="302" t="s">
        <v>1216</v>
      </c>
      <c r="F196" s="303" t="s">
        <v>1217</v>
      </c>
      <c r="G196" s="304" t="s">
        <v>250</v>
      </c>
      <c r="H196" s="304" t="s">
        <v>312</v>
      </c>
      <c r="I196" s="304" t="s">
        <v>199</v>
      </c>
      <c r="J196" s="305"/>
      <c r="K196" s="306" t="s">
        <v>584</v>
      </c>
      <c r="L196" s="306" t="s">
        <v>601</v>
      </c>
      <c r="M196" s="307"/>
      <c r="N196" s="307" t="s">
        <v>264</v>
      </c>
    </row>
    <row r="197" spans="1:14" s="124" customFormat="1" ht="22.5" customHeight="1" x14ac:dyDescent="0.2">
      <c r="A197" s="82">
        <v>209</v>
      </c>
      <c r="B197" s="123" t="str">
        <f t="shared" si="3"/>
        <v>1500M-1-19</v>
      </c>
      <c r="C197" s="301">
        <v>202</v>
      </c>
      <c r="D197" s="301">
        <v>55522036716</v>
      </c>
      <c r="E197" s="302" t="s">
        <v>1387</v>
      </c>
      <c r="F197" s="303" t="s">
        <v>1388</v>
      </c>
      <c r="G197" s="304" t="s">
        <v>232</v>
      </c>
      <c r="H197" s="304" t="s">
        <v>312</v>
      </c>
      <c r="I197" s="304" t="s">
        <v>199</v>
      </c>
      <c r="J197" s="305"/>
      <c r="K197" s="306" t="s">
        <v>584</v>
      </c>
      <c r="L197" s="306" t="s">
        <v>602</v>
      </c>
      <c r="M197" s="307"/>
      <c r="N197" s="307" t="s">
        <v>264</v>
      </c>
    </row>
    <row r="198" spans="1:14" s="124" customFormat="1" ht="22.5" customHeight="1" x14ac:dyDescent="0.2">
      <c r="A198" s="82">
        <v>210</v>
      </c>
      <c r="B198" s="123" t="str">
        <f t="shared" si="3"/>
        <v>1500M--</v>
      </c>
      <c r="C198" s="301"/>
      <c r="D198" s="301"/>
      <c r="E198" s="302"/>
      <c r="F198" s="303" t="s">
        <v>1422</v>
      </c>
      <c r="G198" s="304" t="s">
        <v>1422</v>
      </c>
      <c r="H198" s="304" t="s">
        <v>312</v>
      </c>
      <c r="I198" s="304" t="s">
        <v>199</v>
      </c>
      <c r="J198" s="305"/>
      <c r="K198" s="306"/>
      <c r="L198" s="306"/>
      <c r="M198" s="307"/>
      <c r="N198" s="307"/>
    </row>
    <row r="199" spans="1:14" s="124" customFormat="1" ht="22.5" customHeight="1" x14ac:dyDescent="0.2">
      <c r="A199" s="82">
        <v>211</v>
      </c>
      <c r="B199" s="123" t="str">
        <f t="shared" si="3"/>
        <v>1500M--</v>
      </c>
      <c r="C199" s="301"/>
      <c r="D199" s="301"/>
      <c r="E199" s="302"/>
      <c r="F199" s="303" t="s">
        <v>1422</v>
      </c>
      <c r="G199" s="304" t="s">
        <v>1422</v>
      </c>
      <c r="H199" s="304" t="s">
        <v>312</v>
      </c>
      <c r="I199" s="304" t="s">
        <v>199</v>
      </c>
      <c r="J199" s="305"/>
      <c r="K199" s="306"/>
      <c r="L199" s="306"/>
      <c r="M199" s="307"/>
      <c r="N199" s="307"/>
    </row>
    <row r="200" spans="1:14" s="124" customFormat="1" ht="22.5" customHeight="1" x14ac:dyDescent="0.2">
      <c r="A200" s="82">
        <v>212</v>
      </c>
      <c r="B200" s="123" t="str">
        <f t="shared" si="3"/>
        <v>1500M--</v>
      </c>
      <c r="C200" s="301"/>
      <c r="D200" s="301"/>
      <c r="E200" s="302"/>
      <c r="F200" s="303" t="s">
        <v>1422</v>
      </c>
      <c r="G200" s="304" t="s">
        <v>1422</v>
      </c>
      <c r="H200" s="304" t="s">
        <v>312</v>
      </c>
      <c r="I200" s="304" t="s">
        <v>199</v>
      </c>
      <c r="J200" s="305"/>
      <c r="K200" s="306"/>
      <c r="L200" s="306"/>
      <c r="M200" s="307"/>
      <c r="N200" s="307"/>
    </row>
    <row r="201" spans="1:14" s="124" customFormat="1" ht="22.5" customHeight="1" x14ac:dyDescent="0.2">
      <c r="A201" s="82">
        <v>213</v>
      </c>
      <c r="B201" s="123" t="str">
        <f t="shared" ref="B201:B264" si="5">CONCATENATE(I201,"-",K201,"-",L201)</f>
        <v>5000M-1-1</v>
      </c>
      <c r="C201" s="287">
        <v>12</v>
      </c>
      <c r="D201" s="287">
        <v>33082785398</v>
      </c>
      <c r="E201" s="288" t="s">
        <v>1019</v>
      </c>
      <c r="F201" s="289" t="s">
        <v>1020</v>
      </c>
      <c r="G201" s="290" t="s">
        <v>232</v>
      </c>
      <c r="H201" s="290" t="s">
        <v>312</v>
      </c>
      <c r="I201" s="290" t="s">
        <v>1070</v>
      </c>
      <c r="J201" s="291"/>
      <c r="K201" s="292" t="s">
        <v>584</v>
      </c>
      <c r="L201" s="292" t="s">
        <v>584</v>
      </c>
      <c r="M201" s="293"/>
      <c r="N201" s="293" t="s">
        <v>235</v>
      </c>
    </row>
    <row r="202" spans="1:14" s="124" customFormat="1" ht="22.5" customHeight="1" x14ac:dyDescent="0.2">
      <c r="A202" s="82">
        <v>214</v>
      </c>
      <c r="B202" s="123" t="str">
        <f t="shared" si="5"/>
        <v>5000M-1-2</v>
      </c>
      <c r="C202" s="287">
        <v>63</v>
      </c>
      <c r="D202" s="287">
        <v>17326481574</v>
      </c>
      <c r="E202" s="288" t="s">
        <v>226</v>
      </c>
      <c r="F202" s="289" t="s">
        <v>227</v>
      </c>
      <c r="G202" s="290" t="s">
        <v>228</v>
      </c>
      <c r="H202" s="290" t="s">
        <v>312</v>
      </c>
      <c r="I202" s="290" t="s">
        <v>1070</v>
      </c>
      <c r="J202" s="291"/>
      <c r="K202" s="292" t="s">
        <v>584</v>
      </c>
      <c r="L202" s="292" t="s">
        <v>585</v>
      </c>
      <c r="M202" s="293"/>
      <c r="N202" s="293" t="s">
        <v>235</v>
      </c>
    </row>
    <row r="203" spans="1:14" s="124" customFormat="1" ht="22.5" customHeight="1" x14ac:dyDescent="0.2">
      <c r="A203" s="82">
        <v>215</v>
      </c>
      <c r="B203" s="123" t="str">
        <f t="shared" si="5"/>
        <v>5000M-1-3</v>
      </c>
      <c r="C203" s="287">
        <v>71</v>
      </c>
      <c r="D203" s="287">
        <v>15215419660</v>
      </c>
      <c r="E203" s="288" t="s">
        <v>506</v>
      </c>
      <c r="F203" s="289" t="s">
        <v>563</v>
      </c>
      <c r="G203" s="290" t="s">
        <v>507</v>
      </c>
      <c r="H203" s="290" t="s">
        <v>312</v>
      </c>
      <c r="I203" s="290" t="s">
        <v>1070</v>
      </c>
      <c r="J203" s="291"/>
      <c r="K203" s="292" t="s">
        <v>584</v>
      </c>
      <c r="L203" s="292" t="s">
        <v>586</v>
      </c>
      <c r="M203" s="293"/>
      <c r="N203" s="293" t="s">
        <v>235</v>
      </c>
    </row>
    <row r="204" spans="1:14" s="124" customFormat="1" ht="22.5" customHeight="1" x14ac:dyDescent="0.2">
      <c r="A204" s="82">
        <v>216</v>
      </c>
      <c r="B204" s="123" t="str">
        <f t="shared" si="5"/>
        <v>5000M-1-4</v>
      </c>
      <c r="C204" s="287">
        <v>136</v>
      </c>
      <c r="D204" s="287">
        <v>23740990318</v>
      </c>
      <c r="E204" s="288" t="s">
        <v>508</v>
      </c>
      <c r="F204" s="289" t="s">
        <v>289</v>
      </c>
      <c r="G204" s="290" t="s">
        <v>509</v>
      </c>
      <c r="H204" s="290" t="s">
        <v>312</v>
      </c>
      <c r="I204" s="290" t="s">
        <v>1070</v>
      </c>
      <c r="J204" s="291"/>
      <c r="K204" s="292" t="s">
        <v>584</v>
      </c>
      <c r="L204" s="292" t="s">
        <v>587</v>
      </c>
      <c r="M204" s="293"/>
      <c r="N204" s="293" t="s">
        <v>235</v>
      </c>
    </row>
    <row r="205" spans="1:14" s="124" customFormat="1" ht="22.5" customHeight="1" x14ac:dyDescent="0.2">
      <c r="A205" s="82">
        <v>217</v>
      </c>
      <c r="B205" s="123" t="str">
        <f t="shared" si="5"/>
        <v>5000M-1-5</v>
      </c>
      <c r="C205" s="287">
        <v>198</v>
      </c>
      <c r="D205" s="287">
        <v>20624209566</v>
      </c>
      <c r="E205" s="288" t="s">
        <v>1385</v>
      </c>
      <c r="F205" s="289" t="s">
        <v>1386</v>
      </c>
      <c r="G205" s="290" t="s">
        <v>232</v>
      </c>
      <c r="H205" s="290" t="s">
        <v>312</v>
      </c>
      <c r="I205" s="290" t="s">
        <v>1070</v>
      </c>
      <c r="J205" s="291"/>
      <c r="K205" s="292" t="s">
        <v>584</v>
      </c>
      <c r="L205" s="292" t="s">
        <v>588</v>
      </c>
      <c r="M205" s="293"/>
      <c r="N205" s="293" t="s">
        <v>235</v>
      </c>
    </row>
    <row r="206" spans="1:14" s="124" customFormat="1" ht="22.5" customHeight="1" x14ac:dyDescent="0.2">
      <c r="A206" s="82">
        <v>218</v>
      </c>
      <c r="B206" s="123" t="str">
        <f t="shared" si="5"/>
        <v>5000M-1-6</v>
      </c>
      <c r="C206" s="287">
        <v>18</v>
      </c>
      <c r="D206" s="287">
        <v>14614015596</v>
      </c>
      <c r="E206" s="288" t="s">
        <v>290</v>
      </c>
      <c r="F206" s="289" t="s">
        <v>291</v>
      </c>
      <c r="G206" s="290" t="s">
        <v>510</v>
      </c>
      <c r="H206" s="290" t="s">
        <v>312</v>
      </c>
      <c r="I206" s="290" t="s">
        <v>1070</v>
      </c>
      <c r="J206" s="291"/>
      <c r="K206" s="292" t="s">
        <v>584</v>
      </c>
      <c r="L206" s="292" t="s">
        <v>589</v>
      </c>
      <c r="M206" s="293"/>
      <c r="N206" s="293" t="s">
        <v>236</v>
      </c>
    </row>
    <row r="207" spans="1:14" s="124" customFormat="1" ht="22.5" customHeight="1" x14ac:dyDescent="0.2">
      <c r="A207" s="82">
        <v>219</v>
      </c>
      <c r="B207" s="123" t="str">
        <f t="shared" si="5"/>
        <v>5000M-1-7</v>
      </c>
      <c r="C207" s="287">
        <v>120</v>
      </c>
      <c r="D207" s="287">
        <v>58327202010</v>
      </c>
      <c r="E207" s="288" t="s">
        <v>1055</v>
      </c>
      <c r="F207" s="289" t="s">
        <v>1056</v>
      </c>
      <c r="G207" s="290" t="s">
        <v>301</v>
      </c>
      <c r="H207" s="290" t="s">
        <v>312</v>
      </c>
      <c r="I207" s="290" t="s">
        <v>1070</v>
      </c>
      <c r="J207" s="291"/>
      <c r="K207" s="292" t="s">
        <v>584</v>
      </c>
      <c r="L207" s="292" t="s">
        <v>590</v>
      </c>
      <c r="M207" s="293"/>
      <c r="N207" s="293" t="s">
        <v>236</v>
      </c>
    </row>
    <row r="208" spans="1:14" s="124" customFormat="1" ht="22.5" customHeight="1" x14ac:dyDescent="0.2">
      <c r="A208" s="82">
        <v>220</v>
      </c>
      <c r="B208" s="123" t="str">
        <f t="shared" si="5"/>
        <v>5000M-1-8</v>
      </c>
      <c r="C208" s="287">
        <v>13</v>
      </c>
      <c r="D208" s="287">
        <v>17260903514</v>
      </c>
      <c r="E208" s="288" t="s">
        <v>515</v>
      </c>
      <c r="F208" s="289" t="s">
        <v>516</v>
      </c>
      <c r="G208" s="290" t="s">
        <v>301</v>
      </c>
      <c r="H208" s="290" t="s">
        <v>312</v>
      </c>
      <c r="I208" s="290" t="s">
        <v>1070</v>
      </c>
      <c r="J208" s="291"/>
      <c r="K208" s="292" t="s">
        <v>584</v>
      </c>
      <c r="L208" s="292" t="s">
        <v>591</v>
      </c>
      <c r="M208" s="293"/>
      <c r="N208" s="293" t="s">
        <v>246</v>
      </c>
    </row>
    <row r="209" spans="1:14" s="124" customFormat="1" ht="22.5" customHeight="1" x14ac:dyDescent="0.2">
      <c r="A209" s="82">
        <v>221</v>
      </c>
      <c r="B209" s="123" t="str">
        <f t="shared" si="5"/>
        <v>5000M-1-9</v>
      </c>
      <c r="C209" s="287">
        <v>21</v>
      </c>
      <c r="D209" s="287">
        <v>17416860340</v>
      </c>
      <c r="E209" s="288" t="s">
        <v>1057</v>
      </c>
      <c r="F209" s="289" t="s">
        <v>1058</v>
      </c>
      <c r="G209" s="290" t="s">
        <v>1059</v>
      </c>
      <c r="H209" s="290" t="s">
        <v>312</v>
      </c>
      <c r="I209" s="290" t="s">
        <v>1070</v>
      </c>
      <c r="J209" s="291"/>
      <c r="K209" s="292" t="s">
        <v>584</v>
      </c>
      <c r="L209" s="292" t="s">
        <v>592</v>
      </c>
      <c r="M209" s="293"/>
      <c r="N209" s="293" t="s">
        <v>246</v>
      </c>
    </row>
    <row r="210" spans="1:14" s="124" customFormat="1" ht="22.5" customHeight="1" x14ac:dyDescent="0.2">
      <c r="A210" s="82">
        <v>222</v>
      </c>
      <c r="B210" s="123" t="str">
        <f t="shared" si="5"/>
        <v>5000M-1-10</v>
      </c>
      <c r="C210" s="287">
        <v>32</v>
      </c>
      <c r="D210" s="287">
        <v>20459231770</v>
      </c>
      <c r="E210" s="288" t="s">
        <v>518</v>
      </c>
      <c r="F210" s="289" t="s">
        <v>519</v>
      </c>
      <c r="G210" s="290" t="s">
        <v>301</v>
      </c>
      <c r="H210" s="290" t="s">
        <v>312</v>
      </c>
      <c r="I210" s="290" t="s">
        <v>1070</v>
      </c>
      <c r="J210" s="291"/>
      <c r="K210" s="292" t="s">
        <v>584</v>
      </c>
      <c r="L210" s="292" t="s">
        <v>593</v>
      </c>
      <c r="M210" s="293"/>
      <c r="N210" s="293" t="s">
        <v>246</v>
      </c>
    </row>
    <row r="211" spans="1:14" s="124" customFormat="1" ht="22.5" customHeight="1" x14ac:dyDescent="0.2">
      <c r="A211" s="82">
        <v>223</v>
      </c>
      <c r="B211" s="123" t="str">
        <f t="shared" si="5"/>
        <v>5000M-1-11</v>
      </c>
      <c r="C211" s="287">
        <v>82</v>
      </c>
      <c r="D211" s="287">
        <v>34354124242</v>
      </c>
      <c r="E211" s="288" t="s">
        <v>523</v>
      </c>
      <c r="F211" s="289" t="s">
        <v>524</v>
      </c>
      <c r="G211" s="290" t="s">
        <v>522</v>
      </c>
      <c r="H211" s="290" t="s">
        <v>312</v>
      </c>
      <c r="I211" s="290" t="s">
        <v>1070</v>
      </c>
      <c r="J211" s="291"/>
      <c r="K211" s="292" t="s">
        <v>584</v>
      </c>
      <c r="L211" s="292" t="s">
        <v>594</v>
      </c>
      <c r="M211" s="293"/>
      <c r="N211" s="293" t="s">
        <v>246</v>
      </c>
    </row>
    <row r="212" spans="1:14" s="124" customFormat="1" ht="22.5" customHeight="1" x14ac:dyDescent="0.2">
      <c r="A212" s="82">
        <v>224</v>
      </c>
      <c r="B212" s="123" t="str">
        <f t="shared" si="5"/>
        <v>5000M-1-12</v>
      </c>
      <c r="C212" s="287">
        <v>111</v>
      </c>
      <c r="D212" s="287">
        <v>55303086640</v>
      </c>
      <c r="E212" s="288" t="s">
        <v>275</v>
      </c>
      <c r="F212" s="289" t="s">
        <v>1060</v>
      </c>
      <c r="G212" s="290" t="s">
        <v>229</v>
      </c>
      <c r="H212" s="290" t="s">
        <v>312</v>
      </c>
      <c r="I212" s="290" t="s">
        <v>1070</v>
      </c>
      <c r="J212" s="291"/>
      <c r="K212" s="292" t="s">
        <v>584</v>
      </c>
      <c r="L212" s="292" t="s">
        <v>595</v>
      </c>
      <c r="M212" s="293"/>
      <c r="N212" s="293" t="s">
        <v>246</v>
      </c>
    </row>
    <row r="213" spans="1:14" s="124" customFormat="1" ht="22.5" customHeight="1" x14ac:dyDescent="0.2">
      <c r="A213" s="82">
        <v>225</v>
      </c>
      <c r="B213" s="123" t="str">
        <f t="shared" si="5"/>
        <v>5000M-1-13</v>
      </c>
      <c r="C213" s="287">
        <v>133</v>
      </c>
      <c r="D213" s="287">
        <v>62461105656</v>
      </c>
      <c r="E213" s="288" t="s">
        <v>929</v>
      </c>
      <c r="F213" s="289" t="s">
        <v>930</v>
      </c>
      <c r="G213" s="290" t="s">
        <v>301</v>
      </c>
      <c r="H213" s="290" t="s">
        <v>312</v>
      </c>
      <c r="I213" s="290" t="s">
        <v>1070</v>
      </c>
      <c r="J213" s="291"/>
      <c r="K213" s="292" t="s">
        <v>584</v>
      </c>
      <c r="L213" s="292" t="s">
        <v>596</v>
      </c>
      <c r="M213" s="293"/>
      <c r="N213" s="293" t="s">
        <v>246</v>
      </c>
    </row>
    <row r="214" spans="1:14" s="124" customFormat="1" ht="22.5" customHeight="1" x14ac:dyDescent="0.2">
      <c r="A214" s="82">
        <v>226</v>
      </c>
      <c r="B214" s="123" t="str">
        <f t="shared" si="5"/>
        <v>5000M-1-14</v>
      </c>
      <c r="C214" s="287">
        <v>72</v>
      </c>
      <c r="D214" s="287">
        <v>29665452290</v>
      </c>
      <c r="E214" s="288" t="s">
        <v>309</v>
      </c>
      <c r="F214" s="289" t="s">
        <v>310</v>
      </c>
      <c r="G214" s="290" t="s">
        <v>530</v>
      </c>
      <c r="H214" s="290" t="s">
        <v>312</v>
      </c>
      <c r="I214" s="290" t="s">
        <v>1070</v>
      </c>
      <c r="J214" s="291"/>
      <c r="K214" s="292" t="s">
        <v>584</v>
      </c>
      <c r="L214" s="292" t="s">
        <v>597</v>
      </c>
      <c r="M214" s="293"/>
      <c r="N214" s="293" t="s">
        <v>251</v>
      </c>
    </row>
    <row r="215" spans="1:14" s="124" customFormat="1" ht="22.5" customHeight="1" x14ac:dyDescent="0.2">
      <c r="A215" s="82">
        <v>227</v>
      </c>
      <c r="B215" s="123" t="str">
        <f t="shared" si="5"/>
        <v>5000M-1-15</v>
      </c>
      <c r="C215" s="287">
        <v>143</v>
      </c>
      <c r="D215" s="287">
        <v>55336103512</v>
      </c>
      <c r="E215" s="288" t="s">
        <v>1061</v>
      </c>
      <c r="F215" s="289" t="s">
        <v>1062</v>
      </c>
      <c r="G215" s="290" t="s">
        <v>522</v>
      </c>
      <c r="H215" s="290" t="s">
        <v>312</v>
      </c>
      <c r="I215" s="290" t="s">
        <v>1070</v>
      </c>
      <c r="J215" s="291"/>
      <c r="K215" s="292" t="s">
        <v>584</v>
      </c>
      <c r="L215" s="292" t="s">
        <v>598</v>
      </c>
      <c r="M215" s="293"/>
      <c r="N215" s="293" t="s">
        <v>251</v>
      </c>
    </row>
    <row r="216" spans="1:14" s="124" customFormat="1" ht="22.5" customHeight="1" x14ac:dyDescent="0.2">
      <c r="A216" s="82">
        <v>228</v>
      </c>
      <c r="B216" s="123" t="str">
        <f t="shared" si="5"/>
        <v>5000M-1-16</v>
      </c>
      <c r="C216" s="287">
        <v>167</v>
      </c>
      <c r="D216" s="287">
        <v>38221666194</v>
      </c>
      <c r="E216" s="288" t="s">
        <v>307</v>
      </c>
      <c r="F216" s="289" t="s">
        <v>308</v>
      </c>
      <c r="G216" s="290" t="s">
        <v>229</v>
      </c>
      <c r="H216" s="290" t="s">
        <v>312</v>
      </c>
      <c r="I216" s="290" t="s">
        <v>1070</v>
      </c>
      <c r="J216" s="291"/>
      <c r="K216" s="292" t="s">
        <v>584</v>
      </c>
      <c r="L216" s="292" t="s">
        <v>599</v>
      </c>
      <c r="M216" s="293"/>
      <c r="N216" s="293" t="s">
        <v>251</v>
      </c>
    </row>
    <row r="217" spans="1:14" s="124" customFormat="1" ht="22.5" customHeight="1" x14ac:dyDescent="0.2">
      <c r="A217" s="82">
        <v>229</v>
      </c>
      <c r="B217" s="123" t="str">
        <f t="shared" si="5"/>
        <v>5000M-1-17</v>
      </c>
      <c r="C217" s="287">
        <v>176</v>
      </c>
      <c r="D217" s="287">
        <v>36866709734</v>
      </c>
      <c r="E217" s="288" t="s">
        <v>532</v>
      </c>
      <c r="F217" s="289" t="s">
        <v>568</v>
      </c>
      <c r="G217" s="290" t="s">
        <v>522</v>
      </c>
      <c r="H217" s="290" t="s">
        <v>312</v>
      </c>
      <c r="I217" s="290" t="s">
        <v>1070</v>
      </c>
      <c r="J217" s="291"/>
      <c r="K217" s="292" t="s">
        <v>584</v>
      </c>
      <c r="L217" s="292" t="s">
        <v>600</v>
      </c>
      <c r="M217" s="293"/>
      <c r="N217" s="293" t="s">
        <v>251</v>
      </c>
    </row>
    <row r="218" spans="1:14" s="124" customFormat="1" ht="22.5" customHeight="1" x14ac:dyDescent="0.2">
      <c r="A218" s="82">
        <v>230</v>
      </c>
      <c r="B218" s="123" t="str">
        <f t="shared" si="5"/>
        <v>5000M-1-18</v>
      </c>
      <c r="C218" s="287">
        <v>179</v>
      </c>
      <c r="D218" s="287">
        <v>19583378666</v>
      </c>
      <c r="E218" s="288" t="s">
        <v>932</v>
      </c>
      <c r="F218" s="289" t="s">
        <v>933</v>
      </c>
      <c r="G218" s="290" t="s">
        <v>934</v>
      </c>
      <c r="H218" s="290" t="s">
        <v>312</v>
      </c>
      <c r="I218" s="290" t="s">
        <v>1070</v>
      </c>
      <c r="J218" s="291"/>
      <c r="K218" s="292" t="s">
        <v>584</v>
      </c>
      <c r="L218" s="292" t="s">
        <v>601</v>
      </c>
      <c r="M218" s="293"/>
      <c r="N218" s="293" t="s">
        <v>251</v>
      </c>
    </row>
    <row r="219" spans="1:14" s="124" customFormat="1" ht="22.5" customHeight="1" x14ac:dyDescent="0.2">
      <c r="A219" s="82">
        <v>231</v>
      </c>
      <c r="B219" s="123" t="str">
        <f t="shared" si="5"/>
        <v>5000M-1-19</v>
      </c>
      <c r="C219" s="287">
        <v>208</v>
      </c>
      <c r="D219" s="287">
        <v>57235524238</v>
      </c>
      <c r="E219" s="288" t="s">
        <v>1408</v>
      </c>
      <c r="F219" s="289" t="s">
        <v>1409</v>
      </c>
      <c r="G219" s="290" t="s">
        <v>522</v>
      </c>
      <c r="H219" s="290" t="s">
        <v>312</v>
      </c>
      <c r="I219" s="290" t="s">
        <v>1070</v>
      </c>
      <c r="J219" s="291"/>
      <c r="K219" s="292" t="s">
        <v>584</v>
      </c>
      <c r="L219" s="292" t="s">
        <v>602</v>
      </c>
      <c r="M219" s="293"/>
      <c r="N219" s="293" t="s">
        <v>251</v>
      </c>
    </row>
    <row r="220" spans="1:14" s="124" customFormat="1" ht="22.5" customHeight="1" x14ac:dyDescent="0.2">
      <c r="A220" s="82">
        <v>232</v>
      </c>
      <c r="B220" s="123" t="str">
        <f t="shared" si="5"/>
        <v>5000M-2-1</v>
      </c>
      <c r="C220" s="287">
        <v>47</v>
      </c>
      <c r="D220" s="287">
        <v>50116075768</v>
      </c>
      <c r="E220" s="288" t="s">
        <v>535</v>
      </c>
      <c r="F220" s="289" t="s">
        <v>536</v>
      </c>
      <c r="G220" s="290" t="s">
        <v>250</v>
      </c>
      <c r="H220" s="290" t="s">
        <v>312</v>
      </c>
      <c r="I220" s="290" t="s">
        <v>1070</v>
      </c>
      <c r="J220" s="291"/>
      <c r="K220" s="292" t="s">
        <v>585</v>
      </c>
      <c r="L220" s="292" t="s">
        <v>584</v>
      </c>
      <c r="M220" s="293"/>
      <c r="N220" s="293" t="s">
        <v>252</v>
      </c>
    </row>
    <row r="221" spans="1:14" s="124" customFormat="1" ht="22.5" customHeight="1" x14ac:dyDescent="0.2">
      <c r="A221" s="82">
        <v>233</v>
      </c>
      <c r="B221" s="123" t="str">
        <f t="shared" si="5"/>
        <v>5000M-2-2</v>
      </c>
      <c r="C221" s="287">
        <v>90</v>
      </c>
      <c r="D221" s="287">
        <v>52891183782</v>
      </c>
      <c r="E221" s="288" t="s">
        <v>1063</v>
      </c>
      <c r="F221" s="289" t="s">
        <v>1064</v>
      </c>
      <c r="G221" s="290" t="s">
        <v>547</v>
      </c>
      <c r="H221" s="290" t="s">
        <v>312</v>
      </c>
      <c r="I221" s="290" t="s">
        <v>1070</v>
      </c>
      <c r="J221" s="291"/>
      <c r="K221" s="292" t="s">
        <v>585</v>
      </c>
      <c r="L221" s="292" t="s">
        <v>585</v>
      </c>
      <c r="M221" s="293"/>
      <c r="N221" s="293" t="s">
        <v>252</v>
      </c>
    </row>
    <row r="222" spans="1:14" s="124" customFormat="1" ht="22.5" customHeight="1" x14ac:dyDescent="0.2">
      <c r="A222" s="82">
        <v>234</v>
      </c>
      <c r="B222" s="123" t="str">
        <f t="shared" si="5"/>
        <v>5000M-2-3</v>
      </c>
      <c r="C222" s="287">
        <v>104</v>
      </c>
      <c r="D222" s="287">
        <v>11377139316</v>
      </c>
      <c r="E222" s="288" t="s">
        <v>537</v>
      </c>
      <c r="F222" s="289" t="s">
        <v>569</v>
      </c>
      <c r="G222" s="290" t="s">
        <v>301</v>
      </c>
      <c r="H222" s="290" t="s">
        <v>312</v>
      </c>
      <c r="I222" s="290" t="s">
        <v>1070</v>
      </c>
      <c r="J222" s="291"/>
      <c r="K222" s="292" t="s">
        <v>585</v>
      </c>
      <c r="L222" s="292" t="s">
        <v>586</v>
      </c>
      <c r="M222" s="293"/>
      <c r="N222" s="293" t="s">
        <v>252</v>
      </c>
    </row>
    <row r="223" spans="1:14" s="124" customFormat="1" ht="22.5" customHeight="1" x14ac:dyDescent="0.2">
      <c r="A223" s="82">
        <v>235</v>
      </c>
      <c r="B223" s="123" t="str">
        <f t="shared" si="5"/>
        <v>5000M-2-4</v>
      </c>
      <c r="C223" s="287">
        <v>150</v>
      </c>
      <c r="D223" s="287">
        <v>28718269328</v>
      </c>
      <c r="E223" s="288" t="s">
        <v>295</v>
      </c>
      <c r="F223" s="289" t="s">
        <v>296</v>
      </c>
      <c r="G223" s="290" t="s">
        <v>229</v>
      </c>
      <c r="H223" s="290" t="s">
        <v>312</v>
      </c>
      <c r="I223" s="290" t="s">
        <v>1070</v>
      </c>
      <c r="J223" s="291"/>
      <c r="K223" s="292" t="s">
        <v>585</v>
      </c>
      <c r="L223" s="292" t="s">
        <v>587</v>
      </c>
      <c r="M223" s="293"/>
      <c r="N223" s="293" t="s">
        <v>252</v>
      </c>
    </row>
    <row r="224" spans="1:14" s="124" customFormat="1" ht="22.5" customHeight="1" x14ac:dyDescent="0.2">
      <c r="A224" s="82">
        <v>236</v>
      </c>
      <c r="B224" s="123" t="str">
        <f t="shared" si="5"/>
        <v>5000M-2-5</v>
      </c>
      <c r="C224" s="287">
        <v>164</v>
      </c>
      <c r="D224" s="287">
        <v>10552805602</v>
      </c>
      <c r="E224" s="288" t="s">
        <v>541</v>
      </c>
      <c r="F224" s="289" t="s">
        <v>571</v>
      </c>
      <c r="G224" s="290" t="s">
        <v>522</v>
      </c>
      <c r="H224" s="290" t="s">
        <v>312</v>
      </c>
      <c r="I224" s="290" t="s">
        <v>1070</v>
      </c>
      <c r="J224" s="291"/>
      <c r="K224" s="292" t="s">
        <v>585</v>
      </c>
      <c r="L224" s="292" t="s">
        <v>588</v>
      </c>
      <c r="M224" s="293"/>
      <c r="N224" s="293" t="s">
        <v>252</v>
      </c>
    </row>
    <row r="225" spans="1:14" s="124" customFormat="1" ht="22.5" customHeight="1" x14ac:dyDescent="0.2">
      <c r="A225" s="82">
        <v>237</v>
      </c>
      <c r="B225" s="123" t="str">
        <f t="shared" si="5"/>
        <v>5000M-2-6</v>
      </c>
      <c r="C225" s="287">
        <v>85</v>
      </c>
      <c r="D225" s="287">
        <v>18817457146</v>
      </c>
      <c r="E225" s="288" t="s">
        <v>545</v>
      </c>
      <c r="F225" s="289" t="s">
        <v>573</v>
      </c>
      <c r="G225" s="290" t="s">
        <v>229</v>
      </c>
      <c r="H225" s="290" t="s">
        <v>312</v>
      </c>
      <c r="I225" s="290" t="s">
        <v>1070</v>
      </c>
      <c r="J225" s="291"/>
      <c r="K225" s="292" t="s">
        <v>585</v>
      </c>
      <c r="L225" s="292" t="s">
        <v>589</v>
      </c>
      <c r="M225" s="293"/>
      <c r="N225" s="293" t="s">
        <v>263</v>
      </c>
    </row>
    <row r="226" spans="1:14" s="124" customFormat="1" ht="22.5" customHeight="1" x14ac:dyDescent="0.2">
      <c r="A226" s="82">
        <v>238</v>
      </c>
      <c r="B226" s="123" t="str">
        <f t="shared" si="5"/>
        <v>5000M-2-7</v>
      </c>
      <c r="C226" s="287">
        <v>89</v>
      </c>
      <c r="D226" s="287">
        <v>46996589556</v>
      </c>
      <c r="E226" s="288" t="s">
        <v>546</v>
      </c>
      <c r="F226" s="289" t="s">
        <v>574</v>
      </c>
      <c r="G226" s="290" t="s">
        <v>547</v>
      </c>
      <c r="H226" s="290" t="s">
        <v>312</v>
      </c>
      <c r="I226" s="290" t="s">
        <v>1070</v>
      </c>
      <c r="J226" s="291"/>
      <c r="K226" s="292" t="s">
        <v>585</v>
      </c>
      <c r="L226" s="292" t="s">
        <v>590</v>
      </c>
      <c r="M226" s="293"/>
      <c r="N226" s="293" t="s">
        <v>263</v>
      </c>
    </row>
    <row r="227" spans="1:14" s="124" customFormat="1" ht="22.5" customHeight="1" x14ac:dyDescent="0.2">
      <c r="A227" s="82">
        <v>239</v>
      </c>
      <c r="B227" s="123" t="str">
        <f t="shared" si="5"/>
        <v>5000M-2-8</v>
      </c>
      <c r="C227" s="287">
        <v>100</v>
      </c>
      <c r="D227" s="287">
        <v>13519982750</v>
      </c>
      <c r="E227" s="288" t="s">
        <v>1065</v>
      </c>
      <c r="F227" s="289" t="s">
        <v>1066</v>
      </c>
      <c r="G227" s="290" t="s">
        <v>250</v>
      </c>
      <c r="H227" s="290" t="s">
        <v>312</v>
      </c>
      <c r="I227" s="290" t="s">
        <v>1070</v>
      </c>
      <c r="J227" s="291"/>
      <c r="K227" s="292" t="s">
        <v>585</v>
      </c>
      <c r="L227" s="292" t="s">
        <v>591</v>
      </c>
      <c r="M227" s="293"/>
      <c r="N227" s="293" t="s">
        <v>263</v>
      </c>
    </row>
    <row r="228" spans="1:14" s="124" customFormat="1" ht="22.5" customHeight="1" x14ac:dyDescent="0.2">
      <c r="A228" s="82">
        <v>240</v>
      </c>
      <c r="B228" s="123" t="str">
        <f t="shared" si="5"/>
        <v>5000M-2-9</v>
      </c>
      <c r="C228" s="287">
        <v>113</v>
      </c>
      <c r="D228" s="287">
        <v>21478364364</v>
      </c>
      <c r="E228" s="288" t="s">
        <v>548</v>
      </c>
      <c r="F228" s="289" t="s">
        <v>575</v>
      </c>
      <c r="G228" s="290" t="s">
        <v>301</v>
      </c>
      <c r="H228" s="290" t="s">
        <v>312</v>
      </c>
      <c r="I228" s="290" t="s">
        <v>1070</v>
      </c>
      <c r="J228" s="291"/>
      <c r="K228" s="292" t="s">
        <v>585</v>
      </c>
      <c r="L228" s="292" t="s">
        <v>592</v>
      </c>
      <c r="M228" s="293"/>
      <c r="N228" s="293" t="s">
        <v>263</v>
      </c>
    </row>
    <row r="229" spans="1:14" s="124" customFormat="1" ht="22.5" customHeight="1" x14ac:dyDescent="0.2">
      <c r="A229" s="82">
        <v>241</v>
      </c>
      <c r="B229" s="123" t="str">
        <f t="shared" si="5"/>
        <v>5000M-2-10</v>
      </c>
      <c r="C229" s="287">
        <v>88</v>
      </c>
      <c r="D229" s="287">
        <v>21374225196</v>
      </c>
      <c r="E229" s="288" t="s">
        <v>550</v>
      </c>
      <c r="F229" s="289" t="s">
        <v>577</v>
      </c>
      <c r="G229" s="290" t="s">
        <v>229</v>
      </c>
      <c r="H229" s="290" t="s">
        <v>312</v>
      </c>
      <c r="I229" s="290" t="s">
        <v>1070</v>
      </c>
      <c r="J229" s="291"/>
      <c r="K229" s="292" t="s">
        <v>585</v>
      </c>
      <c r="L229" s="292" t="s">
        <v>593</v>
      </c>
      <c r="M229" s="293"/>
      <c r="N229" s="293" t="s">
        <v>264</v>
      </c>
    </row>
    <row r="230" spans="1:14" s="124" customFormat="1" ht="22.5" customHeight="1" x14ac:dyDescent="0.2">
      <c r="A230" s="82">
        <v>242</v>
      </c>
      <c r="B230" s="123" t="str">
        <f t="shared" si="5"/>
        <v>5000M-2-11</v>
      </c>
      <c r="C230" s="287">
        <v>112</v>
      </c>
      <c r="D230" s="287">
        <v>26845190218</v>
      </c>
      <c r="E230" s="288" t="s">
        <v>551</v>
      </c>
      <c r="F230" s="289" t="s">
        <v>578</v>
      </c>
      <c r="G230" s="290" t="s">
        <v>547</v>
      </c>
      <c r="H230" s="290" t="s">
        <v>312</v>
      </c>
      <c r="I230" s="290" t="s">
        <v>1070</v>
      </c>
      <c r="J230" s="291"/>
      <c r="K230" s="292" t="s">
        <v>585</v>
      </c>
      <c r="L230" s="292" t="s">
        <v>594</v>
      </c>
      <c r="M230" s="293"/>
      <c r="N230" s="293" t="s">
        <v>264</v>
      </c>
    </row>
    <row r="231" spans="1:14" s="124" customFormat="1" ht="22.5" customHeight="1" x14ac:dyDescent="0.2">
      <c r="A231" s="82">
        <v>243</v>
      </c>
      <c r="B231" s="123" t="str">
        <f t="shared" si="5"/>
        <v>5000M-2-12</v>
      </c>
      <c r="C231" s="287">
        <v>153</v>
      </c>
      <c r="D231" s="287">
        <v>52780010700</v>
      </c>
      <c r="E231" s="288" t="s">
        <v>553</v>
      </c>
      <c r="F231" s="289" t="s">
        <v>580</v>
      </c>
      <c r="G231" s="290" t="s">
        <v>554</v>
      </c>
      <c r="H231" s="290" t="s">
        <v>312</v>
      </c>
      <c r="I231" s="290" t="s">
        <v>1070</v>
      </c>
      <c r="J231" s="291"/>
      <c r="K231" s="292" t="s">
        <v>585</v>
      </c>
      <c r="L231" s="292" t="s">
        <v>595</v>
      </c>
      <c r="M231" s="293"/>
      <c r="N231" s="293" t="s">
        <v>264</v>
      </c>
    </row>
    <row r="232" spans="1:14" s="124" customFormat="1" ht="22.5" customHeight="1" x14ac:dyDescent="0.2">
      <c r="A232" s="82">
        <v>244</v>
      </c>
      <c r="B232" s="123" t="str">
        <f t="shared" si="5"/>
        <v>5000M-2-13</v>
      </c>
      <c r="C232" s="287">
        <v>37</v>
      </c>
      <c r="D232" s="287">
        <v>13298901508</v>
      </c>
      <c r="E232" s="288" t="s">
        <v>555</v>
      </c>
      <c r="F232" s="289" t="s">
        <v>581</v>
      </c>
      <c r="G232" s="290" t="s">
        <v>250</v>
      </c>
      <c r="H232" s="290" t="s">
        <v>312</v>
      </c>
      <c r="I232" s="290" t="s">
        <v>1070</v>
      </c>
      <c r="J232" s="291"/>
      <c r="K232" s="292" t="s">
        <v>585</v>
      </c>
      <c r="L232" s="292" t="s">
        <v>596</v>
      </c>
      <c r="M232" s="293"/>
      <c r="N232" s="293" t="s">
        <v>270</v>
      </c>
    </row>
    <row r="233" spans="1:14" s="124" customFormat="1" ht="22.5" customHeight="1" x14ac:dyDescent="0.2">
      <c r="A233" s="82">
        <v>245</v>
      </c>
      <c r="B233" s="123" t="str">
        <f t="shared" si="5"/>
        <v>5000M-2-14</v>
      </c>
      <c r="C233" s="287">
        <v>41</v>
      </c>
      <c r="D233" s="287">
        <v>58324207056</v>
      </c>
      <c r="E233" s="288" t="s">
        <v>556</v>
      </c>
      <c r="F233" s="289" t="s">
        <v>557</v>
      </c>
      <c r="G233" s="290" t="s">
        <v>250</v>
      </c>
      <c r="H233" s="290" t="s">
        <v>312</v>
      </c>
      <c r="I233" s="290" t="s">
        <v>1070</v>
      </c>
      <c r="J233" s="291"/>
      <c r="K233" s="292" t="s">
        <v>585</v>
      </c>
      <c r="L233" s="292" t="s">
        <v>597</v>
      </c>
      <c r="M233" s="293"/>
      <c r="N233" s="293" t="s">
        <v>270</v>
      </c>
    </row>
    <row r="234" spans="1:14" s="124" customFormat="1" ht="22.5" customHeight="1" x14ac:dyDescent="0.2">
      <c r="A234" s="82">
        <v>246</v>
      </c>
      <c r="B234" s="123" t="str">
        <f t="shared" si="5"/>
        <v>5000M-2-15</v>
      </c>
      <c r="C234" s="287">
        <v>124</v>
      </c>
      <c r="D234" s="287">
        <v>43339317340</v>
      </c>
      <c r="E234" s="288" t="s">
        <v>558</v>
      </c>
      <c r="F234" s="289" t="s">
        <v>582</v>
      </c>
      <c r="G234" s="290" t="s">
        <v>250</v>
      </c>
      <c r="H234" s="290" t="s">
        <v>312</v>
      </c>
      <c r="I234" s="290" t="s">
        <v>1070</v>
      </c>
      <c r="J234" s="291"/>
      <c r="K234" s="292" t="s">
        <v>585</v>
      </c>
      <c r="L234" s="292" t="s">
        <v>598</v>
      </c>
      <c r="M234" s="293"/>
      <c r="N234" s="293" t="s">
        <v>270</v>
      </c>
    </row>
    <row r="235" spans="1:14" s="124" customFormat="1" ht="22.5" customHeight="1" x14ac:dyDescent="0.2">
      <c r="A235" s="82">
        <v>247</v>
      </c>
      <c r="B235" s="123" t="str">
        <f t="shared" si="5"/>
        <v>5000M-2-16</v>
      </c>
      <c r="C235" s="287">
        <v>27</v>
      </c>
      <c r="D235" s="287">
        <v>56494031518</v>
      </c>
      <c r="E235" s="288" t="s">
        <v>1067</v>
      </c>
      <c r="F235" s="289" t="s">
        <v>1068</v>
      </c>
      <c r="G235" s="290" t="s">
        <v>1069</v>
      </c>
      <c r="H235" s="290" t="s">
        <v>312</v>
      </c>
      <c r="I235" s="290" t="s">
        <v>1070</v>
      </c>
      <c r="J235" s="291"/>
      <c r="K235" s="292" t="s">
        <v>585</v>
      </c>
      <c r="L235" s="292" t="s">
        <v>599</v>
      </c>
      <c r="M235" s="293"/>
      <c r="N235" s="293" t="s">
        <v>271</v>
      </c>
    </row>
    <row r="236" spans="1:14" s="124" customFormat="1" ht="22.5" customHeight="1" x14ac:dyDescent="0.2">
      <c r="A236" s="82">
        <v>248</v>
      </c>
      <c r="B236" s="123" t="str">
        <f t="shared" si="5"/>
        <v>5000M-2-17</v>
      </c>
      <c r="C236" s="287">
        <v>115</v>
      </c>
      <c r="D236" s="287">
        <v>31012695052</v>
      </c>
      <c r="E236" s="288" t="s">
        <v>559</v>
      </c>
      <c r="F236" s="289" t="s">
        <v>560</v>
      </c>
      <c r="G236" s="290" t="s">
        <v>229</v>
      </c>
      <c r="H236" s="290" t="s">
        <v>312</v>
      </c>
      <c r="I236" s="290" t="s">
        <v>1070</v>
      </c>
      <c r="J236" s="291"/>
      <c r="K236" s="292" t="s">
        <v>585</v>
      </c>
      <c r="L236" s="292" t="s">
        <v>600</v>
      </c>
      <c r="M236" s="293"/>
      <c r="N236" s="293" t="s">
        <v>271</v>
      </c>
    </row>
    <row r="237" spans="1:14" s="124" customFormat="1" ht="22.5" customHeight="1" x14ac:dyDescent="0.2">
      <c r="A237" s="82">
        <v>249</v>
      </c>
      <c r="B237" s="123" t="str">
        <f t="shared" si="5"/>
        <v>5000M-2-18</v>
      </c>
      <c r="C237" s="287">
        <v>181</v>
      </c>
      <c r="D237" s="287">
        <v>18457515602</v>
      </c>
      <c r="E237" s="288" t="s">
        <v>561</v>
      </c>
      <c r="F237" s="289" t="s">
        <v>300</v>
      </c>
      <c r="G237" s="290" t="s">
        <v>562</v>
      </c>
      <c r="H237" s="290" t="s">
        <v>312</v>
      </c>
      <c r="I237" s="290" t="s">
        <v>1070</v>
      </c>
      <c r="J237" s="291"/>
      <c r="K237" s="292" t="s">
        <v>585</v>
      </c>
      <c r="L237" s="292" t="s">
        <v>601</v>
      </c>
      <c r="M237" s="293"/>
      <c r="N237" s="293" t="s">
        <v>271</v>
      </c>
    </row>
    <row r="238" spans="1:14" s="124" customFormat="1" ht="22.5" customHeight="1" x14ac:dyDescent="0.2">
      <c r="A238" s="82"/>
      <c r="B238" s="123" t="str">
        <f t="shared" si="5"/>
        <v>5000M-1-20</v>
      </c>
      <c r="C238" s="287">
        <v>92</v>
      </c>
      <c r="D238" s="287">
        <v>29078177360</v>
      </c>
      <c r="E238" s="288" t="s">
        <v>633</v>
      </c>
      <c r="F238" s="289" t="s">
        <v>634</v>
      </c>
      <c r="G238" s="290" t="s">
        <v>522</v>
      </c>
      <c r="H238" s="290" t="s">
        <v>312</v>
      </c>
      <c r="I238" s="290" t="s">
        <v>1070</v>
      </c>
      <c r="J238" s="291"/>
      <c r="K238" s="292" t="s">
        <v>584</v>
      </c>
      <c r="L238" s="292" t="s">
        <v>603</v>
      </c>
      <c r="M238" s="293"/>
      <c r="N238" s="293" t="s">
        <v>251</v>
      </c>
    </row>
    <row r="239" spans="1:14" s="124" customFormat="1" ht="22.5" customHeight="1" x14ac:dyDescent="0.2">
      <c r="A239" s="82"/>
      <c r="B239" s="123" t="str">
        <f t="shared" si="5"/>
        <v>5000M-2-19</v>
      </c>
      <c r="C239" s="287">
        <v>168</v>
      </c>
      <c r="D239" s="287">
        <v>32032871792</v>
      </c>
      <c r="E239" s="288" t="s">
        <v>1291</v>
      </c>
      <c r="F239" s="289" t="s">
        <v>1292</v>
      </c>
      <c r="G239" s="290" t="s">
        <v>231</v>
      </c>
      <c r="H239" s="290" t="s">
        <v>312</v>
      </c>
      <c r="I239" s="290" t="s">
        <v>1070</v>
      </c>
      <c r="J239" s="291"/>
      <c r="K239" s="292" t="s">
        <v>585</v>
      </c>
      <c r="L239" s="292" t="s">
        <v>602</v>
      </c>
      <c r="M239" s="293"/>
      <c r="N239" s="293" t="s">
        <v>263</v>
      </c>
    </row>
    <row r="240" spans="1:14" s="124" customFormat="1" ht="22.5" customHeight="1" x14ac:dyDescent="0.2">
      <c r="A240" s="82"/>
      <c r="B240" s="123" t="str">
        <f t="shared" si="5"/>
        <v>5000M-2-20</v>
      </c>
      <c r="C240" s="287">
        <v>110</v>
      </c>
      <c r="D240" s="287"/>
      <c r="E240" s="288">
        <v>15385</v>
      </c>
      <c r="F240" s="289" t="s">
        <v>1485</v>
      </c>
      <c r="G240" s="290" t="s">
        <v>301</v>
      </c>
      <c r="H240" s="290" t="s">
        <v>312</v>
      </c>
      <c r="I240" s="290" t="s">
        <v>1070</v>
      </c>
      <c r="J240" s="291"/>
      <c r="K240" s="292" t="s">
        <v>585</v>
      </c>
      <c r="L240" s="292" t="s">
        <v>603</v>
      </c>
      <c r="M240" s="293"/>
      <c r="N240" s="293" t="s">
        <v>1486</v>
      </c>
    </row>
    <row r="241" spans="1:14" s="124" customFormat="1" ht="22.5" customHeight="1" x14ac:dyDescent="0.2">
      <c r="A241" s="82"/>
      <c r="B241" s="123" t="str">
        <f t="shared" si="5"/>
        <v>5000M-1-21</v>
      </c>
      <c r="C241" s="287">
        <v>212</v>
      </c>
      <c r="D241" s="287"/>
      <c r="E241" s="288">
        <v>27354</v>
      </c>
      <c r="F241" s="289" t="s">
        <v>1489</v>
      </c>
      <c r="G241" s="290" t="s">
        <v>1490</v>
      </c>
      <c r="H241" s="290" t="s">
        <v>312</v>
      </c>
      <c r="I241" s="290" t="s">
        <v>1070</v>
      </c>
      <c r="J241" s="291"/>
      <c r="K241" s="292" t="s">
        <v>584</v>
      </c>
      <c r="L241" s="292" t="s">
        <v>604</v>
      </c>
      <c r="M241" s="293"/>
      <c r="N241" s="293" t="s">
        <v>236</v>
      </c>
    </row>
    <row r="242" spans="1:14" s="124" customFormat="1" ht="22.5" customHeight="1" x14ac:dyDescent="0.2">
      <c r="A242" s="82"/>
      <c r="B242" s="123" t="str">
        <f t="shared" si="5"/>
        <v>5000M--</v>
      </c>
      <c r="C242" s="287"/>
      <c r="D242" s="287"/>
      <c r="E242" s="288"/>
      <c r="F242" s="289"/>
      <c r="G242" s="290"/>
      <c r="H242" s="290" t="s">
        <v>312</v>
      </c>
      <c r="I242" s="290" t="s">
        <v>1070</v>
      </c>
      <c r="J242" s="291"/>
      <c r="K242" s="292"/>
      <c r="L242" s="292"/>
      <c r="M242" s="293"/>
      <c r="N242" s="293"/>
    </row>
    <row r="243" spans="1:14" s="124" customFormat="1" ht="22.5" customHeight="1" x14ac:dyDescent="0.2">
      <c r="A243" s="82"/>
      <c r="B243" s="123" t="str">
        <f t="shared" si="5"/>
        <v>5000M--</v>
      </c>
      <c r="C243" s="287"/>
      <c r="D243" s="287"/>
      <c r="E243" s="288"/>
      <c r="F243" s="289"/>
      <c r="G243" s="290"/>
      <c r="H243" s="290" t="s">
        <v>312</v>
      </c>
      <c r="I243" s="290" t="s">
        <v>1070</v>
      </c>
      <c r="J243" s="291"/>
      <c r="K243" s="292"/>
      <c r="L243" s="292"/>
      <c r="M243" s="293"/>
      <c r="N243" s="293"/>
    </row>
    <row r="244" spans="1:14" s="124" customFormat="1" ht="22.5" customHeight="1" x14ac:dyDescent="0.2">
      <c r="A244" s="363"/>
      <c r="B244" s="364" t="str">
        <f t="shared" ref="B244:B255" si="6">CONCATENATE(I244,"-",K244,"-",L244)</f>
        <v>3000M.ENG-1-1</v>
      </c>
      <c r="C244" s="364">
        <v>71</v>
      </c>
      <c r="D244" s="364">
        <v>15215419660</v>
      </c>
      <c r="E244" s="365" t="s">
        <v>506</v>
      </c>
      <c r="F244" s="366" t="s">
        <v>563</v>
      </c>
      <c r="G244" s="367" t="s">
        <v>507</v>
      </c>
      <c r="H244" s="367" t="s">
        <v>312</v>
      </c>
      <c r="I244" s="367" t="s">
        <v>1016</v>
      </c>
      <c r="J244" s="368"/>
      <c r="K244" s="369" t="s">
        <v>584</v>
      </c>
      <c r="L244" s="369" t="s">
        <v>584</v>
      </c>
      <c r="M244" s="370"/>
      <c r="N244" s="370" t="s">
        <v>235</v>
      </c>
    </row>
    <row r="245" spans="1:14" s="124" customFormat="1" ht="22.5" customHeight="1" x14ac:dyDescent="0.2">
      <c r="A245" s="363"/>
      <c r="B245" s="364" t="str">
        <f t="shared" si="6"/>
        <v>3000M.ENG-1-2</v>
      </c>
      <c r="C245" s="364">
        <v>131</v>
      </c>
      <c r="D245" s="364">
        <v>13219630814</v>
      </c>
      <c r="E245" s="365" t="s">
        <v>302</v>
      </c>
      <c r="F245" s="366" t="s">
        <v>303</v>
      </c>
      <c r="G245" s="367" t="s">
        <v>229</v>
      </c>
      <c r="H245" s="367" t="s">
        <v>312</v>
      </c>
      <c r="I245" s="367" t="s">
        <v>1016</v>
      </c>
      <c r="J245" s="368"/>
      <c r="K245" s="369" t="s">
        <v>584</v>
      </c>
      <c r="L245" s="369" t="s">
        <v>585</v>
      </c>
      <c r="M245" s="370"/>
      <c r="N245" s="370" t="s">
        <v>236</v>
      </c>
    </row>
    <row r="246" spans="1:14" s="124" customFormat="1" ht="22.5" customHeight="1" x14ac:dyDescent="0.2">
      <c r="A246" s="363"/>
      <c r="B246" s="364" t="str">
        <f t="shared" si="6"/>
        <v>3000M.ENG-1-3</v>
      </c>
      <c r="C246" s="364">
        <v>161</v>
      </c>
      <c r="D246" s="364">
        <v>21754081480</v>
      </c>
      <c r="E246" s="365" t="s">
        <v>531</v>
      </c>
      <c r="F246" s="366" t="s">
        <v>567</v>
      </c>
      <c r="G246" s="367" t="s">
        <v>301</v>
      </c>
      <c r="H246" s="367" t="s">
        <v>312</v>
      </c>
      <c r="I246" s="367" t="s">
        <v>1016</v>
      </c>
      <c r="J246" s="368"/>
      <c r="K246" s="369" t="s">
        <v>584</v>
      </c>
      <c r="L246" s="369" t="s">
        <v>586</v>
      </c>
      <c r="M246" s="370"/>
      <c r="N246" s="370" t="s">
        <v>251</v>
      </c>
    </row>
    <row r="247" spans="1:14" s="124" customFormat="1" ht="22.5" customHeight="1" x14ac:dyDescent="0.2">
      <c r="A247" s="363"/>
      <c r="B247" s="364" t="str">
        <f t="shared" si="6"/>
        <v>--</v>
      </c>
      <c r="C247" s="364"/>
      <c r="D247" s="364"/>
      <c r="E247" s="365"/>
      <c r="F247" s="366"/>
      <c r="G247" s="367" t="s">
        <v>229</v>
      </c>
      <c r="H247" s="367" t="s">
        <v>312</v>
      </c>
      <c r="I247" s="367"/>
      <c r="J247" s="368"/>
      <c r="K247" s="369"/>
      <c r="L247" s="369"/>
      <c r="M247" s="370"/>
      <c r="N247" s="370"/>
    </row>
    <row r="248" spans="1:14" s="124" customFormat="1" ht="22.5" customHeight="1" x14ac:dyDescent="0.2">
      <c r="A248" s="363"/>
      <c r="B248" s="364" t="str">
        <f t="shared" si="6"/>
        <v>3000M.ENG--</v>
      </c>
      <c r="C248" s="364"/>
      <c r="D248" s="364"/>
      <c r="E248" s="365"/>
      <c r="F248" s="366"/>
      <c r="G248" s="367"/>
      <c r="H248" s="367" t="s">
        <v>312</v>
      </c>
      <c r="I248" s="367" t="s">
        <v>1016</v>
      </c>
      <c r="J248" s="368"/>
      <c r="K248" s="369"/>
      <c r="L248" s="369"/>
      <c r="M248" s="370"/>
      <c r="N248" s="370"/>
    </row>
    <row r="249" spans="1:14" s="124" customFormat="1" ht="22.5" customHeight="1" x14ac:dyDescent="0.2">
      <c r="A249" s="363"/>
      <c r="B249" s="364" t="str">
        <f t="shared" si="6"/>
        <v>2000M.ENG-1-2</v>
      </c>
      <c r="C249" s="364">
        <v>182</v>
      </c>
      <c r="D249" s="364"/>
      <c r="E249" s="365">
        <v>18983</v>
      </c>
      <c r="F249" s="366" t="s">
        <v>1479</v>
      </c>
      <c r="G249" s="367" t="s">
        <v>1480</v>
      </c>
      <c r="H249" s="367" t="s">
        <v>312</v>
      </c>
      <c r="I249" s="367" t="s">
        <v>1018</v>
      </c>
      <c r="J249" s="368"/>
      <c r="K249" s="369" t="s">
        <v>584</v>
      </c>
      <c r="L249" s="369" t="s">
        <v>585</v>
      </c>
      <c r="M249" s="370"/>
      <c r="N249" s="370" t="s">
        <v>263</v>
      </c>
    </row>
    <row r="250" spans="1:14" s="124" customFormat="1" ht="22.5" customHeight="1" x14ac:dyDescent="0.2">
      <c r="A250" s="363"/>
      <c r="B250" s="364" t="str">
        <f t="shared" si="6"/>
        <v>2000M.ENG-1-1</v>
      </c>
      <c r="C250" s="364">
        <v>35</v>
      </c>
      <c r="D250" s="364">
        <v>38566781644</v>
      </c>
      <c r="E250" s="365" t="s">
        <v>1017</v>
      </c>
      <c r="F250" s="366" t="s">
        <v>384</v>
      </c>
      <c r="G250" s="367" t="s">
        <v>250</v>
      </c>
      <c r="H250" s="367" t="s">
        <v>312</v>
      </c>
      <c r="I250" s="367" t="s">
        <v>1018</v>
      </c>
      <c r="J250" s="368"/>
      <c r="K250" s="369" t="s">
        <v>584</v>
      </c>
      <c r="L250" s="369" t="s">
        <v>584</v>
      </c>
      <c r="M250" s="370"/>
      <c r="N250" s="370" t="s">
        <v>263</v>
      </c>
    </row>
    <row r="251" spans="1:14" s="124" customFormat="1" ht="22.5" customHeight="1" x14ac:dyDescent="0.2">
      <c r="A251" s="82"/>
      <c r="B251" s="123" t="str">
        <f t="shared" si="6"/>
        <v>200M-1-1</v>
      </c>
      <c r="C251" s="322">
        <v>95</v>
      </c>
      <c r="D251" s="322">
        <v>25831046560</v>
      </c>
      <c r="E251" s="323" t="s">
        <v>608</v>
      </c>
      <c r="F251" s="324" t="s">
        <v>609</v>
      </c>
      <c r="G251" s="325" t="s">
        <v>250</v>
      </c>
      <c r="H251" s="325" t="s">
        <v>312</v>
      </c>
      <c r="I251" s="325" t="s">
        <v>325</v>
      </c>
      <c r="J251" s="326"/>
      <c r="K251" s="327" t="s">
        <v>584</v>
      </c>
      <c r="L251" s="327" t="s">
        <v>584</v>
      </c>
      <c r="M251" s="328"/>
      <c r="N251" s="328" t="s">
        <v>235</v>
      </c>
    </row>
    <row r="252" spans="1:14" s="124" customFormat="1" ht="22.5" customHeight="1" x14ac:dyDescent="0.2">
      <c r="A252" s="82">
        <v>314</v>
      </c>
      <c r="B252" s="123" t="str">
        <f t="shared" si="6"/>
        <v>200M-1-2</v>
      </c>
      <c r="C252" s="322">
        <v>105</v>
      </c>
      <c r="D252" s="322">
        <v>20581304946</v>
      </c>
      <c r="E252" s="323" t="s">
        <v>230</v>
      </c>
      <c r="F252" s="324" t="s">
        <v>382</v>
      </c>
      <c r="G252" s="325" t="s">
        <v>301</v>
      </c>
      <c r="H252" s="325" t="s">
        <v>312</v>
      </c>
      <c r="I252" s="325" t="s">
        <v>325</v>
      </c>
      <c r="J252" s="326"/>
      <c r="K252" s="327" t="s">
        <v>584</v>
      </c>
      <c r="L252" s="327" t="s">
        <v>585</v>
      </c>
      <c r="M252" s="328"/>
      <c r="N252" s="328" t="s">
        <v>235</v>
      </c>
    </row>
    <row r="253" spans="1:14" s="124" customFormat="1" ht="22.5" customHeight="1" x14ac:dyDescent="0.2">
      <c r="A253" s="82">
        <v>315</v>
      </c>
      <c r="B253" s="123" t="str">
        <f t="shared" si="6"/>
        <v>200M-1-3</v>
      </c>
      <c r="C253" s="322">
        <v>123</v>
      </c>
      <c r="D253" s="322">
        <v>49489159526</v>
      </c>
      <c r="E253" s="323" t="s">
        <v>612</v>
      </c>
      <c r="F253" s="324" t="s">
        <v>613</v>
      </c>
      <c r="G253" s="325" t="s">
        <v>301</v>
      </c>
      <c r="H253" s="325" t="s">
        <v>312</v>
      </c>
      <c r="I253" s="325" t="s">
        <v>325</v>
      </c>
      <c r="J253" s="326"/>
      <c r="K253" s="327" t="s">
        <v>584</v>
      </c>
      <c r="L253" s="327" t="s">
        <v>586</v>
      </c>
      <c r="M253" s="328"/>
      <c r="N253" s="328" t="s">
        <v>235</v>
      </c>
    </row>
    <row r="254" spans="1:14" s="124" customFormat="1" ht="22.5" customHeight="1" x14ac:dyDescent="0.2">
      <c r="A254" s="82">
        <v>316</v>
      </c>
      <c r="B254" s="123" t="str">
        <f t="shared" si="6"/>
        <v>200M-1-4</v>
      </c>
      <c r="C254" s="322">
        <v>129</v>
      </c>
      <c r="D254" s="322">
        <v>18107345740</v>
      </c>
      <c r="E254" s="323" t="s">
        <v>272</v>
      </c>
      <c r="F254" s="324" t="s">
        <v>273</v>
      </c>
      <c r="G254" s="325" t="s">
        <v>229</v>
      </c>
      <c r="H254" s="325" t="s">
        <v>312</v>
      </c>
      <c r="I254" s="325" t="s">
        <v>325</v>
      </c>
      <c r="J254" s="326"/>
      <c r="K254" s="327" t="s">
        <v>584</v>
      </c>
      <c r="L254" s="327" t="s">
        <v>587</v>
      </c>
      <c r="M254" s="328"/>
      <c r="N254" s="328" t="s">
        <v>235</v>
      </c>
    </row>
    <row r="255" spans="1:14" s="124" customFormat="1" ht="22.5" customHeight="1" x14ac:dyDescent="0.2">
      <c r="A255" s="82">
        <v>317</v>
      </c>
      <c r="B255" s="123" t="str">
        <f t="shared" si="6"/>
        <v>200M-1-5</v>
      </c>
      <c r="C255" s="322">
        <v>151</v>
      </c>
      <c r="D255" s="322">
        <v>37804439064</v>
      </c>
      <c r="E255" s="323" t="s">
        <v>788</v>
      </c>
      <c r="F255" s="324" t="s">
        <v>789</v>
      </c>
      <c r="G255" s="325" t="s">
        <v>790</v>
      </c>
      <c r="H255" s="325" t="s">
        <v>312</v>
      </c>
      <c r="I255" s="325" t="s">
        <v>325</v>
      </c>
      <c r="J255" s="326"/>
      <c r="K255" s="327" t="s">
        <v>584</v>
      </c>
      <c r="L255" s="327" t="s">
        <v>588</v>
      </c>
      <c r="M255" s="328"/>
      <c r="N255" s="328" t="s">
        <v>235</v>
      </c>
    </row>
    <row r="256" spans="1:14" s="124" customFormat="1" ht="22.5" customHeight="1" x14ac:dyDescent="0.2">
      <c r="A256" s="82">
        <v>318</v>
      </c>
      <c r="B256" s="123" t="str">
        <f t="shared" si="5"/>
        <v>200M-1-6</v>
      </c>
      <c r="C256" s="322">
        <v>25</v>
      </c>
      <c r="D256" s="322">
        <v>16760952848</v>
      </c>
      <c r="E256" s="323" t="s">
        <v>274</v>
      </c>
      <c r="F256" s="324" t="s">
        <v>923</v>
      </c>
      <c r="G256" s="325" t="s">
        <v>301</v>
      </c>
      <c r="H256" s="325" t="s">
        <v>312</v>
      </c>
      <c r="I256" s="325" t="s">
        <v>325</v>
      </c>
      <c r="J256" s="326"/>
      <c r="K256" s="327" t="s">
        <v>584</v>
      </c>
      <c r="L256" s="327" t="s">
        <v>589</v>
      </c>
      <c r="M256" s="328"/>
      <c r="N256" s="328" t="s">
        <v>236</v>
      </c>
    </row>
    <row r="257" spans="1:14" s="124" customFormat="1" ht="22.5" customHeight="1" x14ac:dyDescent="0.2">
      <c r="A257" s="82">
        <v>319</v>
      </c>
      <c r="B257" s="123" t="str">
        <f t="shared" si="5"/>
        <v>200M-1-7</v>
      </c>
      <c r="C257" s="322">
        <v>135</v>
      </c>
      <c r="D257" s="322">
        <v>35875550244</v>
      </c>
      <c r="E257" s="323" t="s">
        <v>1214</v>
      </c>
      <c r="F257" s="324" t="s">
        <v>1215</v>
      </c>
      <c r="G257" s="325" t="s">
        <v>522</v>
      </c>
      <c r="H257" s="325" t="s">
        <v>312</v>
      </c>
      <c r="I257" s="325" t="s">
        <v>325</v>
      </c>
      <c r="J257" s="326"/>
      <c r="K257" s="327" t="s">
        <v>584</v>
      </c>
      <c r="L257" s="327" t="s">
        <v>590</v>
      </c>
      <c r="M257" s="328"/>
      <c r="N257" s="328" t="s">
        <v>236</v>
      </c>
    </row>
    <row r="258" spans="1:14" s="124" customFormat="1" ht="22.5" customHeight="1" x14ac:dyDescent="0.2">
      <c r="A258" s="82">
        <v>320</v>
      </c>
      <c r="B258" s="123" t="str">
        <f t="shared" si="5"/>
        <v>200M-1-8</v>
      </c>
      <c r="C258" s="322">
        <v>9</v>
      </c>
      <c r="D258" s="322">
        <v>15193415234</v>
      </c>
      <c r="E258" s="323" t="s">
        <v>625</v>
      </c>
      <c r="F258" s="324" t="s">
        <v>626</v>
      </c>
      <c r="G258" s="325" t="s">
        <v>522</v>
      </c>
      <c r="H258" s="325" t="s">
        <v>312</v>
      </c>
      <c r="I258" s="325" t="s">
        <v>325</v>
      </c>
      <c r="J258" s="326"/>
      <c r="K258" s="327" t="s">
        <v>584</v>
      </c>
      <c r="L258" s="327" t="s">
        <v>591</v>
      </c>
      <c r="M258" s="328"/>
      <c r="N258" s="328" t="s">
        <v>246</v>
      </c>
    </row>
    <row r="259" spans="1:14" s="124" customFormat="1" ht="22.5" customHeight="1" x14ac:dyDescent="0.2">
      <c r="A259" s="82">
        <v>321</v>
      </c>
      <c r="B259" s="123" t="str">
        <f t="shared" si="5"/>
        <v>200M-2-1</v>
      </c>
      <c r="C259" s="322">
        <v>106</v>
      </c>
      <c r="D259" s="322">
        <v>47170030642</v>
      </c>
      <c r="E259" s="323" t="s">
        <v>237</v>
      </c>
      <c r="F259" s="324" t="s">
        <v>238</v>
      </c>
      <c r="G259" s="325" t="s">
        <v>229</v>
      </c>
      <c r="H259" s="325" t="s">
        <v>312</v>
      </c>
      <c r="I259" s="325" t="s">
        <v>325</v>
      </c>
      <c r="J259" s="326"/>
      <c r="K259" s="327" t="s">
        <v>585</v>
      </c>
      <c r="L259" s="327" t="s">
        <v>584</v>
      </c>
      <c r="M259" s="328"/>
      <c r="N259" s="328" t="s">
        <v>246</v>
      </c>
    </row>
    <row r="260" spans="1:14" s="124" customFormat="1" ht="22.5" customHeight="1" x14ac:dyDescent="0.2">
      <c r="A260" s="82">
        <v>322</v>
      </c>
      <c r="B260" s="123" t="str">
        <f t="shared" si="5"/>
        <v>200M-2-2</v>
      </c>
      <c r="C260" s="322">
        <v>121</v>
      </c>
      <c r="D260" s="322">
        <v>25594219546</v>
      </c>
      <c r="E260" s="323" t="s">
        <v>241</v>
      </c>
      <c r="F260" s="324" t="s">
        <v>627</v>
      </c>
      <c r="G260" s="325" t="s">
        <v>628</v>
      </c>
      <c r="H260" s="325" t="s">
        <v>312</v>
      </c>
      <c r="I260" s="325" t="s">
        <v>325</v>
      </c>
      <c r="J260" s="326"/>
      <c r="K260" s="327" t="s">
        <v>585</v>
      </c>
      <c r="L260" s="327" t="s">
        <v>585</v>
      </c>
      <c r="M260" s="328"/>
      <c r="N260" s="328" t="s">
        <v>246</v>
      </c>
    </row>
    <row r="261" spans="1:14" s="124" customFormat="1" ht="22.5" customHeight="1" x14ac:dyDescent="0.2">
      <c r="A261" s="82">
        <v>323</v>
      </c>
      <c r="B261" s="123" t="str">
        <f t="shared" si="5"/>
        <v>200M-2-4</v>
      </c>
      <c r="C261" s="322">
        <v>132</v>
      </c>
      <c r="D261" s="322">
        <v>49696455244</v>
      </c>
      <c r="E261" s="323" t="s">
        <v>239</v>
      </c>
      <c r="F261" s="324" t="s">
        <v>240</v>
      </c>
      <c r="G261" s="325" t="s">
        <v>301</v>
      </c>
      <c r="H261" s="325" t="s">
        <v>312</v>
      </c>
      <c r="I261" s="325" t="s">
        <v>325</v>
      </c>
      <c r="J261" s="326"/>
      <c r="K261" s="327" t="s">
        <v>585</v>
      </c>
      <c r="L261" s="327" t="s">
        <v>587</v>
      </c>
      <c r="M261" s="328"/>
      <c r="N261" s="328" t="s">
        <v>246</v>
      </c>
    </row>
    <row r="262" spans="1:14" s="124" customFormat="1" ht="22.5" customHeight="1" x14ac:dyDescent="0.2">
      <c r="A262" s="82">
        <v>324</v>
      </c>
      <c r="B262" s="123" t="str">
        <f t="shared" si="5"/>
        <v>200M-2-3</v>
      </c>
      <c r="C262" s="322">
        <v>169</v>
      </c>
      <c r="D262" s="322"/>
      <c r="E262" s="323">
        <v>25499</v>
      </c>
      <c r="F262" s="324" t="s">
        <v>1478</v>
      </c>
      <c r="G262" s="325" t="s">
        <v>301</v>
      </c>
      <c r="H262" s="325" t="s">
        <v>312</v>
      </c>
      <c r="I262" s="325" t="s">
        <v>325</v>
      </c>
      <c r="J262" s="326"/>
      <c r="K262" s="327" t="s">
        <v>585</v>
      </c>
      <c r="L262" s="327" t="s">
        <v>586</v>
      </c>
      <c r="M262" s="328"/>
      <c r="N262" s="328" t="s">
        <v>246</v>
      </c>
    </row>
    <row r="263" spans="1:14" s="124" customFormat="1" ht="22.5" customHeight="1" x14ac:dyDescent="0.2">
      <c r="A263" s="82">
        <v>325</v>
      </c>
      <c r="B263" s="123" t="str">
        <f t="shared" si="5"/>
        <v>200M-2-5</v>
      </c>
      <c r="C263" s="322">
        <v>3</v>
      </c>
      <c r="D263" s="322">
        <v>27113358842</v>
      </c>
      <c r="E263" s="323" t="s">
        <v>926</v>
      </c>
      <c r="F263" s="324" t="s">
        <v>927</v>
      </c>
      <c r="G263" s="325" t="s">
        <v>928</v>
      </c>
      <c r="H263" s="325" t="s">
        <v>312</v>
      </c>
      <c r="I263" s="325" t="s">
        <v>325</v>
      </c>
      <c r="J263" s="326"/>
      <c r="K263" s="327" t="s">
        <v>585</v>
      </c>
      <c r="L263" s="327" t="s">
        <v>588</v>
      </c>
      <c r="M263" s="328"/>
      <c r="N263" s="328" t="s">
        <v>246</v>
      </c>
    </row>
    <row r="264" spans="1:14" s="124" customFormat="1" ht="22.5" customHeight="1" x14ac:dyDescent="0.2">
      <c r="A264" s="82">
        <v>326</v>
      </c>
      <c r="B264" s="123" t="str">
        <f t="shared" si="5"/>
        <v>200M-2-6</v>
      </c>
      <c r="C264" s="322">
        <v>4</v>
      </c>
      <c r="D264" s="322">
        <v>56164034290</v>
      </c>
      <c r="E264" s="323" t="s">
        <v>304</v>
      </c>
      <c r="F264" s="324" t="s">
        <v>305</v>
      </c>
      <c r="G264" s="325" t="s">
        <v>306</v>
      </c>
      <c r="H264" s="325" t="s">
        <v>312</v>
      </c>
      <c r="I264" s="325" t="s">
        <v>325</v>
      </c>
      <c r="J264" s="326"/>
      <c r="K264" s="327" t="s">
        <v>585</v>
      </c>
      <c r="L264" s="327" t="s">
        <v>589</v>
      </c>
      <c r="M264" s="328"/>
      <c r="N264" s="328" t="s">
        <v>251</v>
      </c>
    </row>
    <row r="265" spans="1:14" s="124" customFormat="1" ht="22.5" customHeight="1" x14ac:dyDescent="0.2">
      <c r="A265" s="82">
        <v>327</v>
      </c>
      <c r="B265" s="123" t="str">
        <f t="shared" ref="B265:B311" si="7">CONCATENATE(I265,"-",K265,"-",L265)</f>
        <v>200M-2-7</v>
      </c>
      <c r="C265" s="322">
        <v>20</v>
      </c>
      <c r="D265" s="322">
        <v>54163131880</v>
      </c>
      <c r="E265" s="323" t="s">
        <v>629</v>
      </c>
      <c r="F265" s="324" t="s">
        <v>630</v>
      </c>
      <c r="G265" s="325" t="s">
        <v>250</v>
      </c>
      <c r="H265" s="325" t="s">
        <v>312</v>
      </c>
      <c r="I265" s="325" t="s">
        <v>325</v>
      </c>
      <c r="J265" s="326"/>
      <c r="K265" s="327" t="s">
        <v>585</v>
      </c>
      <c r="L265" s="327" t="s">
        <v>590</v>
      </c>
      <c r="M265" s="328"/>
      <c r="N265" s="328" t="s">
        <v>251</v>
      </c>
    </row>
    <row r="266" spans="1:14" s="124" customFormat="1" ht="22.5" customHeight="1" x14ac:dyDescent="0.2">
      <c r="A266" s="82">
        <v>328</v>
      </c>
      <c r="B266" s="123" t="str">
        <f t="shared" si="7"/>
        <v>200M-2-8</v>
      </c>
      <c r="C266" s="322">
        <v>22</v>
      </c>
      <c r="D266" s="322">
        <v>29132162950</v>
      </c>
      <c r="E266" s="323" t="s">
        <v>631</v>
      </c>
      <c r="F266" s="324" t="s">
        <v>632</v>
      </c>
      <c r="G266" s="325" t="s">
        <v>1674</v>
      </c>
      <c r="H266" s="325" t="s">
        <v>312</v>
      </c>
      <c r="I266" s="325" t="s">
        <v>325</v>
      </c>
      <c r="J266" s="326"/>
      <c r="K266" s="327" t="s">
        <v>585</v>
      </c>
      <c r="L266" s="327" t="s">
        <v>591</v>
      </c>
      <c r="M266" s="328"/>
      <c r="N266" s="328" t="s">
        <v>251</v>
      </c>
    </row>
    <row r="267" spans="1:14" s="124" customFormat="1" ht="22.5" customHeight="1" x14ac:dyDescent="0.2">
      <c r="A267" s="82">
        <v>329</v>
      </c>
      <c r="B267" s="123" t="str">
        <f t="shared" si="7"/>
        <v>200M-3-1</v>
      </c>
      <c r="C267" s="322">
        <v>76</v>
      </c>
      <c r="D267" s="322">
        <v>51553166248</v>
      </c>
      <c r="E267" s="323" t="s">
        <v>247</v>
      </c>
      <c r="F267" s="324" t="s">
        <v>248</v>
      </c>
      <c r="G267" s="325" t="s">
        <v>301</v>
      </c>
      <c r="H267" s="325" t="s">
        <v>312</v>
      </c>
      <c r="I267" s="325" t="s">
        <v>325</v>
      </c>
      <c r="J267" s="326"/>
      <c r="K267" s="327" t="s">
        <v>586</v>
      </c>
      <c r="L267" s="327" t="s">
        <v>584</v>
      </c>
      <c r="M267" s="328"/>
      <c r="N267" s="328" t="s">
        <v>251</v>
      </c>
    </row>
    <row r="268" spans="1:14" s="124" customFormat="1" ht="22.5" customHeight="1" x14ac:dyDescent="0.2">
      <c r="A268" s="82">
        <v>330</v>
      </c>
      <c r="B268" s="123" t="str">
        <f t="shared" si="7"/>
        <v>200M-3-2</v>
      </c>
      <c r="C268" s="322">
        <v>92</v>
      </c>
      <c r="D268" s="322">
        <v>29078177360</v>
      </c>
      <c r="E268" s="323" t="s">
        <v>633</v>
      </c>
      <c r="F268" s="324" t="s">
        <v>634</v>
      </c>
      <c r="G268" s="325" t="s">
        <v>522</v>
      </c>
      <c r="H268" s="325" t="s">
        <v>312</v>
      </c>
      <c r="I268" s="325" t="s">
        <v>325</v>
      </c>
      <c r="J268" s="326"/>
      <c r="K268" s="327" t="s">
        <v>586</v>
      </c>
      <c r="L268" s="327" t="s">
        <v>585</v>
      </c>
      <c r="M268" s="328"/>
      <c r="N268" s="328" t="s">
        <v>251</v>
      </c>
    </row>
    <row r="269" spans="1:14" s="124" customFormat="1" ht="22.5" customHeight="1" x14ac:dyDescent="0.2">
      <c r="A269" s="82">
        <v>331</v>
      </c>
      <c r="B269" s="123" t="str">
        <f t="shared" si="7"/>
        <v>200M-3-3</v>
      </c>
      <c r="C269" s="322">
        <v>107</v>
      </c>
      <c r="D269" s="322">
        <v>49747717208</v>
      </c>
      <c r="E269" s="323" t="s">
        <v>279</v>
      </c>
      <c r="F269" s="324" t="s">
        <v>931</v>
      </c>
      <c r="G269" s="325" t="s">
        <v>301</v>
      </c>
      <c r="H269" s="325" t="s">
        <v>312</v>
      </c>
      <c r="I269" s="325" t="s">
        <v>325</v>
      </c>
      <c r="J269" s="326"/>
      <c r="K269" s="327" t="s">
        <v>586</v>
      </c>
      <c r="L269" s="327" t="s">
        <v>586</v>
      </c>
      <c r="M269" s="328"/>
      <c r="N269" s="328" t="s">
        <v>251</v>
      </c>
    </row>
    <row r="270" spans="1:14" s="124" customFormat="1" ht="22.5" customHeight="1" x14ac:dyDescent="0.2">
      <c r="A270" s="82">
        <v>332</v>
      </c>
      <c r="B270" s="123" t="str">
        <f t="shared" si="7"/>
        <v>200M-3-4</v>
      </c>
      <c r="C270" s="322">
        <v>130</v>
      </c>
      <c r="D270" s="322">
        <v>20045564770</v>
      </c>
      <c r="E270" s="323" t="s">
        <v>279</v>
      </c>
      <c r="F270" s="324" t="s">
        <v>280</v>
      </c>
      <c r="G270" s="325" t="s">
        <v>250</v>
      </c>
      <c r="H270" s="325" t="s">
        <v>312</v>
      </c>
      <c r="I270" s="325" t="s">
        <v>325</v>
      </c>
      <c r="J270" s="326"/>
      <c r="K270" s="327" t="s">
        <v>586</v>
      </c>
      <c r="L270" s="327" t="s">
        <v>587</v>
      </c>
      <c r="M270" s="328"/>
      <c r="N270" s="328" t="s">
        <v>251</v>
      </c>
    </row>
    <row r="271" spans="1:14" s="124" customFormat="1" ht="22.5" customHeight="1" x14ac:dyDescent="0.2">
      <c r="A271" s="82">
        <v>333</v>
      </c>
      <c r="B271" s="123" t="str">
        <f t="shared" si="7"/>
        <v>200M-3-5</v>
      </c>
      <c r="C271" s="322">
        <v>175</v>
      </c>
      <c r="D271" s="322">
        <v>11669317194</v>
      </c>
      <c r="E271" s="323" t="s">
        <v>635</v>
      </c>
      <c r="F271" s="324" t="s">
        <v>636</v>
      </c>
      <c r="G271" s="325" t="s">
        <v>301</v>
      </c>
      <c r="H271" s="325" t="s">
        <v>312</v>
      </c>
      <c r="I271" s="325" t="s">
        <v>325</v>
      </c>
      <c r="J271" s="326"/>
      <c r="K271" s="327" t="s">
        <v>586</v>
      </c>
      <c r="L271" s="327" t="s">
        <v>588</v>
      </c>
      <c r="M271" s="328"/>
      <c r="N271" s="328" t="s">
        <v>251</v>
      </c>
    </row>
    <row r="272" spans="1:14" s="124" customFormat="1" ht="22.5" customHeight="1" x14ac:dyDescent="0.2">
      <c r="A272" s="82">
        <v>334</v>
      </c>
      <c r="B272" s="123" t="str">
        <f t="shared" si="7"/>
        <v>200M-3-6</v>
      </c>
      <c r="C272" s="322">
        <v>178</v>
      </c>
      <c r="D272" s="322">
        <v>56275176964</v>
      </c>
      <c r="E272" s="323" t="s">
        <v>277</v>
      </c>
      <c r="F272" s="324" t="s">
        <v>278</v>
      </c>
      <c r="G272" s="325" t="s">
        <v>651</v>
      </c>
      <c r="H272" s="325" t="s">
        <v>312</v>
      </c>
      <c r="I272" s="325" t="s">
        <v>325</v>
      </c>
      <c r="J272" s="326"/>
      <c r="K272" s="327" t="s">
        <v>586</v>
      </c>
      <c r="L272" s="327" t="s">
        <v>589</v>
      </c>
      <c r="M272" s="328"/>
      <c r="N272" s="328" t="s">
        <v>251</v>
      </c>
    </row>
    <row r="273" spans="1:14" s="124" customFormat="1" ht="22.5" customHeight="1" x14ac:dyDescent="0.2">
      <c r="A273" s="82">
        <v>335</v>
      </c>
      <c r="B273" s="123" t="str">
        <f t="shared" si="7"/>
        <v>200M-3-7</v>
      </c>
      <c r="C273" s="322">
        <v>186</v>
      </c>
      <c r="D273" s="322">
        <v>34550229482</v>
      </c>
      <c r="E273" s="323" t="s">
        <v>637</v>
      </c>
      <c r="F273" s="324" t="s">
        <v>638</v>
      </c>
      <c r="G273" s="325" t="s">
        <v>301</v>
      </c>
      <c r="H273" s="325" t="s">
        <v>312</v>
      </c>
      <c r="I273" s="325" t="s">
        <v>325</v>
      </c>
      <c r="J273" s="326"/>
      <c r="K273" s="327" t="s">
        <v>586</v>
      </c>
      <c r="L273" s="327" t="s">
        <v>590</v>
      </c>
      <c r="M273" s="328"/>
      <c r="N273" s="328" t="s">
        <v>251</v>
      </c>
    </row>
    <row r="274" spans="1:14" s="124" customFormat="1" ht="22.5" customHeight="1" x14ac:dyDescent="0.2">
      <c r="A274" s="82">
        <v>336</v>
      </c>
      <c r="B274" s="123" t="str">
        <f t="shared" si="7"/>
        <v>200M-3-8</v>
      </c>
      <c r="C274" s="322">
        <v>7</v>
      </c>
      <c r="D274" s="322">
        <v>22064415194</v>
      </c>
      <c r="E274" s="323" t="s">
        <v>639</v>
      </c>
      <c r="F274" s="324" t="s">
        <v>640</v>
      </c>
      <c r="G274" s="325" t="s">
        <v>301</v>
      </c>
      <c r="H274" s="325" t="s">
        <v>312</v>
      </c>
      <c r="I274" s="325" t="s">
        <v>325</v>
      </c>
      <c r="J274" s="326"/>
      <c r="K274" s="327" t="s">
        <v>586</v>
      </c>
      <c r="L274" s="327" t="s">
        <v>591</v>
      </c>
      <c r="M274" s="328"/>
      <c r="N274" s="328" t="s">
        <v>252</v>
      </c>
    </row>
    <row r="275" spans="1:14" s="124" customFormat="1" ht="22.5" customHeight="1" x14ac:dyDescent="0.2">
      <c r="A275" s="82">
        <v>337</v>
      </c>
      <c r="B275" s="123" t="str">
        <f t="shared" si="7"/>
        <v>200M-4-1</v>
      </c>
      <c r="C275" s="322">
        <v>102</v>
      </c>
      <c r="D275" s="322">
        <v>5493352114</v>
      </c>
      <c r="E275" s="323" t="s">
        <v>935</v>
      </c>
      <c r="F275" s="324" t="s">
        <v>936</v>
      </c>
      <c r="G275" s="325" t="s">
        <v>250</v>
      </c>
      <c r="H275" s="325" t="s">
        <v>312</v>
      </c>
      <c r="I275" s="325" t="s">
        <v>325</v>
      </c>
      <c r="J275" s="326"/>
      <c r="K275" s="327" t="s">
        <v>587</v>
      </c>
      <c r="L275" s="327" t="s">
        <v>584</v>
      </c>
      <c r="M275" s="328"/>
      <c r="N275" s="328" t="s">
        <v>252</v>
      </c>
    </row>
    <row r="276" spans="1:14" s="124" customFormat="1" ht="22.5" customHeight="1" x14ac:dyDescent="0.2">
      <c r="A276" s="82">
        <v>338</v>
      </c>
      <c r="B276" s="123" t="str">
        <f t="shared" si="7"/>
        <v>200M-4-2</v>
      </c>
      <c r="C276" s="322">
        <v>141</v>
      </c>
      <c r="D276" s="322">
        <v>55939306594</v>
      </c>
      <c r="E276" s="323" t="s">
        <v>643</v>
      </c>
      <c r="F276" s="324" t="s">
        <v>644</v>
      </c>
      <c r="G276" s="325" t="s">
        <v>250</v>
      </c>
      <c r="H276" s="325" t="s">
        <v>312</v>
      </c>
      <c r="I276" s="325" t="s">
        <v>325</v>
      </c>
      <c r="J276" s="326"/>
      <c r="K276" s="327" t="s">
        <v>587</v>
      </c>
      <c r="L276" s="327" t="s">
        <v>585</v>
      </c>
      <c r="M276" s="328"/>
      <c r="N276" s="328" t="s">
        <v>252</v>
      </c>
    </row>
    <row r="277" spans="1:14" s="124" customFormat="1" ht="22.5" customHeight="1" x14ac:dyDescent="0.2">
      <c r="A277" s="82">
        <v>339</v>
      </c>
      <c r="B277" s="123" t="str">
        <f t="shared" si="7"/>
        <v>200M-4-3</v>
      </c>
      <c r="C277" s="322">
        <v>184</v>
      </c>
      <c r="D277" s="322">
        <v>14357445834</v>
      </c>
      <c r="E277" s="323" t="s">
        <v>249</v>
      </c>
      <c r="F277" s="324" t="s">
        <v>645</v>
      </c>
      <c r="G277" s="325" t="s">
        <v>250</v>
      </c>
      <c r="H277" s="325" t="s">
        <v>312</v>
      </c>
      <c r="I277" s="325" t="s">
        <v>325</v>
      </c>
      <c r="J277" s="326"/>
      <c r="K277" s="327" t="s">
        <v>587</v>
      </c>
      <c r="L277" s="327" t="s">
        <v>586</v>
      </c>
      <c r="M277" s="328"/>
      <c r="N277" s="328" t="s">
        <v>252</v>
      </c>
    </row>
    <row r="278" spans="1:14" s="124" customFormat="1" ht="22.5" customHeight="1" x14ac:dyDescent="0.2">
      <c r="A278" s="82">
        <v>340</v>
      </c>
      <c r="B278" s="123" t="str">
        <f t="shared" si="7"/>
        <v>200M-4-4</v>
      </c>
      <c r="C278" s="322">
        <v>206</v>
      </c>
      <c r="D278" s="322">
        <v>49264282142</v>
      </c>
      <c r="E278" s="323" t="s">
        <v>1399</v>
      </c>
      <c r="F278" s="324" t="s">
        <v>1400</v>
      </c>
      <c r="G278" s="325" t="s">
        <v>547</v>
      </c>
      <c r="H278" s="325" t="s">
        <v>312</v>
      </c>
      <c r="I278" s="325" t="s">
        <v>325</v>
      </c>
      <c r="J278" s="326"/>
      <c r="K278" s="327" t="s">
        <v>587</v>
      </c>
      <c r="L278" s="327" t="s">
        <v>587</v>
      </c>
      <c r="M278" s="328"/>
      <c r="N278" s="328" t="s">
        <v>252</v>
      </c>
    </row>
    <row r="279" spans="1:14" s="124" customFormat="1" ht="22.5" customHeight="1" x14ac:dyDescent="0.2">
      <c r="A279" s="82">
        <v>341</v>
      </c>
      <c r="B279" s="123" t="str">
        <f t="shared" si="7"/>
        <v>200M-4-5</v>
      </c>
      <c r="C279" s="322">
        <v>34</v>
      </c>
      <c r="D279" s="322">
        <v>29470451686</v>
      </c>
      <c r="E279" s="323" t="s">
        <v>646</v>
      </c>
      <c r="F279" s="324" t="s">
        <v>647</v>
      </c>
      <c r="G279" s="325" t="s">
        <v>232</v>
      </c>
      <c r="H279" s="325" t="s">
        <v>312</v>
      </c>
      <c r="I279" s="325" t="s">
        <v>325</v>
      </c>
      <c r="J279" s="326"/>
      <c r="K279" s="327" t="s">
        <v>587</v>
      </c>
      <c r="L279" s="327" t="s">
        <v>588</v>
      </c>
      <c r="M279" s="328"/>
      <c r="N279" s="328" t="s">
        <v>263</v>
      </c>
    </row>
    <row r="280" spans="1:14" s="124" customFormat="1" ht="22.5" customHeight="1" x14ac:dyDescent="0.2">
      <c r="A280" s="82">
        <v>342</v>
      </c>
      <c r="B280" s="123" t="str">
        <f t="shared" si="7"/>
        <v>200M-4-6</v>
      </c>
      <c r="C280" s="322">
        <v>87</v>
      </c>
      <c r="D280" s="322">
        <v>34688301654</v>
      </c>
      <c r="E280" s="323" t="s">
        <v>648</v>
      </c>
      <c r="F280" s="324" t="s">
        <v>649</v>
      </c>
      <c r="G280" s="325" t="s">
        <v>250</v>
      </c>
      <c r="H280" s="325" t="s">
        <v>312</v>
      </c>
      <c r="I280" s="325" t="s">
        <v>325</v>
      </c>
      <c r="J280" s="326"/>
      <c r="K280" s="327" t="s">
        <v>587</v>
      </c>
      <c r="L280" s="327" t="s">
        <v>589</v>
      </c>
      <c r="M280" s="328"/>
      <c r="N280" s="328" t="s">
        <v>263</v>
      </c>
    </row>
    <row r="281" spans="1:14" s="124" customFormat="1" ht="22.5" customHeight="1" x14ac:dyDescent="0.2">
      <c r="A281" s="82">
        <v>343</v>
      </c>
      <c r="B281" s="123" t="str">
        <f t="shared" si="7"/>
        <v>200M-4-7</v>
      </c>
      <c r="C281" s="322">
        <v>128</v>
      </c>
      <c r="D281" s="322">
        <v>45601157852</v>
      </c>
      <c r="E281" s="323" t="s">
        <v>253</v>
      </c>
      <c r="F281" s="324" t="s">
        <v>254</v>
      </c>
      <c r="G281" s="325" t="s">
        <v>232</v>
      </c>
      <c r="H281" s="325" t="s">
        <v>312</v>
      </c>
      <c r="I281" s="325" t="s">
        <v>325</v>
      </c>
      <c r="J281" s="326"/>
      <c r="K281" s="327" t="s">
        <v>587</v>
      </c>
      <c r="L281" s="327" t="s">
        <v>590</v>
      </c>
      <c r="M281" s="328"/>
      <c r="N281" s="328" t="s">
        <v>263</v>
      </c>
    </row>
    <row r="282" spans="1:14" s="124" customFormat="1" ht="22.5" customHeight="1" x14ac:dyDescent="0.2">
      <c r="A282" s="82">
        <v>344</v>
      </c>
      <c r="B282" s="123" t="str">
        <f t="shared" si="7"/>
        <v>200M-4-8</v>
      </c>
      <c r="C282" s="322">
        <v>142</v>
      </c>
      <c r="D282" s="322">
        <v>10745484440</v>
      </c>
      <c r="E282" s="323" t="s">
        <v>298</v>
      </c>
      <c r="F282" s="324" t="s">
        <v>650</v>
      </c>
      <c r="G282" s="325" t="s">
        <v>301</v>
      </c>
      <c r="H282" s="325" t="s">
        <v>312</v>
      </c>
      <c r="I282" s="325" t="s">
        <v>325</v>
      </c>
      <c r="J282" s="326"/>
      <c r="K282" s="327" t="s">
        <v>587</v>
      </c>
      <c r="L282" s="327" t="s">
        <v>591</v>
      </c>
      <c r="M282" s="328"/>
      <c r="N282" s="328" t="s">
        <v>263</v>
      </c>
    </row>
    <row r="283" spans="1:14" s="124" customFormat="1" ht="22.5" customHeight="1" x14ac:dyDescent="0.2">
      <c r="A283" s="82">
        <v>345</v>
      </c>
      <c r="B283" s="123" t="str">
        <f t="shared" si="7"/>
        <v>200M-5-1</v>
      </c>
      <c r="C283" s="322">
        <v>146</v>
      </c>
      <c r="D283" s="322">
        <v>27913815354</v>
      </c>
      <c r="E283" s="323" t="s">
        <v>319</v>
      </c>
      <c r="F283" s="324" t="s">
        <v>320</v>
      </c>
      <c r="G283" s="325" t="s">
        <v>292</v>
      </c>
      <c r="H283" s="325" t="s">
        <v>312</v>
      </c>
      <c r="I283" s="325" t="s">
        <v>325</v>
      </c>
      <c r="J283" s="326"/>
      <c r="K283" s="327" t="s">
        <v>588</v>
      </c>
      <c r="L283" s="327" t="s">
        <v>584</v>
      </c>
      <c r="M283" s="328"/>
      <c r="N283" s="328" t="s">
        <v>263</v>
      </c>
    </row>
    <row r="284" spans="1:14" s="124" customFormat="1" ht="22.5" customHeight="1" x14ac:dyDescent="0.2">
      <c r="A284" s="82">
        <v>346</v>
      </c>
      <c r="B284" s="123" t="str">
        <f t="shared" si="7"/>
        <v>200M-5-2</v>
      </c>
      <c r="C284" s="322">
        <v>207</v>
      </c>
      <c r="D284" s="322">
        <v>30826143186</v>
      </c>
      <c r="E284" s="323" t="s">
        <v>1405</v>
      </c>
      <c r="F284" s="324" t="s">
        <v>1406</v>
      </c>
      <c r="G284" s="325" t="s">
        <v>1425</v>
      </c>
      <c r="H284" s="325" t="s">
        <v>312</v>
      </c>
      <c r="I284" s="325" t="s">
        <v>325</v>
      </c>
      <c r="J284" s="326"/>
      <c r="K284" s="327" t="s">
        <v>588</v>
      </c>
      <c r="L284" s="327" t="s">
        <v>585</v>
      </c>
      <c r="M284" s="328"/>
      <c r="N284" s="328" t="s">
        <v>263</v>
      </c>
    </row>
    <row r="285" spans="1:14" s="124" customFormat="1" ht="22.5" customHeight="1" x14ac:dyDescent="0.2">
      <c r="A285" s="82">
        <v>347</v>
      </c>
      <c r="B285" s="123" t="str">
        <f t="shared" si="7"/>
        <v>200M-5-3</v>
      </c>
      <c r="C285" s="322">
        <v>29</v>
      </c>
      <c r="D285" s="322">
        <v>29413187498</v>
      </c>
      <c r="E285" s="323" t="s">
        <v>262</v>
      </c>
      <c r="F285" s="324" t="s">
        <v>652</v>
      </c>
      <c r="G285" s="325" t="s">
        <v>232</v>
      </c>
      <c r="H285" s="325" t="s">
        <v>312</v>
      </c>
      <c r="I285" s="325" t="s">
        <v>325</v>
      </c>
      <c r="J285" s="326"/>
      <c r="K285" s="327" t="s">
        <v>588</v>
      </c>
      <c r="L285" s="327" t="s">
        <v>586</v>
      </c>
      <c r="M285" s="328"/>
      <c r="N285" s="328" t="s">
        <v>264</v>
      </c>
    </row>
    <row r="286" spans="1:14" s="124" customFormat="1" ht="22.5" customHeight="1" x14ac:dyDescent="0.2">
      <c r="A286" s="82">
        <v>348</v>
      </c>
      <c r="B286" s="123" t="str">
        <f t="shared" si="7"/>
        <v>200M-5-4</v>
      </c>
      <c r="C286" s="322">
        <v>38</v>
      </c>
      <c r="D286" s="322">
        <v>13679469498</v>
      </c>
      <c r="E286" s="323" t="s">
        <v>653</v>
      </c>
      <c r="F286" s="324" t="s">
        <v>654</v>
      </c>
      <c r="G286" s="325" t="s">
        <v>292</v>
      </c>
      <c r="H286" s="325" t="s">
        <v>312</v>
      </c>
      <c r="I286" s="325" t="s">
        <v>325</v>
      </c>
      <c r="J286" s="326"/>
      <c r="K286" s="327" t="s">
        <v>588</v>
      </c>
      <c r="L286" s="327" t="s">
        <v>587</v>
      </c>
      <c r="M286" s="328"/>
      <c r="N286" s="328" t="s">
        <v>264</v>
      </c>
    </row>
    <row r="287" spans="1:14" s="124" customFormat="1" ht="22.5" customHeight="1" x14ac:dyDescent="0.2">
      <c r="A287" s="82">
        <v>349</v>
      </c>
      <c r="B287" s="123" t="str">
        <f t="shared" si="7"/>
        <v>200M-5-5</v>
      </c>
      <c r="C287" s="322">
        <v>57</v>
      </c>
      <c r="D287" s="322">
        <v>3148783344</v>
      </c>
      <c r="E287" s="323" t="s">
        <v>259</v>
      </c>
      <c r="F287" s="324" t="s">
        <v>657</v>
      </c>
      <c r="G287" s="325" t="s">
        <v>250</v>
      </c>
      <c r="H287" s="325" t="s">
        <v>312</v>
      </c>
      <c r="I287" s="325" t="s">
        <v>325</v>
      </c>
      <c r="J287" s="326"/>
      <c r="K287" s="327" t="s">
        <v>588</v>
      </c>
      <c r="L287" s="327" t="s">
        <v>588</v>
      </c>
      <c r="M287" s="328"/>
      <c r="N287" s="328" t="s">
        <v>264</v>
      </c>
    </row>
    <row r="288" spans="1:14" s="124" customFormat="1" ht="22.5" customHeight="1" x14ac:dyDescent="0.2">
      <c r="A288" s="82">
        <v>350</v>
      </c>
      <c r="B288" s="123" t="str">
        <f t="shared" si="7"/>
        <v>200M-5-6</v>
      </c>
      <c r="C288" s="322">
        <v>49</v>
      </c>
      <c r="D288" s="322">
        <v>16664383748</v>
      </c>
      <c r="E288" s="323" t="s">
        <v>265</v>
      </c>
      <c r="F288" s="324" t="s">
        <v>658</v>
      </c>
      <c r="G288" s="325" t="s">
        <v>229</v>
      </c>
      <c r="H288" s="325" t="s">
        <v>312</v>
      </c>
      <c r="I288" s="325" t="s">
        <v>325</v>
      </c>
      <c r="J288" s="326"/>
      <c r="K288" s="327" t="s">
        <v>588</v>
      </c>
      <c r="L288" s="327" t="s">
        <v>589</v>
      </c>
      <c r="M288" s="328"/>
      <c r="N288" s="328" t="s">
        <v>270</v>
      </c>
    </row>
    <row r="289" spans="1:14" s="124" customFormat="1" ht="22.5" customHeight="1" x14ac:dyDescent="0.2">
      <c r="A289" s="82">
        <v>351</v>
      </c>
      <c r="B289" s="123" t="str">
        <f t="shared" si="7"/>
        <v>200M-5-7</v>
      </c>
      <c r="C289" s="322">
        <v>79</v>
      </c>
      <c r="D289" s="322">
        <v>18460515538</v>
      </c>
      <c r="E289" s="323" t="s">
        <v>268</v>
      </c>
      <c r="F289" s="324" t="s">
        <v>269</v>
      </c>
      <c r="G289" s="325" t="s">
        <v>250</v>
      </c>
      <c r="H289" s="325" t="s">
        <v>312</v>
      </c>
      <c r="I289" s="325" t="s">
        <v>325</v>
      </c>
      <c r="J289" s="326"/>
      <c r="K289" s="327" t="s">
        <v>588</v>
      </c>
      <c r="L289" s="327" t="s">
        <v>590</v>
      </c>
      <c r="M289" s="328"/>
      <c r="N289" s="328" t="s">
        <v>288</v>
      </c>
    </row>
    <row r="290" spans="1:14" s="124" customFormat="1" ht="22.5" customHeight="1" x14ac:dyDescent="0.2">
      <c r="A290" s="82"/>
      <c r="B290" s="123" t="str">
        <f t="shared" si="7"/>
        <v>200M--</v>
      </c>
      <c r="C290" s="322"/>
      <c r="D290" s="322"/>
      <c r="E290" s="323"/>
      <c r="F290" s="324"/>
      <c r="G290" s="325"/>
      <c r="H290" s="325" t="s">
        <v>312</v>
      </c>
      <c r="I290" s="325" t="s">
        <v>325</v>
      </c>
      <c r="J290" s="326"/>
      <c r="K290" s="327"/>
      <c r="L290" s="327"/>
      <c r="M290" s="328"/>
      <c r="N290" s="328"/>
    </row>
    <row r="291" spans="1:14" s="124" customFormat="1" ht="22.5" customHeight="1" x14ac:dyDescent="0.2">
      <c r="A291" s="82">
        <v>352</v>
      </c>
      <c r="B291" s="123" t="str">
        <f t="shared" si="7"/>
        <v>200M--</v>
      </c>
      <c r="C291" s="322"/>
      <c r="D291" s="322"/>
      <c r="E291" s="323"/>
      <c r="F291" s="324" t="s">
        <v>1422</v>
      </c>
      <c r="G291" s="325" t="s">
        <v>1422</v>
      </c>
      <c r="H291" s="325" t="s">
        <v>312</v>
      </c>
      <c r="I291" s="325" t="s">
        <v>325</v>
      </c>
      <c r="J291" s="326"/>
      <c r="K291" s="327"/>
      <c r="L291" s="327"/>
      <c r="M291" s="328"/>
      <c r="N291" s="328"/>
    </row>
    <row r="292" spans="1:14" s="124" customFormat="1" ht="22.5" customHeight="1" x14ac:dyDescent="0.2">
      <c r="A292" s="82">
        <v>353</v>
      </c>
      <c r="B292" s="123" t="str">
        <f t="shared" si="7"/>
        <v>5000M.Y--</v>
      </c>
      <c r="C292" s="329"/>
      <c r="D292" s="329"/>
      <c r="E292" s="330"/>
      <c r="F292" s="331"/>
      <c r="G292" s="332"/>
      <c r="H292" s="332" t="s">
        <v>312</v>
      </c>
      <c r="I292" s="332" t="s">
        <v>1290</v>
      </c>
      <c r="J292" s="333"/>
      <c r="K292" s="334"/>
      <c r="L292" s="334"/>
      <c r="M292" s="335"/>
      <c r="N292" s="335"/>
    </row>
    <row r="293" spans="1:14" s="124" customFormat="1" ht="22.5" customHeight="1" x14ac:dyDescent="0.2">
      <c r="A293" s="82">
        <v>354</v>
      </c>
      <c r="B293" s="123" t="str">
        <f t="shared" si="7"/>
        <v>5000M.Y-1-1</v>
      </c>
      <c r="C293" s="329">
        <v>130</v>
      </c>
      <c r="D293" s="329">
        <v>20045564770</v>
      </c>
      <c r="E293" s="330" t="s">
        <v>279</v>
      </c>
      <c r="F293" s="331" t="s">
        <v>280</v>
      </c>
      <c r="G293" s="332" t="s">
        <v>250</v>
      </c>
      <c r="H293" s="332" t="s">
        <v>312</v>
      </c>
      <c r="I293" s="332" t="s">
        <v>1290</v>
      </c>
      <c r="J293" s="333"/>
      <c r="K293" s="334" t="s">
        <v>584</v>
      </c>
      <c r="L293" s="334" t="s">
        <v>584</v>
      </c>
      <c r="M293" s="335"/>
      <c r="N293" s="335" t="s">
        <v>251</v>
      </c>
    </row>
    <row r="294" spans="1:14" s="124" customFormat="1" ht="22.5" customHeight="1" x14ac:dyDescent="0.2">
      <c r="A294" s="82">
        <v>355</v>
      </c>
      <c r="B294" s="123" t="str">
        <f t="shared" si="7"/>
        <v>5000M.Y-1-2</v>
      </c>
      <c r="C294" s="329">
        <v>159</v>
      </c>
      <c r="D294" s="329">
        <v>14302146236</v>
      </c>
      <c r="E294" s="330" t="s">
        <v>315</v>
      </c>
      <c r="F294" s="331" t="s">
        <v>316</v>
      </c>
      <c r="G294" s="332" t="s">
        <v>229</v>
      </c>
      <c r="H294" s="332" t="s">
        <v>312</v>
      </c>
      <c r="I294" s="332" t="s">
        <v>1290</v>
      </c>
      <c r="J294" s="333"/>
      <c r="K294" s="334" t="s">
        <v>584</v>
      </c>
      <c r="L294" s="334" t="s">
        <v>585</v>
      </c>
      <c r="M294" s="335"/>
      <c r="N294" s="335" t="s">
        <v>251</v>
      </c>
    </row>
    <row r="295" spans="1:14" s="124" customFormat="1" ht="22.5" customHeight="1" x14ac:dyDescent="0.2">
      <c r="A295" s="82">
        <v>356</v>
      </c>
      <c r="B295" s="123" t="str">
        <f t="shared" si="7"/>
        <v>5000M.Y-1-3</v>
      </c>
      <c r="C295" s="329">
        <v>6</v>
      </c>
      <c r="D295" s="329">
        <v>23723330070</v>
      </c>
      <c r="E295" s="330" t="s">
        <v>317</v>
      </c>
      <c r="F295" s="331" t="s">
        <v>318</v>
      </c>
      <c r="G295" s="332" t="s">
        <v>301</v>
      </c>
      <c r="H295" s="332" t="s">
        <v>312</v>
      </c>
      <c r="I295" s="332" t="s">
        <v>1290</v>
      </c>
      <c r="J295" s="333"/>
      <c r="K295" s="334" t="s">
        <v>584</v>
      </c>
      <c r="L295" s="334" t="s">
        <v>586</v>
      </c>
      <c r="M295" s="335"/>
      <c r="N295" s="335" t="s">
        <v>252</v>
      </c>
    </row>
    <row r="296" spans="1:14" s="124" customFormat="1" ht="22.5" customHeight="1" x14ac:dyDescent="0.2">
      <c r="A296" s="82">
        <v>357</v>
      </c>
      <c r="B296" s="123" t="str">
        <f t="shared" si="7"/>
        <v>5000M.Y-1-4</v>
      </c>
      <c r="C296" s="329">
        <v>46</v>
      </c>
      <c r="D296" s="329">
        <v>39109934480</v>
      </c>
      <c r="E296" s="330" t="s">
        <v>313</v>
      </c>
      <c r="F296" s="331" t="s">
        <v>314</v>
      </c>
      <c r="G296" s="332" t="s">
        <v>301</v>
      </c>
      <c r="H296" s="332" t="s">
        <v>312</v>
      </c>
      <c r="I296" s="332" t="s">
        <v>1290</v>
      </c>
      <c r="J296" s="333"/>
      <c r="K296" s="334" t="s">
        <v>584</v>
      </c>
      <c r="L296" s="334" t="s">
        <v>587</v>
      </c>
      <c r="M296" s="335"/>
      <c r="N296" s="335" t="s">
        <v>252</v>
      </c>
    </row>
    <row r="297" spans="1:14" s="124" customFormat="1" ht="22.5" customHeight="1" x14ac:dyDescent="0.2">
      <c r="A297" s="82">
        <v>358</v>
      </c>
      <c r="B297" s="123" t="str">
        <f t="shared" si="7"/>
        <v>5000M.Y-1-5</v>
      </c>
      <c r="C297" s="329">
        <v>201</v>
      </c>
      <c r="D297" s="329">
        <v>24371124486</v>
      </c>
      <c r="E297" s="330" t="s">
        <v>1412</v>
      </c>
      <c r="F297" s="331" t="s">
        <v>1413</v>
      </c>
      <c r="G297" s="332" t="s">
        <v>250</v>
      </c>
      <c r="H297" s="332" t="s">
        <v>312</v>
      </c>
      <c r="I297" s="332" t="s">
        <v>1290</v>
      </c>
      <c r="J297" s="333"/>
      <c r="K297" s="334" t="s">
        <v>584</v>
      </c>
      <c r="L297" s="334" t="s">
        <v>588</v>
      </c>
      <c r="M297" s="335"/>
      <c r="N297" s="335" t="s">
        <v>252</v>
      </c>
    </row>
    <row r="298" spans="1:14" s="124" customFormat="1" ht="22.5" customHeight="1" x14ac:dyDescent="0.2">
      <c r="A298" s="82">
        <v>359</v>
      </c>
      <c r="B298" s="123" t="str">
        <f t="shared" si="7"/>
        <v>5000M.Y-1-6</v>
      </c>
      <c r="C298" s="329">
        <v>24</v>
      </c>
      <c r="D298" s="329">
        <v>40483224142</v>
      </c>
      <c r="E298" s="330" t="s">
        <v>1135</v>
      </c>
      <c r="F298" s="331" t="s">
        <v>1136</v>
      </c>
      <c r="G298" s="332" t="s">
        <v>1137</v>
      </c>
      <c r="H298" s="332" t="s">
        <v>312</v>
      </c>
      <c r="I298" s="332" t="s">
        <v>1290</v>
      </c>
      <c r="J298" s="333"/>
      <c r="K298" s="334" t="s">
        <v>584</v>
      </c>
      <c r="L298" s="334" t="s">
        <v>589</v>
      </c>
      <c r="M298" s="335"/>
      <c r="N298" s="335" t="s">
        <v>263</v>
      </c>
    </row>
    <row r="299" spans="1:14" s="124" customFormat="1" ht="22.5" customHeight="1" x14ac:dyDescent="0.2">
      <c r="A299" s="82">
        <v>360</v>
      </c>
      <c r="B299" s="123" t="str">
        <f t="shared" si="7"/>
        <v>5000M.Y-1-7</v>
      </c>
      <c r="C299" s="329">
        <v>146</v>
      </c>
      <c r="D299" s="329">
        <v>27913815354</v>
      </c>
      <c r="E299" s="330" t="s">
        <v>319</v>
      </c>
      <c r="F299" s="331" t="s">
        <v>320</v>
      </c>
      <c r="G299" s="332" t="s">
        <v>292</v>
      </c>
      <c r="H299" s="332" t="s">
        <v>312</v>
      </c>
      <c r="I299" s="332" t="s">
        <v>1290</v>
      </c>
      <c r="J299" s="333"/>
      <c r="K299" s="334" t="s">
        <v>584</v>
      </c>
      <c r="L299" s="334" t="s">
        <v>590</v>
      </c>
      <c r="M299" s="335"/>
      <c r="N299" s="335" t="s">
        <v>263</v>
      </c>
    </row>
    <row r="300" spans="1:14" s="124" customFormat="1" ht="22.5" customHeight="1" x14ac:dyDescent="0.2">
      <c r="A300" s="82">
        <v>361</v>
      </c>
      <c r="B300" s="123" t="str">
        <f t="shared" si="7"/>
        <v>5000M.Y--</v>
      </c>
      <c r="C300" s="329"/>
      <c r="D300" s="329"/>
      <c r="E300" s="330"/>
      <c r="F300" s="331"/>
      <c r="G300" s="332"/>
      <c r="H300" s="332" t="s">
        <v>312</v>
      </c>
      <c r="I300" s="332" t="s">
        <v>1290</v>
      </c>
      <c r="J300" s="333"/>
      <c r="K300" s="334"/>
      <c r="L300" s="334"/>
      <c r="M300" s="335"/>
      <c r="N300" s="335"/>
    </row>
    <row r="301" spans="1:14" s="124" customFormat="1" ht="22.5" customHeight="1" x14ac:dyDescent="0.2">
      <c r="A301" s="82">
        <v>362</v>
      </c>
      <c r="B301" s="123" t="str">
        <f t="shared" si="7"/>
        <v>5000M.Y-1-8</v>
      </c>
      <c r="C301" s="329">
        <v>45</v>
      </c>
      <c r="D301" s="329">
        <v>14821478634</v>
      </c>
      <c r="E301" s="330" t="s">
        <v>942</v>
      </c>
      <c r="F301" s="331" t="s">
        <v>943</v>
      </c>
      <c r="G301" s="332" t="s">
        <v>250</v>
      </c>
      <c r="H301" s="332" t="s">
        <v>312</v>
      </c>
      <c r="I301" s="332" t="s">
        <v>1290</v>
      </c>
      <c r="J301" s="333"/>
      <c r="K301" s="334" t="s">
        <v>584</v>
      </c>
      <c r="L301" s="334" t="s">
        <v>591</v>
      </c>
      <c r="M301" s="335"/>
      <c r="N301" s="335" t="s">
        <v>264</v>
      </c>
    </row>
    <row r="302" spans="1:14" s="124" customFormat="1" ht="22.5" customHeight="1" x14ac:dyDescent="0.2">
      <c r="A302" s="82">
        <v>363</v>
      </c>
      <c r="B302" s="123" t="str">
        <f t="shared" si="7"/>
        <v>5000M.Y-1-9</v>
      </c>
      <c r="C302" s="329">
        <v>78</v>
      </c>
      <c r="D302" s="329">
        <v>53812145278</v>
      </c>
      <c r="E302" s="330" t="s">
        <v>1216</v>
      </c>
      <c r="F302" s="331" t="s">
        <v>1217</v>
      </c>
      <c r="G302" s="332" t="s">
        <v>250</v>
      </c>
      <c r="H302" s="332" t="s">
        <v>312</v>
      </c>
      <c r="I302" s="332" t="s">
        <v>1290</v>
      </c>
      <c r="J302" s="333"/>
      <c r="K302" s="334" t="s">
        <v>584</v>
      </c>
      <c r="L302" s="334" t="s">
        <v>592</v>
      </c>
      <c r="M302" s="335"/>
      <c r="N302" s="335" t="s">
        <v>264</v>
      </c>
    </row>
    <row r="303" spans="1:14" s="124" customFormat="1" ht="22.5" customHeight="1" x14ac:dyDescent="0.2">
      <c r="A303" s="82">
        <v>364</v>
      </c>
      <c r="B303" s="123" t="str">
        <f t="shared" si="7"/>
        <v>5000M.Y-1-10</v>
      </c>
      <c r="C303" s="329">
        <v>202</v>
      </c>
      <c r="D303" s="329">
        <v>55522036716</v>
      </c>
      <c r="E303" s="330" t="s">
        <v>1387</v>
      </c>
      <c r="F303" s="331" t="s">
        <v>1388</v>
      </c>
      <c r="G303" s="332" t="s">
        <v>232</v>
      </c>
      <c r="H303" s="332" t="s">
        <v>312</v>
      </c>
      <c r="I303" s="332" t="s">
        <v>1290</v>
      </c>
      <c r="J303" s="333"/>
      <c r="K303" s="334" t="s">
        <v>584</v>
      </c>
      <c r="L303" s="334" t="s">
        <v>593</v>
      </c>
      <c r="M303" s="335"/>
      <c r="N303" s="335" t="s">
        <v>264</v>
      </c>
    </row>
    <row r="304" spans="1:14" s="124" customFormat="1" ht="22.5" customHeight="1" x14ac:dyDescent="0.2">
      <c r="A304" s="82">
        <v>365</v>
      </c>
      <c r="B304" s="123" t="str">
        <f t="shared" si="7"/>
        <v>5000M.Y-1-11</v>
      </c>
      <c r="C304" s="329">
        <v>27</v>
      </c>
      <c r="D304" s="329">
        <v>56494031518</v>
      </c>
      <c r="E304" s="330" t="s">
        <v>1067</v>
      </c>
      <c r="F304" s="331" t="s">
        <v>1068</v>
      </c>
      <c r="G304" s="332" t="s">
        <v>1069</v>
      </c>
      <c r="H304" s="332" t="s">
        <v>312</v>
      </c>
      <c r="I304" s="332" t="s">
        <v>1290</v>
      </c>
      <c r="J304" s="333"/>
      <c r="K304" s="334" t="s">
        <v>584</v>
      </c>
      <c r="L304" s="334" t="s">
        <v>594</v>
      </c>
      <c r="M304" s="335"/>
      <c r="N304" s="335" t="s">
        <v>271</v>
      </c>
    </row>
    <row r="305" spans="1:18" s="124" customFormat="1" ht="22.5" customHeight="1" x14ac:dyDescent="0.2">
      <c r="A305" s="82">
        <v>366</v>
      </c>
      <c r="B305" s="123" t="str">
        <f t="shared" si="7"/>
        <v>5000M.Y-1-12</v>
      </c>
      <c r="C305" s="329">
        <v>36</v>
      </c>
      <c r="D305" s="329">
        <v>48298133604</v>
      </c>
      <c r="E305" s="330" t="s">
        <v>266</v>
      </c>
      <c r="F305" s="331" t="s">
        <v>267</v>
      </c>
      <c r="G305" s="332" t="s">
        <v>250</v>
      </c>
      <c r="H305" s="332" t="s">
        <v>312</v>
      </c>
      <c r="I305" s="332" t="s">
        <v>1290</v>
      </c>
      <c r="J305" s="333"/>
      <c r="K305" s="334" t="s">
        <v>584</v>
      </c>
      <c r="L305" s="334" t="s">
        <v>595</v>
      </c>
      <c r="M305" s="335"/>
      <c r="N305" s="335" t="s">
        <v>271</v>
      </c>
    </row>
    <row r="306" spans="1:18" s="124" customFormat="1" ht="22.5" customHeight="1" x14ac:dyDescent="0.2">
      <c r="A306" s="82">
        <v>367</v>
      </c>
      <c r="B306" s="123" t="str">
        <f t="shared" si="7"/>
        <v>5000M.Y--</v>
      </c>
      <c r="C306" s="329"/>
      <c r="D306" s="329"/>
      <c r="E306" s="330"/>
      <c r="F306" s="331" t="s">
        <v>1422</v>
      </c>
      <c r="G306" s="332" t="s">
        <v>1422</v>
      </c>
      <c r="H306" s="332" t="s">
        <v>312</v>
      </c>
      <c r="I306" s="332" t="s">
        <v>1290</v>
      </c>
      <c r="J306" s="333"/>
      <c r="K306" s="334"/>
      <c r="L306" s="334"/>
      <c r="M306" s="335"/>
      <c r="N306" s="335"/>
    </row>
    <row r="307" spans="1:18" s="124" customFormat="1" ht="22.5" customHeight="1" x14ac:dyDescent="0.2">
      <c r="A307" s="82">
        <v>368</v>
      </c>
      <c r="B307" s="123" t="str">
        <f t="shared" si="7"/>
        <v>5000M.Y--</v>
      </c>
      <c r="C307" s="329"/>
      <c r="D307" s="329"/>
      <c r="E307" s="330"/>
      <c r="F307" s="331" t="s">
        <v>1422</v>
      </c>
      <c r="G307" s="332" t="s">
        <v>1422</v>
      </c>
      <c r="H307" s="332" t="s">
        <v>312</v>
      </c>
      <c r="I307" s="332" t="s">
        <v>1290</v>
      </c>
      <c r="J307" s="333"/>
      <c r="K307" s="334"/>
      <c r="L307" s="334"/>
      <c r="M307" s="335"/>
      <c r="N307" s="335"/>
    </row>
    <row r="308" spans="1:18" s="124" customFormat="1" ht="22.5" customHeight="1" x14ac:dyDescent="0.2">
      <c r="A308" s="82">
        <v>369</v>
      </c>
      <c r="B308" s="123" t="str">
        <f t="shared" si="7"/>
        <v>5000M.Y--</v>
      </c>
      <c r="C308" s="329"/>
      <c r="D308" s="329"/>
      <c r="E308" s="330"/>
      <c r="F308" s="331" t="s">
        <v>1422</v>
      </c>
      <c r="G308" s="332" t="s">
        <v>1422</v>
      </c>
      <c r="H308" s="332" t="s">
        <v>312</v>
      </c>
      <c r="I308" s="332" t="s">
        <v>1290</v>
      </c>
      <c r="J308" s="333"/>
      <c r="K308" s="334"/>
      <c r="L308" s="334"/>
      <c r="M308" s="335"/>
      <c r="N308" s="335"/>
    </row>
    <row r="309" spans="1:18" s="124" customFormat="1" ht="22.5" customHeight="1" x14ac:dyDescent="0.2">
      <c r="A309" s="82">
        <v>370</v>
      </c>
      <c r="B309" s="123" t="str">
        <f t="shared" si="7"/>
        <v>5000M.Y--</v>
      </c>
      <c r="C309" s="329"/>
      <c r="D309" s="329"/>
      <c r="E309" s="330"/>
      <c r="F309" s="331" t="s">
        <v>1422</v>
      </c>
      <c r="G309" s="332" t="s">
        <v>1422</v>
      </c>
      <c r="H309" s="332" t="s">
        <v>312</v>
      </c>
      <c r="I309" s="332" t="s">
        <v>1290</v>
      </c>
      <c r="J309" s="333"/>
      <c r="K309" s="334"/>
      <c r="L309" s="334"/>
      <c r="M309" s="335"/>
      <c r="N309" s="335"/>
    </row>
    <row r="310" spans="1:18" s="124" customFormat="1" ht="22.5" customHeight="1" x14ac:dyDescent="0.2">
      <c r="A310" s="82">
        <v>371</v>
      </c>
      <c r="B310" s="123" t="str">
        <f t="shared" si="7"/>
        <v>5000M.Y--</v>
      </c>
      <c r="C310" s="329"/>
      <c r="D310" s="329"/>
      <c r="E310" s="330"/>
      <c r="F310" s="331" t="s">
        <v>1422</v>
      </c>
      <c r="G310" s="332" t="s">
        <v>1422</v>
      </c>
      <c r="H310" s="332" t="s">
        <v>312</v>
      </c>
      <c r="I310" s="332" t="s">
        <v>1290</v>
      </c>
      <c r="J310" s="333"/>
      <c r="K310" s="334"/>
      <c r="L310" s="334"/>
      <c r="M310" s="335"/>
      <c r="N310" s="335"/>
    </row>
    <row r="311" spans="1:18" s="124" customFormat="1" ht="22.5" customHeight="1" x14ac:dyDescent="0.2">
      <c r="A311" s="82">
        <v>372</v>
      </c>
      <c r="B311" s="123" t="str">
        <f t="shared" si="7"/>
        <v>5000M.Y--</v>
      </c>
      <c r="C311" s="329"/>
      <c r="D311" s="329"/>
      <c r="E311" s="330"/>
      <c r="F311" s="331" t="s">
        <v>1422</v>
      </c>
      <c r="G311" s="332" t="s">
        <v>1422</v>
      </c>
      <c r="H311" s="332" t="s">
        <v>312</v>
      </c>
      <c r="I311" s="332" t="s">
        <v>1290</v>
      </c>
      <c r="J311" s="333"/>
      <c r="K311" s="334"/>
      <c r="L311" s="334"/>
      <c r="M311" s="335"/>
      <c r="N311" s="335"/>
    </row>
    <row r="312" spans="1:18" s="124" customFormat="1" ht="22.5" customHeight="1" x14ac:dyDescent="0.2">
      <c r="A312" s="82">
        <v>388</v>
      </c>
      <c r="B312" s="123" t="str">
        <f t="shared" ref="B312:B350" si="8">CONCATENATE(I312,"-",M312)</f>
        <v>UZUN-1</v>
      </c>
      <c r="C312" s="287">
        <v>117</v>
      </c>
      <c r="D312" s="287">
        <v>33613805830</v>
      </c>
      <c r="E312" s="288" t="s">
        <v>610</v>
      </c>
      <c r="F312" s="289" t="s">
        <v>611</v>
      </c>
      <c r="G312" s="290" t="s">
        <v>229</v>
      </c>
      <c r="H312" s="290" t="s">
        <v>312</v>
      </c>
      <c r="I312" s="290" t="s">
        <v>79</v>
      </c>
      <c r="J312" s="291"/>
      <c r="K312" s="292"/>
      <c r="L312" s="292"/>
      <c r="M312" s="293">
        <v>1</v>
      </c>
      <c r="N312" s="293" t="s">
        <v>235</v>
      </c>
    </row>
    <row r="313" spans="1:18" s="124" customFormat="1" ht="22.5" customHeight="1" x14ac:dyDescent="0.2">
      <c r="A313" s="82">
        <v>389</v>
      </c>
      <c r="B313" s="123" t="str">
        <f t="shared" si="8"/>
        <v>UZUN-2</v>
      </c>
      <c r="C313" s="287">
        <v>151</v>
      </c>
      <c r="D313" s="287">
        <v>37804439064</v>
      </c>
      <c r="E313" s="288" t="s">
        <v>788</v>
      </c>
      <c r="F313" s="289" t="s">
        <v>789</v>
      </c>
      <c r="G313" s="290" t="s">
        <v>790</v>
      </c>
      <c r="H313" s="290" t="s">
        <v>312</v>
      </c>
      <c r="I313" s="290" t="s">
        <v>79</v>
      </c>
      <c r="J313" s="291"/>
      <c r="K313" s="292"/>
      <c r="L313" s="292"/>
      <c r="M313" s="293">
        <v>2</v>
      </c>
      <c r="N313" s="293" t="s">
        <v>235</v>
      </c>
    </row>
    <row r="314" spans="1:18" s="124" customFormat="1" ht="22.5" customHeight="1" x14ac:dyDescent="0.2">
      <c r="A314" s="82">
        <v>390</v>
      </c>
      <c r="B314" s="123" t="str">
        <f t="shared" si="8"/>
        <v>UZUN-11</v>
      </c>
      <c r="C314" s="287">
        <v>73</v>
      </c>
      <c r="D314" s="287">
        <v>16424155110</v>
      </c>
      <c r="E314" s="288" t="s">
        <v>233</v>
      </c>
      <c r="F314" s="289" t="s">
        <v>234</v>
      </c>
      <c r="G314" s="290" t="s">
        <v>228</v>
      </c>
      <c r="H314" s="290" t="s">
        <v>312</v>
      </c>
      <c r="I314" s="290" t="s">
        <v>79</v>
      </c>
      <c r="J314" s="291"/>
      <c r="K314" s="292"/>
      <c r="L314" s="292"/>
      <c r="M314" s="293">
        <v>11</v>
      </c>
      <c r="N314" s="293" t="s">
        <v>236</v>
      </c>
    </row>
    <row r="315" spans="1:18" s="124" customFormat="1" ht="22.5" customHeight="1" x14ac:dyDescent="0.2">
      <c r="A315" s="82">
        <v>391</v>
      </c>
      <c r="B315" s="123" t="str">
        <f t="shared" si="8"/>
        <v>UZUN-15</v>
      </c>
      <c r="C315" s="287">
        <v>11</v>
      </c>
      <c r="D315" s="287">
        <v>57247246074</v>
      </c>
      <c r="E315" s="288" t="s">
        <v>791</v>
      </c>
      <c r="F315" s="289" t="s">
        <v>792</v>
      </c>
      <c r="G315" s="290" t="s">
        <v>250</v>
      </c>
      <c r="H315" s="290" t="s">
        <v>312</v>
      </c>
      <c r="I315" s="290" t="s">
        <v>79</v>
      </c>
      <c r="J315" s="291"/>
      <c r="K315" s="292"/>
      <c r="L315" s="292"/>
      <c r="M315" s="293">
        <v>15</v>
      </c>
      <c r="N315" s="293" t="s">
        <v>246</v>
      </c>
    </row>
    <row r="316" spans="1:18" s="124" customFormat="1" ht="22.5" customHeight="1" x14ac:dyDescent="0.2">
      <c r="A316" s="82">
        <v>392</v>
      </c>
      <c r="B316" s="123" t="str">
        <f t="shared" si="8"/>
        <v>UZUN-16</v>
      </c>
      <c r="C316" s="287">
        <v>116</v>
      </c>
      <c r="D316" s="287">
        <v>34003980670</v>
      </c>
      <c r="E316" s="288" t="s">
        <v>793</v>
      </c>
      <c r="F316" s="289" t="s">
        <v>794</v>
      </c>
      <c r="G316" s="290" t="s">
        <v>229</v>
      </c>
      <c r="H316" s="290" t="s">
        <v>312</v>
      </c>
      <c r="I316" s="290" t="s">
        <v>79</v>
      </c>
      <c r="J316" s="291"/>
      <c r="K316" s="292"/>
      <c r="L316" s="292"/>
      <c r="M316" s="293">
        <v>16</v>
      </c>
      <c r="N316" s="293" t="s">
        <v>246</v>
      </c>
    </row>
    <row r="317" spans="1:18" s="124" customFormat="1" ht="22.5" customHeight="1" x14ac:dyDescent="0.2">
      <c r="A317" s="82">
        <v>393</v>
      </c>
      <c r="B317" s="123" t="str">
        <f t="shared" si="8"/>
        <v>UZUN-21</v>
      </c>
      <c r="C317" s="287">
        <v>76</v>
      </c>
      <c r="D317" s="287">
        <v>51553166248</v>
      </c>
      <c r="E317" s="288" t="s">
        <v>247</v>
      </c>
      <c r="F317" s="289" t="s">
        <v>248</v>
      </c>
      <c r="G317" s="290" t="s">
        <v>301</v>
      </c>
      <c r="H317" s="290" t="s">
        <v>312</v>
      </c>
      <c r="I317" s="290" t="s">
        <v>79</v>
      </c>
      <c r="J317" s="291"/>
      <c r="K317" s="292"/>
      <c r="L317" s="292"/>
      <c r="M317" s="293">
        <v>21</v>
      </c>
      <c r="N317" s="293" t="s">
        <v>251</v>
      </c>
    </row>
    <row r="318" spans="1:18" s="124" customFormat="1" ht="22.5" customHeight="1" x14ac:dyDescent="0.2">
      <c r="A318" s="82">
        <v>394</v>
      </c>
      <c r="B318" s="123" t="str">
        <f t="shared" si="8"/>
        <v>UZUN-22</v>
      </c>
      <c r="C318" s="287">
        <v>178</v>
      </c>
      <c r="D318" s="287">
        <v>56275176964</v>
      </c>
      <c r="E318" s="288" t="s">
        <v>277</v>
      </c>
      <c r="F318" s="289" t="s">
        <v>278</v>
      </c>
      <c r="G318" s="290" t="s">
        <v>651</v>
      </c>
      <c r="H318" s="290" t="s">
        <v>312</v>
      </c>
      <c r="I318" s="290" t="s">
        <v>79</v>
      </c>
      <c r="J318" s="291"/>
      <c r="K318" s="292"/>
      <c r="L318" s="292"/>
      <c r="M318" s="293">
        <v>22</v>
      </c>
      <c r="N318" s="293" t="s">
        <v>251</v>
      </c>
    </row>
    <row r="319" spans="1:18" s="188" customFormat="1" ht="22.5" customHeight="1" x14ac:dyDescent="0.2">
      <c r="A319" s="82">
        <v>395</v>
      </c>
      <c r="B319" s="123" t="str">
        <f t="shared" si="8"/>
        <v>UZUN-17</v>
      </c>
      <c r="C319" s="287">
        <v>56</v>
      </c>
      <c r="D319" s="287">
        <v>10739724856</v>
      </c>
      <c r="E319" s="288" t="s">
        <v>243</v>
      </c>
      <c r="F319" s="289" t="s">
        <v>1121</v>
      </c>
      <c r="G319" s="290" t="s">
        <v>1122</v>
      </c>
      <c r="H319" s="290" t="s">
        <v>312</v>
      </c>
      <c r="I319" s="290" t="s">
        <v>79</v>
      </c>
      <c r="J319" s="291"/>
      <c r="K319" s="292"/>
      <c r="L319" s="292"/>
      <c r="M319" s="293">
        <v>17</v>
      </c>
      <c r="N319" s="293" t="s">
        <v>246</v>
      </c>
      <c r="Q319" s="124"/>
      <c r="R319" s="124"/>
    </row>
    <row r="320" spans="1:18" s="188" customFormat="1" ht="22.5" customHeight="1" x14ac:dyDescent="0.2">
      <c r="A320" s="82">
        <v>396</v>
      </c>
      <c r="B320" s="123" t="str">
        <f t="shared" si="8"/>
        <v>UZUN-31</v>
      </c>
      <c r="C320" s="287">
        <v>77</v>
      </c>
      <c r="D320" s="287">
        <v>39571619922</v>
      </c>
      <c r="E320" s="288" t="s">
        <v>795</v>
      </c>
      <c r="F320" s="289" t="s">
        <v>796</v>
      </c>
      <c r="G320" s="290" t="s">
        <v>250</v>
      </c>
      <c r="H320" s="290" t="s">
        <v>312</v>
      </c>
      <c r="I320" s="290" t="s">
        <v>79</v>
      </c>
      <c r="J320" s="291"/>
      <c r="K320" s="292"/>
      <c r="L320" s="292"/>
      <c r="M320" s="293">
        <v>31</v>
      </c>
      <c r="N320" s="293" t="s">
        <v>252</v>
      </c>
      <c r="Q320" s="124"/>
      <c r="R320" s="124"/>
    </row>
    <row r="321" spans="1:14" s="124" customFormat="1" ht="22.5" customHeight="1" x14ac:dyDescent="0.2">
      <c r="A321" s="82">
        <v>397</v>
      </c>
      <c r="B321" s="123" t="str">
        <f t="shared" si="8"/>
        <v>UZUN-32</v>
      </c>
      <c r="C321" s="287">
        <v>94</v>
      </c>
      <c r="D321" s="287">
        <v>27371060624</v>
      </c>
      <c r="E321" s="288" t="s">
        <v>641</v>
      </c>
      <c r="F321" s="289" t="s">
        <v>642</v>
      </c>
      <c r="G321" s="290" t="s">
        <v>301</v>
      </c>
      <c r="H321" s="290" t="s">
        <v>312</v>
      </c>
      <c r="I321" s="290" t="s">
        <v>79</v>
      </c>
      <c r="J321" s="291"/>
      <c r="K321" s="292"/>
      <c r="L321" s="292"/>
      <c r="M321" s="293">
        <v>32</v>
      </c>
      <c r="N321" s="293" t="s">
        <v>252</v>
      </c>
    </row>
    <row r="322" spans="1:14" s="124" customFormat="1" ht="22.5" customHeight="1" x14ac:dyDescent="0.2">
      <c r="A322" s="82">
        <v>398</v>
      </c>
      <c r="B322" s="123" t="str">
        <f t="shared" si="8"/>
        <v>UZUN-33</v>
      </c>
      <c r="C322" s="287">
        <v>147</v>
      </c>
      <c r="D322" s="287">
        <v>55162100976</v>
      </c>
      <c r="E322" s="288" t="s">
        <v>797</v>
      </c>
      <c r="F322" s="289" t="s">
        <v>798</v>
      </c>
      <c r="G322" s="290" t="s">
        <v>250</v>
      </c>
      <c r="H322" s="290" t="s">
        <v>312</v>
      </c>
      <c r="I322" s="290" t="s">
        <v>79</v>
      </c>
      <c r="J322" s="291"/>
      <c r="K322" s="292"/>
      <c r="L322" s="292"/>
      <c r="M322" s="293">
        <v>33</v>
      </c>
      <c r="N322" s="293" t="s">
        <v>252</v>
      </c>
    </row>
    <row r="323" spans="1:14" s="124" customFormat="1" ht="22.5" customHeight="1" x14ac:dyDescent="0.2">
      <c r="A323" s="82">
        <v>399</v>
      </c>
      <c r="B323" s="123" t="str">
        <f t="shared" si="8"/>
        <v>UZUN-41</v>
      </c>
      <c r="C323" s="287">
        <v>60</v>
      </c>
      <c r="D323" s="287">
        <v>52711471570</v>
      </c>
      <c r="E323" s="288" t="s">
        <v>799</v>
      </c>
      <c r="F323" s="289" t="s">
        <v>800</v>
      </c>
      <c r="G323" s="290" t="s">
        <v>801</v>
      </c>
      <c r="H323" s="290" t="s">
        <v>312</v>
      </c>
      <c r="I323" s="290" t="s">
        <v>79</v>
      </c>
      <c r="J323" s="291"/>
      <c r="K323" s="292"/>
      <c r="L323" s="292"/>
      <c r="M323" s="293">
        <v>41</v>
      </c>
      <c r="N323" s="293" t="s">
        <v>263</v>
      </c>
    </row>
    <row r="324" spans="1:14" s="124" customFormat="1" ht="22.5" customHeight="1" x14ac:dyDescent="0.2">
      <c r="A324" s="82">
        <v>400</v>
      </c>
      <c r="B324" s="123" t="str">
        <f t="shared" si="8"/>
        <v>UZUN-51</v>
      </c>
      <c r="C324" s="287">
        <v>52</v>
      </c>
      <c r="D324" s="287">
        <v>39286528632</v>
      </c>
      <c r="E324" s="288" t="s">
        <v>655</v>
      </c>
      <c r="F324" s="289" t="s">
        <v>656</v>
      </c>
      <c r="G324" s="290" t="s">
        <v>229</v>
      </c>
      <c r="H324" s="290" t="s">
        <v>312</v>
      </c>
      <c r="I324" s="290" t="s">
        <v>79</v>
      </c>
      <c r="J324" s="291"/>
      <c r="K324" s="292"/>
      <c r="L324" s="292"/>
      <c r="M324" s="293">
        <v>51</v>
      </c>
      <c r="N324" s="293" t="s">
        <v>264</v>
      </c>
    </row>
    <row r="325" spans="1:14" s="124" customFormat="1" ht="22.5" customHeight="1" x14ac:dyDescent="0.2">
      <c r="A325" s="82">
        <v>401</v>
      </c>
      <c r="B325" s="123" t="str">
        <f t="shared" si="8"/>
        <v>UZUN-52</v>
      </c>
      <c r="C325" s="287">
        <v>55</v>
      </c>
      <c r="D325" s="287">
        <v>15629251696</v>
      </c>
      <c r="E325" s="288" t="s">
        <v>284</v>
      </c>
      <c r="F325" s="289" t="s">
        <v>285</v>
      </c>
      <c r="G325" s="290" t="s">
        <v>301</v>
      </c>
      <c r="H325" s="290" t="s">
        <v>312</v>
      </c>
      <c r="I325" s="290" t="s">
        <v>79</v>
      </c>
      <c r="J325" s="291"/>
      <c r="K325" s="292"/>
      <c r="L325" s="292"/>
      <c r="M325" s="293">
        <v>52</v>
      </c>
      <c r="N325" s="293" t="s">
        <v>264</v>
      </c>
    </row>
    <row r="326" spans="1:14" s="124" customFormat="1" ht="22.5" customHeight="1" x14ac:dyDescent="0.2">
      <c r="A326" s="82">
        <v>402</v>
      </c>
      <c r="B326" s="123" t="str">
        <f t="shared" si="8"/>
        <v>UZUN-53</v>
      </c>
      <c r="C326" s="287">
        <v>155</v>
      </c>
      <c r="D326" s="287">
        <v>33835654254</v>
      </c>
      <c r="E326" s="288" t="s">
        <v>257</v>
      </c>
      <c r="F326" s="289" t="s">
        <v>258</v>
      </c>
      <c r="G326" s="290" t="s">
        <v>229</v>
      </c>
      <c r="H326" s="290" t="s">
        <v>312</v>
      </c>
      <c r="I326" s="290" t="s">
        <v>79</v>
      </c>
      <c r="J326" s="291"/>
      <c r="K326" s="292"/>
      <c r="L326" s="292"/>
      <c r="M326" s="293">
        <v>53</v>
      </c>
      <c r="N326" s="293" t="s">
        <v>264</v>
      </c>
    </row>
    <row r="327" spans="1:14" s="124" customFormat="1" ht="22.5" customHeight="1" x14ac:dyDescent="0.2">
      <c r="A327" s="82">
        <v>403</v>
      </c>
      <c r="B327" s="123" t="str">
        <f t="shared" si="8"/>
        <v>UZUN-54</v>
      </c>
      <c r="C327" s="287">
        <v>163</v>
      </c>
      <c r="D327" s="287">
        <v>16964164412</v>
      </c>
      <c r="E327" s="288" t="s">
        <v>802</v>
      </c>
      <c r="F327" s="289" t="s">
        <v>803</v>
      </c>
      <c r="G327" s="290" t="s">
        <v>804</v>
      </c>
      <c r="H327" s="290" t="s">
        <v>312</v>
      </c>
      <c r="I327" s="290" t="s">
        <v>79</v>
      </c>
      <c r="J327" s="291"/>
      <c r="K327" s="292"/>
      <c r="L327" s="292"/>
      <c r="M327" s="293">
        <v>54</v>
      </c>
      <c r="N327" s="293" t="s">
        <v>264</v>
      </c>
    </row>
    <row r="328" spans="1:14" s="124" customFormat="1" ht="22.5" customHeight="1" x14ac:dyDescent="0.2">
      <c r="A328" s="82">
        <v>404</v>
      </c>
      <c r="B328" s="123" t="str">
        <f t="shared" si="8"/>
        <v>UZUN-61</v>
      </c>
      <c r="C328" s="287">
        <v>86</v>
      </c>
      <c r="D328" s="287">
        <v>44338460822</v>
      </c>
      <c r="E328" s="288" t="s">
        <v>805</v>
      </c>
      <c r="F328" s="289" t="s">
        <v>806</v>
      </c>
      <c r="G328" s="290" t="s">
        <v>250</v>
      </c>
      <c r="H328" s="290" t="s">
        <v>312</v>
      </c>
      <c r="I328" s="290" t="s">
        <v>79</v>
      </c>
      <c r="J328" s="291"/>
      <c r="K328" s="292"/>
      <c r="L328" s="292"/>
      <c r="M328" s="293">
        <v>61</v>
      </c>
      <c r="N328" s="293" t="s">
        <v>270</v>
      </c>
    </row>
    <row r="329" spans="1:14" s="124" customFormat="1" ht="22.5" customHeight="1" x14ac:dyDescent="0.2">
      <c r="A329" s="82">
        <v>405</v>
      </c>
      <c r="B329" s="123" t="str">
        <f t="shared" si="8"/>
        <v>UZUN-3</v>
      </c>
      <c r="C329" s="287">
        <v>126</v>
      </c>
      <c r="D329" s="287">
        <v>54238131074</v>
      </c>
      <c r="E329" s="288" t="s">
        <v>614</v>
      </c>
      <c r="F329" s="289" t="s">
        <v>615</v>
      </c>
      <c r="G329" s="290" t="s">
        <v>229</v>
      </c>
      <c r="H329" s="290" t="s">
        <v>312</v>
      </c>
      <c r="I329" s="290" t="s">
        <v>79</v>
      </c>
      <c r="J329" s="291"/>
      <c r="K329" s="292"/>
      <c r="L329" s="292"/>
      <c r="M329" s="293">
        <v>3</v>
      </c>
      <c r="N329" s="293" t="s">
        <v>235</v>
      </c>
    </row>
    <row r="330" spans="1:14" s="124" customFormat="1" ht="22.5" customHeight="1" x14ac:dyDescent="0.2">
      <c r="A330" s="82">
        <v>406</v>
      </c>
      <c r="B330" s="123" t="str">
        <f t="shared" si="8"/>
        <v>UZUN-42</v>
      </c>
      <c r="C330" s="287">
        <v>182</v>
      </c>
      <c r="D330" s="287"/>
      <c r="E330" s="288">
        <v>18983</v>
      </c>
      <c r="F330" s="289" t="s">
        <v>1479</v>
      </c>
      <c r="G330" s="290" t="s">
        <v>1480</v>
      </c>
      <c r="H330" s="290" t="s">
        <v>312</v>
      </c>
      <c r="I330" s="290" t="s">
        <v>79</v>
      </c>
      <c r="J330" s="291"/>
      <c r="K330" s="292"/>
      <c r="L330" s="292"/>
      <c r="M330" s="293">
        <v>42</v>
      </c>
      <c r="N330" s="293" t="s">
        <v>263</v>
      </c>
    </row>
    <row r="331" spans="1:14" s="124" customFormat="1" ht="22.5" customHeight="1" x14ac:dyDescent="0.2">
      <c r="A331" s="82">
        <v>407</v>
      </c>
      <c r="B331" s="123" t="str">
        <f t="shared" si="8"/>
        <v>UZUN-</v>
      </c>
      <c r="C331" s="287"/>
      <c r="D331" s="287"/>
      <c r="E331" s="288"/>
      <c r="F331" s="289" t="s">
        <v>1422</v>
      </c>
      <c r="G331" s="290" t="s">
        <v>1422</v>
      </c>
      <c r="H331" s="290" t="s">
        <v>312</v>
      </c>
      <c r="I331" s="290" t="s">
        <v>79</v>
      </c>
      <c r="J331" s="291"/>
      <c r="K331" s="292"/>
      <c r="L331" s="292"/>
      <c r="M331" s="293"/>
      <c r="N331" s="293"/>
    </row>
    <row r="332" spans="1:14" s="124" customFormat="1" ht="22.5" customHeight="1" x14ac:dyDescent="0.2">
      <c r="A332" s="82">
        <v>408</v>
      </c>
      <c r="B332" s="123" t="str">
        <f t="shared" si="8"/>
        <v>UZUN-</v>
      </c>
      <c r="C332" s="287"/>
      <c r="D332" s="287"/>
      <c r="E332" s="288"/>
      <c r="F332" s="289" t="s">
        <v>1422</v>
      </c>
      <c r="G332" s="290" t="s">
        <v>1422</v>
      </c>
      <c r="H332" s="290" t="s">
        <v>312</v>
      </c>
      <c r="I332" s="290" t="s">
        <v>79</v>
      </c>
      <c r="J332" s="291"/>
      <c r="K332" s="292"/>
      <c r="L332" s="292"/>
      <c r="M332" s="293"/>
      <c r="N332" s="293"/>
    </row>
    <row r="333" spans="1:14" s="124" customFormat="1" ht="22.5" customHeight="1" x14ac:dyDescent="0.2">
      <c r="A333" s="82">
        <v>409</v>
      </c>
      <c r="B333" s="123" t="str">
        <f t="shared" si="8"/>
        <v>UZUN-</v>
      </c>
      <c r="C333" s="287"/>
      <c r="D333" s="287"/>
      <c r="E333" s="288"/>
      <c r="F333" s="289" t="s">
        <v>1422</v>
      </c>
      <c r="G333" s="290" t="s">
        <v>1422</v>
      </c>
      <c r="H333" s="290" t="s">
        <v>312</v>
      </c>
      <c r="I333" s="290" t="s">
        <v>79</v>
      </c>
      <c r="J333" s="291"/>
      <c r="K333" s="292"/>
      <c r="L333" s="292"/>
      <c r="M333" s="293"/>
      <c r="N333" s="293"/>
    </row>
    <row r="334" spans="1:14" s="124" customFormat="1" ht="22.5" customHeight="1" x14ac:dyDescent="0.2">
      <c r="A334" s="82">
        <v>410</v>
      </c>
      <c r="B334" s="123" t="str">
        <f t="shared" si="8"/>
        <v>DİSK-1</v>
      </c>
      <c r="C334" s="123">
        <v>137</v>
      </c>
      <c r="D334" s="123">
        <v>28250294192</v>
      </c>
      <c r="E334" s="217" t="s">
        <v>818</v>
      </c>
      <c r="F334" s="218" t="s">
        <v>819</v>
      </c>
      <c r="G334" s="176" t="s">
        <v>229</v>
      </c>
      <c r="H334" s="176" t="s">
        <v>312</v>
      </c>
      <c r="I334" s="176" t="s">
        <v>1218</v>
      </c>
      <c r="J334" s="219"/>
      <c r="K334" s="220"/>
      <c r="L334" s="220"/>
      <c r="M334" s="221">
        <v>1</v>
      </c>
      <c r="N334" s="221" t="s">
        <v>235</v>
      </c>
    </row>
    <row r="335" spans="1:14" s="124" customFormat="1" ht="22.5" customHeight="1" x14ac:dyDescent="0.2">
      <c r="A335" s="82">
        <v>411</v>
      </c>
      <c r="B335" s="123" t="str">
        <f t="shared" si="8"/>
        <v>DİSK-11</v>
      </c>
      <c r="C335" s="123">
        <v>31</v>
      </c>
      <c r="D335" s="123">
        <v>51142155622</v>
      </c>
      <c r="E335" s="217" t="s">
        <v>365</v>
      </c>
      <c r="F335" s="218" t="s">
        <v>366</v>
      </c>
      <c r="G335" s="176" t="s">
        <v>232</v>
      </c>
      <c r="H335" s="176" t="s">
        <v>312</v>
      </c>
      <c r="I335" s="176" t="s">
        <v>1218</v>
      </c>
      <c r="J335" s="219"/>
      <c r="K335" s="220"/>
      <c r="L335" s="220"/>
      <c r="M335" s="221">
        <v>11</v>
      </c>
      <c r="N335" s="221" t="s">
        <v>236</v>
      </c>
    </row>
    <row r="336" spans="1:14" s="124" customFormat="1" ht="22.5" customHeight="1" x14ac:dyDescent="0.2">
      <c r="A336" s="82">
        <v>412</v>
      </c>
      <c r="B336" s="123" t="str">
        <f t="shared" si="8"/>
        <v>DİSK-12</v>
      </c>
      <c r="C336" s="123">
        <v>138</v>
      </c>
      <c r="D336" s="123">
        <v>44332461030</v>
      </c>
      <c r="E336" s="217" t="s">
        <v>367</v>
      </c>
      <c r="F336" s="218" t="s">
        <v>812</v>
      </c>
      <c r="G336" s="176" t="s">
        <v>229</v>
      </c>
      <c r="H336" s="176" t="s">
        <v>312</v>
      </c>
      <c r="I336" s="176" t="s">
        <v>1218</v>
      </c>
      <c r="J336" s="219"/>
      <c r="K336" s="220"/>
      <c r="L336" s="220"/>
      <c r="M336" s="221">
        <v>12</v>
      </c>
      <c r="N336" s="221" t="s">
        <v>236</v>
      </c>
    </row>
    <row r="337" spans="1:14" s="124" customFormat="1" ht="22.5" customHeight="1" x14ac:dyDescent="0.2">
      <c r="A337" s="82">
        <v>413</v>
      </c>
      <c r="B337" s="123" t="str">
        <f t="shared" si="8"/>
        <v>DİSK-21</v>
      </c>
      <c r="C337" s="123">
        <v>156</v>
      </c>
      <c r="D337" s="123">
        <v>36148711034</v>
      </c>
      <c r="E337" s="217" t="s">
        <v>633</v>
      </c>
      <c r="F337" s="218" t="s">
        <v>815</v>
      </c>
      <c r="G337" s="176" t="s">
        <v>232</v>
      </c>
      <c r="H337" s="176" t="s">
        <v>312</v>
      </c>
      <c r="I337" s="176" t="s">
        <v>1218</v>
      </c>
      <c r="J337" s="219"/>
      <c r="K337" s="220"/>
      <c r="L337" s="220"/>
      <c r="M337" s="221">
        <v>21</v>
      </c>
      <c r="N337" s="221" t="s">
        <v>251</v>
      </c>
    </row>
    <row r="338" spans="1:14" s="124" customFormat="1" ht="22.5" customHeight="1" x14ac:dyDescent="0.2">
      <c r="A338" s="82">
        <v>414</v>
      </c>
      <c r="B338" s="123" t="str">
        <f t="shared" si="8"/>
        <v>DİSK-31</v>
      </c>
      <c r="C338" s="123">
        <v>180</v>
      </c>
      <c r="D338" s="123">
        <v>19976200116</v>
      </c>
      <c r="E338" s="217" t="s">
        <v>362</v>
      </c>
      <c r="F338" s="218" t="s">
        <v>363</v>
      </c>
      <c r="G338" s="176" t="s">
        <v>817</v>
      </c>
      <c r="H338" s="176" t="s">
        <v>312</v>
      </c>
      <c r="I338" s="176" t="s">
        <v>1218</v>
      </c>
      <c r="J338" s="219"/>
      <c r="K338" s="220"/>
      <c r="L338" s="220"/>
      <c r="M338" s="221">
        <v>31</v>
      </c>
      <c r="N338" s="221" t="s">
        <v>252</v>
      </c>
    </row>
    <row r="339" spans="1:14" s="124" customFormat="1" ht="22.5" customHeight="1" x14ac:dyDescent="0.2">
      <c r="A339" s="82">
        <v>415</v>
      </c>
      <c r="B339" s="123" t="str">
        <f t="shared" si="8"/>
        <v>DİSK-32</v>
      </c>
      <c r="C339" s="123">
        <v>191</v>
      </c>
      <c r="D339" s="123">
        <v>26855289308</v>
      </c>
      <c r="E339" s="217" t="s">
        <v>1219</v>
      </c>
      <c r="F339" s="218" t="s">
        <v>1220</v>
      </c>
      <c r="G339" s="176" t="s">
        <v>301</v>
      </c>
      <c r="H339" s="176" t="s">
        <v>312</v>
      </c>
      <c r="I339" s="176" t="s">
        <v>1218</v>
      </c>
      <c r="J339" s="219"/>
      <c r="K339" s="220"/>
      <c r="L339" s="220"/>
      <c r="M339" s="221">
        <v>32</v>
      </c>
      <c r="N339" s="221" t="s">
        <v>252</v>
      </c>
    </row>
    <row r="340" spans="1:14" s="124" customFormat="1" ht="22.5" customHeight="1" x14ac:dyDescent="0.2">
      <c r="A340" s="82">
        <v>416</v>
      </c>
      <c r="B340" s="123" t="str">
        <f t="shared" si="8"/>
        <v>DİSK-41</v>
      </c>
      <c r="C340" s="123">
        <v>145</v>
      </c>
      <c r="D340" s="123">
        <v>27457954564</v>
      </c>
      <c r="E340" s="217" t="s">
        <v>361</v>
      </c>
      <c r="F340" s="218" t="s">
        <v>820</v>
      </c>
      <c r="G340" s="176" t="s">
        <v>232</v>
      </c>
      <c r="H340" s="176" t="s">
        <v>312</v>
      </c>
      <c r="I340" s="176" t="s">
        <v>1218</v>
      </c>
      <c r="J340" s="219"/>
      <c r="K340" s="220"/>
      <c r="L340" s="220"/>
      <c r="M340" s="221">
        <v>41</v>
      </c>
      <c r="N340" s="221" t="s">
        <v>263</v>
      </c>
    </row>
    <row r="341" spans="1:14" s="124" customFormat="1" ht="22.5" customHeight="1" x14ac:dyDescent="0.2">
      <c r="A341" s="82">
        <v>417</v>
      </c>
      <c r="B341" s="123" t="str">
        <f t="shared" si="8"/>
        <v>DİSK-51</v>
      </c>
      <c r="C341" s="123">
        <v>28</v>
      </c>
      <c r="D341" s="123">
        <v>49354252666</v>
      </c>
      <c r="E341" s="217" t="s">
        <v>260</v>
      </c>
      <c r="F341" s="218" t="s">
        <v>261</v>
      </c>
      <c r="G341" s="176" t="s">
        <v>301</v>
      </c>
      <c r="H341" s="176" t="s">
        <v>312</v>
      </c>
      <c r="I341" s="176" t="s">
        <v>1218</v>
      </c>
      <c r="J341" s="219"/>
      <c r="K341" s="220"/>
      <c r="L341" s="220"/>
      <c r="M341" s="221">
        <v>51</v>
      </c>
      <c r="N341" s="221" t="s">
        <v>264</v>
      </c>
    </row>
    <row r="342" spans="1:14" s="124" customFormat="1" ht="22.5" customHeight="1" x14ac:dyDescent="0.2">
      <c r="A342" s="82">
        <v>418</v>
      </c>
      <c r="B342" s="123" t="str">
        <f t="shared" si="8"/>
        <v>DİSK-52</v>
      </c>
      <c r="C342" s="123">
        <v>43</v>
      </c>
      <c r="D342" s="123">
        <v>30544725190</v>
      </c>
      <c r="E342" s="217" t="s">
        <v>823</v>
      </c>
      <c r="F342" s="218" t="s">
        <v>824</v>
      </c>
      <c r="G342" s="176" t="s">
        <v>250</v>
      </c>
      <c r="H342" s="176" t="s">
        <v>312</v>
      </c>
      <c r="I342" s="176" t="s">
        <v>1218</v>
      </c>
      <c r="J342" s="219"/>
      <c r="K342" s="220"/>
      <c r="L342" s="220"/>
      <c r="M342" s="221">
        <v>52</v>
      </c>
      <c r="N342" s="221" t="s">
        <v>264</v>
      </c>
    </row>
    <row r="343" spans="1:14" s="124" customFormat="1" ht="22.5" customHeight="1" x14ac:dyDescent="0.2">
      <c r="A343" s="82">
        <v>419</v>
      </c>
      <c r="B343" s="123" t="str">
        <f t="shared" si="8"/>
        <v>DİSK-61</v>
      </c>
      <c r="C343" s="123">
        <v>81</v>
      </c>
      <c r="D343" s="123">
        <v>22766770928</v>
      </c>
      <c r="E343" s="217" t="s">
        <v>829</v>
      </c>
      <c r="F343" s="218" t="s">
        <v>830</v>
      </c>
      <c r="G343" s="176" t="s">
        <v>250</v>
      </c>
      <c r="H343" s="176" t="s">
        <v>312</v>
      </c>
      <c r="I343" s="176" t="s">
        <v>1218</v>
      </c>
      <c r="J343" s="219"/>
      <c r="K343" s="220"/>
      <c r="L343" s="220"/>
      <c r="M343" s="221">
        <v>61</v>
      </c>
      <c r="N343" s="221" t="s">
        <v>270</v>
      </c>
    </row>
    <row r="344" spans="1:14" s="124" customFormat="1" ht="22.5" customHeight="1" x14ac:dyDescent="0.2">
      <c r="A344" s="82">
        <v>420</v>
      </c>
      <c r="B344" s="123" t="str">
        <f t="shared" si="8"/>
        <v>DİSK-62</v>
      </c>
      <c r="C344" s="123">
        <v>125</v>
      </c>
      <c r="D344" s="123">
        <v>22568714410</v>
      </c>
      <c r="E344" s="217" t="s">
        <v>895</v>
      </c>
      <c r="F344" s="218" t="s">
        <v>896</v>
      </c>
      <c r="G344" s="176" t="s">
        <v>250</v>
      </c>
      <c r="H344" s="176" t="s">
        <v>312</v>
      </c>
      <c r="I344" s="176" t="s">
        <v>1218</v>
      </c>
      <c r="J344" s="219"/>
      <c r="K344" s="220"/>
      <c r="L344" s="220"/>
      <c r="M344" s="221">
        <v>62</v>
      </c>
      <c r="N344" s="221" t="s">
        <v>270</v>
      </c>
    </row>
    <row r="345" spans="1:14" s="124" customFormat="1" ht="22.5" customHeight="1" x14ac:dyDescent="0.2">
      <c r="A345" s="82">
        <v>421</v>
      </c>
      <c r="B345" s="123" t="str">
        <f t="shared" si="8"/>
        <v>DİSK-63</v>
      </c>
      <c r="C345" s="123">
        <v>170</v>
      </c>
      <c r="D345" s="123">
        <v>35356760476</v>
      </c>
      <c r="E345" s="217" t="s">
        <v>831</v>
      </c>
      <c r="F345" s="218" t="s">
        <v>832</v>
      </c>
      <c r="G345" s="176" t="s">
        <v>250</v>
      </c>
      <c r="H345" s="176" t="s">
        <v>312</v>
      </c>
      <c r="I345" s="176" t="s">
        <v>1218</v>
      </c>
      <c r="J345" s="219"/>
      <c r="K345" s="220"/>
      <c r="L345" s="220"/>
      <c r="M345" s="221">
        <v>63</v>
      </c>
      <c r="N345" s="221" t="s">
        <v>270</v>
      </c>
    </row>
    <row r="346" spans="1:14" s="124" customFormat="1" ht="22.5" customHeight="1" x14ac:dyDescent="0.2">
      <c r="A346" s="82">
        <v>422</v>
      </c>
      <c r="B346" s="123" t="str">
        <f t="shared" si="8"/>
        <v>DİSK-71</v>
      </c>
      <c r="C346" s="123">
        <v>48</v>
      </c>
      <c r="D346" s="123">
        <v>37660446152</v>
      </c>
      <c r="E346" s="217" t="s">
        <v>833</v>
      </c>
      <c r="F346" s="218" t="s">
        <v>834</v>
      </c>
      <c r="G346" s="176" t="s">
        <v>232</v>
      </c>
      <c r="H346" s="176" t="s">
        <v>312</v>
      </c>
      <c r="I346" s="176" t="s">
        <v>1218</v>
      </c>
      <c r="J346" s="219"/>
      <c r="K346" s="220"/>
      <c r="L346" s="220"/>
      <c r="M346" s="221">
        <v>71</v>
      </c>
      <c r="N346" s="221" t="s">
        <v>271</v>
      </c>
    </row>
    <row r="347" spans="1:14" s="124" customFormat="1" ht="22.5" customHeight="1" x14ac:dyDescent="0.2">
      <c r="A347" s="82">
        <v>423</v>
      </c>
      <c r="B347" s="123" t="str">
        <f t="shared" si="8"/>
        <v>DİSK-22</v>
      </c>
      <c r="C347" s="123">
        <v>127</v>
      </c>
      <c r="D347" s="123">
        <v>35476614444</v>
      </c>
      <c r="E347" s="217" t="s">
        <v>813</v>
      </c>
      <c r="F347" s="218" t="s">
        <v>814</v>
      </c>
      <c r="G347" s="176" t="s">
        <v>301</v>
      </c>
      <c r="H347" s="176" t="s">
        <v>312</v>
      </c>
      <c r="I347" s="176" t="s">
        <v>1218</v>
      </c>
      <c r="J347" s="219"/>
      <c r="K347" s="220"/>
      <c r="L347" s="220"/>
      <c r="M347" s="221">
        <v>22</v>
      </c>
      <c r="N347" s="221" t="s">
        <v>251</v>
      </c>
    </row>
    <row r="348" spans="1:14" s="124" customFormat="1" ht="22.5" customHeight="1" x14ac:dyDescent="0.2">
      <c r="A348" s="82">
        <v>424</v>
      </c>
      <c r="B348" s="123" t="str">
        <f t="shared" si="8"/>
        <v>DİSK-</v>
      </c>
      <c r="C348" s="123"/>
      <c r="D348" s="123"/>
      <c r="E348" s="217"/>
      <c r="F348" s="218" t="s">
        <v>1422</v>
      </c>
      <c r="G348" s="176" t="s">
        <v>1422</v>
      </c>
      <c r="H348" s="176" t="s">
        <v>312</v>
      </c>
      <c r="I348" s="176" t="s">
        <v>1218</v>
      </c>
      <c r="J348" s="219"/>
      <c r="K348" s="220"/>
      <c r="L348" s="220"/>
      <c r="M348" s="221"/>
      <c r="N348" s="221"/>
    </row>
    <row r="349" spans="1:14" s="124" customFormat="1" ht="22.5" customHeight="1" x14ac:dyDescent="0.2">
      <c r="A349" s="82">
        <v>425</v>
      </c>
      <c r="B349" s="123" t="str">
        <f t="shared" si="8"/>
        <v>DİSK-</v>
      </c>
      <c r="C349" s="123"/>
      <c r="D349" s="123"/>
      <c r="E349" s="217"/>
      <c r="F349" s="218" t="s">
        <v>1422</v>
      </c>
      <c r="G349" s="176" t="s">
        <v>1422</v>
      </c>
      <c r="H349" s="176" t="s">
        <v>312</v>
      </c>
      <c r="I349" s="176" t="s">
        <v>1218</v>
      </c>
      <c r="J349" s="219"/>
      <c r="K349" s="220"/>
      <c r="L349" s="220"/>
      <c r="M349" s="221"/>
      <c r="N349" s="221"/>
    </row>
    <row r="350" spans="1:14" s="124" customFormat="1" ht="22.5" customHeight="1" x14ac:dyDescent="0.2">
      <c r="A350" s="82">
        <v>426</v>
      </c>
      <c r="B350" s="123" t="str">
        <f t="shared" si="8"/>
        <v>DİSK-</v>
      </c>
      <c r="C350" s="123"/>
      <c r="D350" s="123"/>
      <c r="E350" s="217"/>
      <c r="F350" s="218" t="s">
        <v>1422</v>
      </c>
      <c r="G350" s="176" t="s">
        <v>1422</v>
      </c>
      <c r="H350" s="176" t="s">
        <v>312</v>
      </c>
      <c r="I350" s="176" t="s">
        <v>1218</v>
      </c>
      <c r="J350" s="219"/>
      <c r="K350" s="220"/>
      <c r="L350" s="220"/>
      <c r="M350" s="221"/>
      <c r="N350" s="221"/>
    </row>
    <row r="351" spans="1:14" s="124" customFormat="1" ht="22.5" customHeight="1" x14ac:dyDescent="0.2">
      <c r="A351" s="82">
        <v>444</v>
      </c>
      <c r="B351" s="123" t="str">
        <f t="shared" ref="B351:B391" si="9">CONCATENATE(I351,"-",M351)</f>
        <v>ÜÇADIM-1</v>
      </c>
      <c r="C351" s="364">
        <v>151</v>
      </c>
      <c r="D351" s="364">
        <v>37804439064</v>
      </c>
      <c r="E351" s="365" t="s">
        <v>788</v>
      </c>
      <c r="F351" s="366" t="s">
        <v>789</v>
      </c>
      <c r="G351" s="367" t="s">
        <v>790</v>
      </c>
      <c r="H351" s="367" t="s">
        <v>312</v>
      </c>
      <c r="I351" s="367" t="s">
        <v>183</v>
      </c>
      <c r="J351" s="368"/>
      <c r="K351" s="369"/>
      <c r="L351" s="369"/>
      <c r="M351" s="370">
        <v>1</v>
      </c>
      <c r="N351" s="370" t="s">
        <v>235</v>
      </c>
    </row>
    <row r="352" spans="1:14" s="124" customFormat="1" ht="22.5" customHeight="1" x14ac:dyDescent="0.2">
      <c r="A352" s="82">
        <v>445</v>
      </c>
      <c r="B352" s="123" t="str">
        <f t="shared" si="9"/>
        <v>ÜÇADIM-11</v>
      </c>
      <c r="C352" s="364">
        <v>11</v>
      </c>
      <c r="D352" s="364">
        <v>57247246074</v>
      </c>
      <c r="E352" s="365" t="s">
        <v>791</v>
      </c>
      <c r="F352" s="366" t="s">
        <v>792</v>
      </c>
      <c r="G352" s="367" t="s">
        <v>250</v>
      </c>
      <c r="H352" s="367" t="s">
        <v>312</v>
      </c>
      <c r="I352" s="367" t="s">
        <v>183</v>
      </c>
      <c r="J352" s="368"/>
      <c r="K352" s="369"/>
      <c r="L352" s="369"/>
      <c r="M352" s="370">
        <v>11</v>
      </c>
      <c r="N352" s="370" t="s">
        <v>246</v>
      </c>
    </row>
    <row r="353" spans="1:14" s="124" customFormat="1" ht="22.5" customHeight="1" x14ac:dyDescent="0.2">
      <c r="A353" s="82">
        <v>446</v>
      </c>
      <c r="B353" s="123" t="str">
        <f t="shared" si="9"/>
        <v>ÜÇADIM-12</v>
      </c>
      <c r="C353" s="364">
        <v>56</v>
      </c>
      <c r="D353" s="364">
        <v>10739724856</v>
      </c>
      <c r="E353" s="365" t="s">
        <v>243</v>
      </c>
      <c r="F353" s="366" t="s">
        <v>1121</v>
      </c>
      <c r="G353" s="367" t="s">
        <v>1122</v>
      </c>
      <c r="H353" s="367" t="s">
        <v>312</v>
      </c>
      <c r="I353" s="367" t="s">
        <v>183</v>
      </c>
      <c r="J353" s="368"/>
      <c r="K353" s="369"/>
      <c r="L353" s="369"/>
      <c r="M353" s="370">
        <v>12</v>
      </c>
      <c r="N353" s="370" t="s">
        <v>246</v>
      </c>
    </row>
    <row r="354" spans="1:14" s="124" customFormat="1" ht="22.5" customHeight="1" x14ac:dyDescent="0.2">
      <c r="A354" s="82">
        <v>447</v>
      </c>
      <c r="B354" s="123" t="str">
        <f t="shared" si="9"/>
        <v>ÜÇADIM-13</v>
      </c>
      <c r="C354" s="364">
        <v>84</v>
      </c>
      <c r="D354" s="364">
        <v>27998005886</v>
      </c>
      <c r="E354" s="365" t="s">
        <v>663</v>
      </c>
      <c r="F354" s="366" t="s">
        <v>664</v>
      </c>
      <c r="G354" s="367" t="s">
        <v>250</v>
      </c>
      <c r="H354" s="367" t="s">
        <v>312</v>
      </c>
      <c r="I354" s="367" t="s">
        <v>183</v>
      </c>
      <c r="J354" s="368"/>
      <c r="K354" s="369"/>
      <c r="L354" s="369"/>
      <c r="M354" s="370">
        <v>13</v>
      </c>
      <c r="N354" s="370" t="s">
        <v>246</v>
      </c>
    </row>
    <row r="355" spans="1:14" s="124" customFormat="1" ht="22.5" customHeight="1" x14ac:dyDescent="0.2">
      <c r="A355" s="82">
        <v>448</v>
      </c>
      <c r="B355" s="123" t="str">
        <f t="shared" si="9"/>
        <v>ÜÇADIM-21</v>
      </c>
      <c r="C355" s="364">
        <v>178</v>
      </c>
      <c r="D355" s="364">
        <v>56275176964</v>
      </c>
      <c r="E355" s="365" t="s">
        <v>277</v>
      </c>
      <c r="F355" s="366" t="s">
        <v>278</v>
      </c>
      <c r="G355" s="367" t="s">
        <v>651</v>
      </c>
      <c r="H355" s="367" t="s">
        <v>312</v>
      </c>
      <c r="I355" s="367" t="s">
        <v>183</v>
      </c>
      <c r="J355" s="368"/>
      <c r="K355" s="369"/>
      <c r="L355" s="369"/>
      <c r="M355" s="370">
        <v>21</v>
      </c>
      <c r="N355" s="370" t="s">
        <v>251</v>
      </c>
    </row>
    <row r="356" spans="1:14" s="124" customFormat="1" ht="22.5" customHeight="1" x14ac:dyDescent="0.2">
      <c r="A356" s="82">
        <v>449</v>
      </c>
      <c r="B356" s="123" t="str">
        <f t="shared" si="9"/>
        <v>ÜÇADIM-31</v>
      </c>
      <c r="C356" s="364">
        <v>77</v>
      </c>
      <c r="D356" s="364">
        <v>39571619922</v>
      </c>
      <c r="E356" s="365" t="s">
        <v>795</v>
      </c>
      <c r="F356" s="366" t="s">
        <v>796</v>
      </c>
      <c r="G356" s="367" t="s">
        <v>250</v>
      </c>
      <c r="H356" s="367" t="s">
        <v>312</v>
      </c>
      <c r="I356" s="367" t="s">
        <v>183</v>
      </c>
      <c r="J356" s="368"/>
      <c r="K356" s="369"/>
      <c r="L356" s="369"/>
      <c r="M356" s="370">
        <v>31</v>
      </c>
      <c r="N356" s="370" t="s">
        <v>252</v>
      </c>
    </row>
    <row r="357" spans="1:14" s="124" customFormat="1" ht="22.5" customHeight="1" x14ac:dyDescent="0.2">
      <c r="A357" s="82">
        <v>450</v>
      </c>
      <c r="B357" s="123" t="str">
        <f t="shared" si="9"/>
        <v>ÜÇADIM-32</v>
      </c>
      <c r="C357" s="364">
        <v>147</v>
      </c>
      <c r="D357" s="364">
        <v>55162100976</v>
      </c>
      <c r="E357" s="365" t="s">
        <v>797</v>
      </c>
      <c r="F357" s="366" t="s">
        <v>798</v>
      </c>
      <c r="G357" s="367" t="s">
        <v>250</v>
      </c>
      <c r="H357" s="367" t="s">
        <v>312</v>
      </c>
      <c r="I357" s="367" t="s">
        <v>183</v>
      </c>
      <c r="J357" s="368"/>
      <c r="K357" s="369"/>
      <c r="L357" s="369"/>
      <c r="M357" s="370">
        <v>32</v>
      </c>
      <c r="N357" s="370" t="s">
        <v>252</v>
      </c>
    </row>
    <row r="358" spans="1:14" s="124" customFormat="1" ht="22.5" customHeight="1" x14ac:dyDescent="0.2">
      <c r="A358" s="82">
        <v>451</v>
      </c>
      <c r="B358" s="123" t="str">
        <f t="shared" si="9"/>
        <v>ÜÇADIM-41</v>
      </c>
      <c r="C358" s="364">
        <v>86</v>
      </c>
      <c r="D358" s="364">
        <v>44338460822</v>
      </c>
      <c r="E358" s="365" t="s">
        <v>805</v>
      </c>
      <c r="F358" s="366" t="s">
        <v>806</v>
      </c>
      <c r="G358" s="367" t="s">
        <v>250</v>
      </c>
      <c r="H358" s="367" t="s">
        <v>312</v>
      </c>
      <c r="I358" s="367" t="s">
        <v>183</v>
      </c>
      <c r="J358" s="368"/>
      <c r="K358" s="369"/>
      <c r="L358" s="369"/>
      <c r="M358" s="370">
        <v>41</v>
      </c>
      <c r="N358" s="370" t="s">
        <v>270</v>
      </c>
    </row>
    <row r="359" spans="1:14" s="124" customFormat="1" ht="22.5" customHeight="1" x14ac:dyDescent="0.2">
      <c r="A359" s="82">
        <v>452</v>
      </c>
      <c r="B359" s="123" t="str">
        <f t="shared" si="9"/>
        <v>ÜÇADIM-</v>
      </c>
      <c r="C359" s="364"/>
      <c r="D359" s="364"/>
      <c r="E359" s="365"/>
      <c r="F359" s="366" t="s">
        <v>1422</v>
      </c>
      <c r="G359" s="367" t="s">
        <v>1422</v>
      </c>
      <c r="H359" s="367" t="s">
        <v>312</v>
      </c>
      <c r="I359" s="367" t="s">
        <v>183</v>
      </c>
      <c r="J359" s="368"/>
      <c r="K359" s="369"/>
      <c r="L359" s="369"/>
      <c r="M359" s="370"/>
      <c r="N359" s="370"/>
    </row>
    <row r="360" spans="1:14" s="124" customFormat="1" ht="22.5" customHeight="1" x14ac:dyDescent="0.2">
      <c r="A360" s="82">
        <v>453</v>
      </c>
      <c r="B360" s="123" t="str">
        <f t="shared" si="9"/>
        <v>ÜÇADIM-</v>
      </c>
      <c r="C360" s="364"/>
      <c r="D360" s="364"/>
      <c r="E360" s="365"/>
      <c r="F360" s="366" t="s">
        <v>1422</v>
      </c>
      <c r="G360" s="367" t="s">
        <v>1422</v>
      </c>
      <c r="H360" s="367" t="s">
        <v>312</v>
      </c>
      <c r="I360" s="367" t="s">
        <v>183</v>
      </c>
      <c r="J360" s="368"/>
      <c r="K360" s="369"/>
      <c r="L360" s="369"/>
      <c r="M360" s="370"/>
      <c r="N360" s="370"/>
    </row>
    <row r="361" spans="1:14" s="124" customFormat="1" ht="22.5" customHeight="1" x14ac:dyDescent="0.2">
      <c r="A361" s="82">
        <v>454</v>
      </c>
      <c r="B361" s="123" t="str">
        <f t="shared" si="9"/>
        <v>ÜÇADIM-</v>
      </c>
      <c r="C361" s="364"/>
      <c r="D361" s="364"/>
      <c r="E361" s="365"/>
      <c r="F361" s="366" t="s">
        <v>1422</v>
      </c>
      <c r="G361" s="367" t="s">
        <v>1422</v>
      </c>
      <c r="H361" s="367" t="s">
        <v>312</v>
      </c>
      <c r="I361" s="367" t="s">
        <v>183</v>
      </c>
      <c r="J361" s="368"/>
      <c r="K361" s="369"/>
      <c r="L361" s="369"/>
      <c r="M361" s="370"/>
      <c r="N361" s="370"/>
    </row>
    <row r="362" spans="1:14" s="124" customFormat="1" ht="22.5" customHeight="1" x14ac:dyDescent="0.2">
      <c r="A362" s="82">
        <v>455</v>
      </c>
      <c r="B362" s="123" t="str">
        <f t="shared" si="9"/>
        <v>ÜÇADIM-</v>
      </c>
      <c r="C362" s="364"/>
      <c r="D362" s="364"/>
      <c r="E362" s="365"/>
      <c r="F362" s="366" t="s">
        <v>1422</v>
      </c>
      <c r="G362" s="367" t="s">
        <v>1422</v>
      </c>
      <c r="H362" s="367" t="s">
        <v>312</v>
      </c>
      <c r="I362" s="367" t="s">
        <v>183</v>
      </c>
      <c r="J362" s="368"/>
      <c r="K362" s="369"/>
      <c r="L362" s="369"/>
      <c r="M362" s="370"/>
      <c r="N362" s="370"/>
    </row>
    <row r="363" spans="1:14" s="124" customFormat="1" ht="22.5" customHeight="1" x14ac:dyDescent="0.2">
      <c r="A363" s="82">
        <v>456</v>
      </c>
      <c r="B363" s="123" t="str">
        <f t="shared" si="9"/>
        <v>ÜÇADIM-</v>
      </c>
      <c r="C363" s="364"/>
      <c r="D363" s="364"/>
      <c r="E363" s="365"/>
      <c r="F363" s="366" t="s">
        <v>1422</v>
      </c>
      <c r="G363" s="367" t="s">
        <v>1422</v>
      </c>
      <c r="H363" s="367" t="s">
        <v>312</v>
      </c>
      <c r="I363" s="367" t="s">
        <v>183</v>
      </c>
      <c r="J363" s="368"/>
      <c r="K363" s="369"/>
      <c r="L363" s="369"/>
      <c r="M363" s="370"/>
      <c r="N363" s="370"/>
    </row>
    <row r="364" spans="1:14" s="124" customFormat="1" ht="22.5" customHeight="1" x14ac:dyDescent="0.2">
      <c r="A364" s="82">
        <v>457</v>
      </c>
      <c r="B364" s="123" t="str">
        <f t="shared" si="9"/>
        <v>ÜÇADIM-</v>
      </c>
      <c r="C364" s="364"/>
      <c r="D364" s="364"/>
      <c r="E364" s="365"/>
      <c r="F364" s="366" t="s">
        <v>1422</v>
      </c>
      <c r="G364" s="367" t="s">
        <v>1422</v>
      </c>
      <c r="H364" s="367" t="s">
        <v>312</v>
      </c>
      <c r="I364" s="367" t="s">
        <v>183</v>
      </c>
      <c r="J364" s="368"/>
      <c r="K364" s="369"/>
      <c r="L364" s="369"/>
      <c r="M364" s="370"/>
      <c r="N364" s="370"/>
    </row>
    <row r="365" spans="1:14" s="124" customFormat="1" ht="22.5" customHeight="1" x14ac:dyDescent="0.2">
      <c r="A365" s="82">
        <v>471</v>
      </c>
      <c r="B365" s="123" t="str">
        <f t="shared" si="9"/>
        <v>CİRİT-1</v>
      </c>
      <c r="C365" s="329">
        <v>62</v>
      </c>
      <c r="D365" s="329">
        <v>10715385460</v>
      </c>
      <c r="E365" s="330" t="s">
        <v>810</v>
      </c>
      <c r="F365" s="331" t="s">
        <v>811</v>
      </c>
      <c r="G365" s="332" t="s">
        <v>301</v>
      </c>
      <c r="H365" s="332" t="s">
        <v>312</v>
      </c>
      <c r="I365" s="332" t="s">
        <v>1132</v>
      </c>
      <c r="J365" s="333"/>
      <c r="K365" s="334"/>
      <c r="L365" s="334"/>
      <c r="M365" s="335">
        <v>1</v>
      </c>
      <c r="N365" s="335" t="s">
        <v>235</v>
      </c>
    </row>
    <row r="366" spans="1:14" s="124" customFormat="1" ht="22.5" customHeight="1" x14ac:dyDescent="0.2">
      <c r="A366" s="82">
        <v>472</v>
      </c>
      <c r="B366" s="123" t="str">
        <f t="shared" si="9"/>
        <v>CİRİT-11</v>
      </c>
      <c r="C366" s="329">
        <v>31</v>
      </c>
      <c r="D366" s="329">
        <v>51142155622</v>
      </c>
      <c r="E366" s="330" t="s">
        <v>365</v>
      </c>
      <c r="F366" s="331" t="s">
        <v>366</v>
      </c>
      <c r="G366" s="332" t="s">
        <v>232</v>
      </c>
      <c r="H366" s="332" t="s">
        <v>312</v>
      </c>
      <c r="I366" s="332" t="s">
        <v>1132</v>
      </c>
      <c r="J366" s="333"/>
      <c r="K366" s="334"/>
      <c r="L366" s="334"/>
      <c r="M366" s="335">
        <v>11</v>
      </c>
      <c r="N366" s="335" t="s">
        <v>236</v>
      </c>
    </row>
    <row r="367" spans="1:14" s="124" customFormat="1" ht="22.5" customHeight="1" x14ac:dyDescent="0.2">
      <c r="A367" s="82">
        <v>473</v>
      </c>
      <c r="B367" s="123" t="str">
        <f t="shared" si="9"/>
        <v>CİRİT-12</v>
      </c>
      <c r="C367" s="329">
        <v>131</v>
      </c>
      <c r="D367" s="329">
        <v>13219630814</v>
      </c>
      <c r="E367" s="330" t="s">
        <v>302</v>
      </c>
      <c r="F367" s="331" t="s">
        <v>303</v>
      </c>
      <c r="G367" s="332" t="s">
        <v>229</v>
      </c>
      <c r="H367" s="332" t="s">
        <v>312</v>
      </c>
      <c r="I367" s="332" t="s">
        <v>1132</v>
      </c>
      <c r="J367" s="333"/>
      <c r="K367" s="334"/>
      <c r="L367" s="334"/>
      <c r="M367" s="335">
        <v>12</v>
      </c>
      <c r="N367" s="335" t="s">
        <v>236</v>
      </c>
    </row>
    <row r="368" spans="1:14" s="124" customFormat="1" ht="22.5" customHeight="1" x14ac:dyDescent="0.2">
      <c r="A368" s="82">
        <v>474</v>
      </c>
      <c r="B368" s="123" t="str">
        <f t="shared" si="9"/>
        <v>CİRİT-13</v>
      </c>
      <c r="C368" s="329">
        <v>138</v>
      </c>
      <c r="D368" s="329">
        <v>44332461030</v>
      </c>
      <c r="E368" s="330" t="s">
        <v>367</v>
      </c>
      <c r="F368" s="331" t="s">
        <v>812</v>
      </c>
      <c r="G368" s="332" t="s">
        <v>229</v>
      </c>
      <c r="H368" s="332" t="s">
        <v>312</v>
      </c>
      <c r="I368" s="332" t="s">
        <v>1132</v>
      </c>
      <c r="J368" s="333"/>
      <c r="K368" s="334"/>
      <c r="L368" s="334"/>
      <c r="M368" s="335">
        <v>13</v>
      </c>
      <c r="N368" s="335" t="s">
        <v>236</v>
      </c>
    </row>
    <row r="369" spans="1:14" s="124" customFormat="1" ht="22.5" customHeight="1" x14ac:dyDescent="0.2">
      <c r="A369" s="82">
        <v>475</v>
      </c>
      <c r="B369" s="123" t="str">
        <f t="shared" si="9"/>
        <v>CİRİT-21</v>
      </c>
      <c r="C369" s="329">
        <v>16</v>
      </c>
      <c r="D369" s="329">
        <v>55684041924</v>
      </c>
      <c r="E369" s="330" t="s">
        <v>243</v>
      </c>
      <c r="F369" s="331" t="s">
        <v>244</v>
      </c>
      <c r="G369" s="332" t="s">
        <v>245</v>
      </c>
      <c r="H369" s="332" t="s">
        <v>312</v>
      </c>
      <c r="I369" s="332" t="s">
        <v>1132</v>
      </c>
      <c r="J369" s="333"/>
      <c r="K369" s="334"/>
      <c r="L369" s="334"/>
      <c r="M369" s="335">
        <v>21</v>
      </c>
      <c r="N369" s="335" t="s">
        <v>246</v>
      </c>
    </row>
    <row r="370" spans="1:14" s="124" customFormat="1" ht="22.5" customHeight="1" x14ac:dyDescent="0.2">
      <c r="A370" s="82">
        <v>476</v>
      </c>
      <c r="B370" s="123" t="str">
        <f t="shared" si="9"/>
        <v>CİRİT-22</v>
      </c>
      <c r="C370" s="329">
        <v>132</v>
      </c>
      <c r="D370" s="329">
        <v>49696455244</v>
      </c>
      <c r="E370" s="330" t="s">
        <v>239</v>
      </c>
      <c r="F370" s="331" t="s">
        <v>240</v>
      </c>
      <c r="G370" s="332" t="s">
        <v>301</v>
      </c>
      <c r="H370" s="332" t="s">
        <v>312</v>
      </c>
      <c r="I370" s="332" t="s">
        <v>1132</v>
      </c>
      <c r="J370" s="333"/>
      <c r="K370" s="334"/>
      <c r="L370" s="334"/>
      <c r="M370" s="335">
        <v>22</v>
      </c>
      <c r="N370" s="335" t="s">
        <v>246</v>
      </c>
    </row>
    <row r="371" spans="1:14" s="124" customFormat="1" ht="22.5" customHeight="1" x14ac:dyDescent="0.2">
      <c r="A371" s="82">
        <v>477</v>
      </c>
      <c r="B371" s="123" t="str">
        <f t="shared" si="9"/>
        <v>CİRİT-31</v>
      </c>
      <c r="C371" s="329">
        <v>159</v>
      </c>
      <c r="D371" s="329">
        <v>14302146236</v>
      </c>
      <c r="E371" s="330" t="s">
        <v>315</v>
      </c>
      <c r="F371" s="331" t="s">
        <v>316</v>
      </c>
      <c r="G371" s="332" t="s">
        <v>229</v>
      </c>
      <c r="H371" s="332" t="s">
        <v>312</v>
      </c>
      <c r="I371" s="332" t="s">
        <v>1132</v>
      </c>
      <c r="J371" s="333"/>
      <c r="K371" s="334"/>
      <c r="L371" s="334"/>
      <c r="M371" s="335">
        <v>31</v>
      </c>
      <c r="N371" s="335" t="s">
        <v>251</v>
      </c>
    </row>
    <row r="372" spans="1:14" s="124" customFormat="1" ht="22.5" customHeight="1" x14ac:dyDescent="0.2">
      <c r="A372" s="82">
        <v>478</v>
      </c>
      <c r="B372" s="123" t="str">
        <f t="shared" si="9"/>
        <v>CİRİT-41</v>
      </c>
      <c r="C372" s="329">
        <v>102</v>
      </c>
      <c r="D372" s="329">
        <v>5493352114</v>
      </c>
      <c r="E372" s="330" t="s">
        <v>935</v>
      </c>
      <c r="F372" s="331" t="s">
        <v>936</v>
      </c>
      <c r="G372" s="332" t="s">
        <v>250</v>
      </c>
      <c r="H372" s="332" t="s">
        <v>312</v>
      </c>
      <c r="I372" s="332" t="s">
        <v>1132</v>
      </c>
      <c r="J372" s="333"/>
      <c r="K372" s="334"/>
      <c r="L372" s="334"/>
      <c r="M372" s="335">
        <v>41</v>
      </c>
      <c r="N372" s="335" t="s">
        <v>252</v>
      </c>
    </row>
    <row r="373" spans="1:14" s="124" customFormat="1" ht="22.5" customHeight="1" x14ac:dyDescent="0.2">
      <c r="A373" s="82">
        <v>479</v>
      </c>
      <c r="B373" s="123" t="str">
        <f t="shared" si="9"/>
        <v>CİRİT-42</v>
      </c>
      <c r="C373" s="329">
        <v>140</v>
      </c>
      <c r="D373" s="329">
        <v>42595326196</v>
      </c>
      <c r="E373" s="330" t="s">
        <v>1133</v>
      </c>
      <c r="F373" s="331" t="s">
        <v>1134</v>
      </c>
      <c r="G373" s="332" t="s">
        <v>301</v>
      </c>
      <c r="H373" s="332" t="s">
        <v>312</v>
      </c>
      <c r="I373" s="332" t="s">
        <v>1132</v>
      </c>
      <c r="J373" s="333"/>
      <c r="K373" s="334"/>
      <c r="L373" s="334"/>
      <c r="M373" s="335">
        <v>42</v>
      </c>
      <c r="N373" s="335" t="s">
        <v>252</v>
      </c>
    </row>
    <row r="374" spans="1:14" s="124" customFormat="1" ht="22.5" customHeight="1" x14ac:dyDescent="0.2">
      <c r="A374" s="82">
        <v>480</v>
      </c>
      <c r="B374" s="123" t="str">
        <f t="shared" si="9"/>
        <v>CİRİT-43</v>
      </c>
      <c r="C374" s="329">
        <v>171</v>
      </c>
      <c r="D374" s="329">
        <v>48841241114</v>
      </c>
      <c r="E374" s="330" t="s">
        <v>364</v>
      </c>
      <c r="F374" s="331" t="s">
        <v>816</v>
      </c>
      <c r="G374" s="332" t="s">
        <v>232</v>
      </c>
      <c r="H374" s="332" t="s">
        <v>312</v>
      </c>
      <c r="I374" s="332" t="s">
        <v>1132</v>
      </c>
      <c r="J374" s="333"/>
      <c r="K374" s="334"/>
      <c r="L374" s="334"/>
      <c r="M374" s="335">
        <v>43</v>
      </c>
      <c r="N374" s="335" t="s">
        <v>252</v>
      </c>
    </row>
    <row r="375" spans="1:14" s="124" customFormat="1" ht="22.5" customHeight="1" x14ac:dyDescent="0.2">
      <c r="A375" s="82">
        <v>481</v>
      </c>
      <c r="B375" s="123" t="str">
        <f t="shared" si="9"/>
        <v>CİRİT-51</v>
      </c>
      <c r="C375" s="329">
        <v>24</v>
      </c>
      <c r="D375" s="329">
        <v>40483224142</v>
      </c>
      <c r="E375" s="330" t="s">
        <v>1135</v>
      </c>
      <c r="F375" s="331" t="s">
        <v>1136</v>
      </c>
      <c r="G375" s="332" t="s">
        <v>1137</v>
      </c>
      <c r="H375" s="332" t="s">
        <v>312</v>
      </c>
      <c r="I375" s="332" t="s">
        <v>1132</v>
      </c>
      <c r="J375" s="333"/>
      <c r="K375" s="334"/>
      <c r="L375" s="334"/>
      <c r="M375" s="335">
        <v>51</v>
      </c>
      <c r="N375" s="335" t="s">
        <v>263</v>
      </c>
    </row>
    <row r="376" spans="1:14" s="124" customFormat="1" ht="22.5" customHeight="1" x14ac:dyDescent="0.2">
      <c r="A376" s="82">
        <v>482</v>
      </c>
      <c r="B376" s="123" t="str">
        <f t="shared" si="9"/>
        <v>CİRİT-52</v>
      </c>
      <c r="C376" s="329">
        <v>60</v>
      </c>
      <c r="D376" s="329">
        <v>52711471570</v>
      </c>
      <c r="E376" s="330" t="s">
        <v>799</v>
      </c>
      <c r="F376" s="331" t="s">
        <v>800</v>
      </c>
      <c r="G376" s="332" t="s">
        <v>801</v>
      </c>
      <c r="H376" s="332" t="s">
        <v>312</v>
      </c>
      <c r="I376" s="332" t="s">
        <v>1132</v>
      </c>
      <c r="J376" s="333"/>
      <c r="K376" s="334"/>
      <c r="L376" s="334"/>
      <c r="M376" s="335">
        <v>52</v>
      </c>
      <c r="N376" s="335" t="s">
        <v>263</v>
      </c>
    </row>
    <row r="377" spans="1:14" s="124" customFormat="1" ht="22.5" customHeight="1" x14ac:dyDescent="0.2">
      <c r="A377" s="82">
        <v>483</v>
      </c>
      <c r="B377" s="123" t="str">
        <f t="shared" si="9"/>
        <v>CİRİT-53</v>
      </c>
      <c r="C377" s="329">
        <v>142</v>
      </c>
      <c r="D377" s="329">
        <v>10745484440</v>
      </c>
      <c r="E377" s="330" t="s">
        <v>298</v>
      </c>
      <c r="F377" s="331" t="s">
        <v>650</v>
      </c>
      <c r="G377" s="332" t="s">
        <v>301</v>
      </c>
      <c r="H377" s="332" t="s">
        <v>312</v>
      </c>
      <c r="I377" s="332" t="s">
        <v>1132</v>
      </c>
      <c r="J377" s="333"/>
      <c r="K377" s="334"/>
      <c r="L377" s="334"/>
      <c r="M377" s="335">
        <v>53</v>
      </c>
      <c r="N377" s="335" t="s">
        <v>263</v>
      </c>
    </row>
    <row r="378" spans="1:14" s="124" customFormat="1" ht="22.5" customHeight="1" x14ac:dyDescent="0.2">
      <c r="A378" s="82">
        <v>484</v>
      </c>
      <c r="B378" s="123" t="str">
        <f t="shared" si="9"/>
        <v>CİRİT-61</v>
      </c>
      <c r="C378" s="329">
        <v>80</v>
      </c>
      <c r="D378" s="329">
        <v>40756581422</v>
      </c>
      <c r="E378" s="330" t="s">
        <v>827</v>
      </c>
      <c r="F378" s="331" t="s">
        <v>828</v>
      </c>
      <c r="G378" s="332" t="s">
        <v>250</v>
      </c>
      <c r="H378" s="332" t="s">
        <v>312</v>
      </c>
      <c r="I378" s="332" t="s">
        <v>1132</v>
      </c>
      <c r="J378" s="333"/>
      <c r="K378" s="334"/>
      <c r="L378" s="334"/>
      <c r="M378" s="335">
        <v>61</v>
      </c>
      <c r="N378" s="335" t="s">
        <v>270</v>
      </c>
    </row>
    <row r="379" spans="1:14" s="124" customFormat="1" ht="22.5" customHeight="1" x14ac:dyDescent="0.2">
      <c r="A379" s="82">
        <v>485</v>
      </c>
      <c r="B379" s="123" t="str">
        <f t="shared" si="9"/>
        <v>CİRİT-62</v>
      </c>
      <c r="C379" s="329">
        <v>81</v>
      </c>
      <c r="D379" s="329">
        <v>22766770928</v>
      </c>
      <c r="E379" s="330" t="s">
        <v>829</v>
      </c>
      <c r="F379" s="331" t="s">
        <v>830</v>
      </c>
      <c r="G379" s="332" t="s">
        <v>250</v>
      </c>
      <c r="H379" s="332" t="s">
        <v>312</v>
      </c>
      <c r="I379" s="332" t="s">
        <v>1132</v>
      </c>
      <c r="J379" s="333"/>
      <c r="K379" s="334"/>
      <c r="L379" s="334"/>
      <c r="M379" s="335">
        <v>62</v>
      </c>
      <c r="N379" s="335" t="s">
        <v>270</v>
      </c>
    </row>
    <row r="380" spans="1:14" s="124" customFormat="1" ht="22.5" customHeight="1" x14ac:dyDescent="0.2">
      <c r="A380" s="82">
        <v>486</v>
      </c>
      <c r="B380" s="123" t="str">
        <f t="shared" si="9"/>
        <v>CİRİT-63</v>
      </c>
      <c r="C380" s="329">
        <v>125</v>
      </c>
      <c r="D380" s="329">
        <v>22568714410</v>
      </c>
      <c r="E380" s="330" t="s">
        <v>895</v>
      </c>
      <c r="F380" s="331" t="s">
        <v>896</v>
      </c>
      <c r="G380" s="332" t="s">
        <v>250</v>
      </c>
      <c r="H380" s="332" t="s">
        <v>312</v>
      </c>
      <c r="I380" s="332" t="s">
        <v>1132</v>
      </c>
      <c r="J380" s="333"/>
      <c r="K380" s="334"/>
      <c r="L380" s="334"/>
      <c r="M380" s="335">
        <v>63</v>
      </c>
      <c r="N380" s="335" t="s">
        <v>270</v>
      </c>
    </row>
    <row r="381" spans="1:14" s="124" customFormat="1" ht="22.5" customHeight="1" x14ac:dyDescent="0.2">
      <c r="A381" s="82">
        <v>487</v>
      </c>
      <c r="B381" s="123" t="str">
        <f t="shared" si="9"/>
        <v>CİRİT-54</v>
      </c>
      <c r="C381" s="329">
        <v>2</v>
      </c>
      <c r="D381" s="329"/>
      <c r="E381" s="330">
        <v>20266</v>
      </c>
      <c r="F381" s="331" t="s">
        <v>1435</v>
      </c>
      <c r="G381" s="332" t="s">
        <v>250</v>
      </c>
      <c r="H381" s="332" t="s">
        <v>312</v>
      </c>
      <c r="I381" s="332" t="s">
        <v>1132</v>
      </c>
      <c r="J381" s="333"/>
      <c r="K381" s="334"/>
      <c r="L381" s="334"/>
      <c r="M381" s="335">
        <v>54</v>
      </c>
      <c r="N381" s="335" t="s">
        <v>263</v>
      </c>
    </row>
    <row r="382" spans="1:14" s="124" customFormat="1" ht="22.5" customHeight="1" x14ac:dyDescent="0.2">
      <c r="A382" s="82">
        <v>488</v>
      </c>
      <c r="B382" s="123" t="str">
        <f t="shared" si="9"/>
        <v>CİRİT-64</v>
      </c>
      <c r="C382" s="329">
        <v>17</v>
      </c>
      <c r="D382" s="329"/>
      <c r="E382" s="330">
        <v>15460</v>
      </c>
      <c r="F382" s="331" t="s">
        <v>1439</v>
      </c>
      <c r="G382" s="332" t="s">
        <v>301</v>
      </c>
      <c r="H382" s="332" t="s">
        <v>312</v>
      </c>
      <c r="I382" s="332" t="s">
        <v>1132</v>
      </c>
      <c r="J382" s="333"/>
      <c r="K382" s="334"/>
      <c r="L382" s="334"/>
      <c r="M382" s="335">
        <v>64</v>
      </c>
      <c r="N382" s="335" t="s">
        <v>1440</v>
      </c>
    </row>
    <row r="383" spans="1:14" s="124" customFormat="1" ht="22.5" customHeight="1" x14ac:dyDescent="0.2">
      <c r="A383" s="82">
        <v>489</v>
      </c>
      <c r="B383" s="123" t="str">
        <f t="shared" si="9"/>
        <v>CİRİT-71</v>
      </c>
      <c r="C383" s="329">
        <v>210</v>
      </c>
      <c r="D383" s="329"/>
      <c r="E383" s="330">
        <v>16722</v>
      </c>
      <c r="F383" s="331" t="s">
        <v>1483</v>
      </c>
      <c r="G383" s="332" t="s">
        <v>250</v>
      </c>
      <c r="H383" s="332" t="s">
        <v>312</v>
      </c>
      <c r="I383" s="332" t="s">
        <v>1132</v>
      </c>
      <c r="J383" s="333"/>
      <c r="K383" s="334"/>
      <c r="L383" s="334"/>
      <c r="M383" s="335">
        <v>71</v>
      </c>
      <c r="N383" s="335" t="s">
        <v>264</v>
      </c>
    </row>
    <row r="384" spans="1:14" s="124" customFormat="1" ht="22.5" customHeight="1" x14ac:dyDescent="0.2">
      <c r="A384" s="82">
        <v>490</v>
      </c>
      <c r="B384" s="123" t="str">
        <f t="shared" si="9"/>
        <v>CİRİT-44</v>
      </c>
      <c r="C384" s="329">
        <v>180</v>
      </c>
      <c r="D384" s="329">
        <v>19976200116</v>
      </c>
      <c r="E384" s="330" t="s">
        <v>362</v>
      </c>
      <c r="F384" s="331" t="s">
        <v>363</v>
      </c>
      <c r="G384" s="332" t="s">
        <v>817</v>
      </c>
      <c r="H384" s="332" t="s">
        <v>312</v>
      </c>
      <c r="I384" s="332" t="s">
        <v>1132</v>
      </c>
      <c r="J384" s="333"/>
      <c r="K384" s="334"/>
      <c r="L384" s="334"/>
      <c r="M384" s="335">
        <v>44</v>
      </c>
      <c r="N384" s="335" t="s">
        <v>252</v>
      </c>
    </row>
    <row r="385" spans="1:18" s="124" customFormat="1" ht="22.5" customHeight="1" x14ac:dyDescent="0.2">
      <c r="A385" s="82"/>
      <c r="B385" s="123" t="str">
        <f t="shared" si="9"/>
        <v>CİRİT-81</v>
      </c>
      <c r="C385" s="329">
        <v>48</v>
      </c>
      <c r="D385" s="329">
        <v>37660446152</v>
      </c>
      <c r="E385" s="330" t="s">
        <v>833</v>
      </c>
      <c r="F385" s="331" t="s">
        <v>834</v>
      </c>
      <c r="G385" s="332" t="s">
        <v>232</v>
      </c>
      <c r="H385" s="332" t="s">
        <v>312</v>
      </c>
      <c r="I385" s="332" t="s">
        <v>1132</v>
      </c>
      <c r="J385" s="333"/>
      <c r="K385" s="334"/>
      <c r="L385" s="334"/>
      <c r="M385" s="335">
        <v>81</v>
      </c>
      <c r="N385" s="335" t="s">
        <v>271</v>
      </c>
    </row>
    <row r="386" spans="1:18" s="124" customFormat="1" ht="22.5" customHeight="1" x14ac:dyDescent="0.2">
      <c r="A386" s="82"/>
      <c r="B386" s="123" t="str">
        <f t="shared" si="9"/>
        <v>CİRİT-32</v>
      </c>
      <c r="C386" s="329">
        <v>156</v>
      </c>
      <c r="D386" s="329">
        <v>36148711034</v>
      </c>
      <c r="E386" s="330" t="s">
        <v>633</v>
      </c>
      <c r="F386" s="331" t="s">
        <v>815</v>
      </c>
      <c r="G386" s="332" t="s">
        <v>232</v>
      </c>
      <c r="H386" s="332" t="s">
        <v>312</v>
      </c>
      <c r="I386" s="332" t="s">
        <v>1132</v>
      </c>
      <c r="J386" s="333"/>
      <c r="K386" s="334"/>
      <c r="L386" s="334"/>
      <c r="M386" s="335">
        <v>32</v>
      </c>
      <c r="N386" s="335" t="s">
        <v>251</v>
      </c>
    </row>
    <row r="387" spans="1:18" s="124" customFormat="1" ht="22.5" customHeight="1" x14ac:dyDescent="0.2">
      <c r="A387" s="82"/>
      <c r="B387" s="123" t="str">
        <f t="shared" si="9"/>
        <v>CİRİT-44</v>
      </c>
      <c r="C387" s="329">
        <v>180</v>
      </c>
      <c r="D387" s="329">
        <v>19976200116</v>
      </c>
      <c r="E387" s="330" t="s">
        <v>362</v>
      </c>
      <c r="F387" s="331" t="s">
        <v>363</v>
      </c>
      <c r="G387" s="332" t="s">
        <v>817</v>
      </c>
      <c r="H387" s="332" t="s">
        <v>312</v>
      </c>
      <c r="I387" s="332" t="s">
        <v>1132</v>
      </c>
      <c r="J387" s="333"/>
      <c r="K387" s="334"/>
      <c r="L387" s="334"/>
      <c r="M387" s="335">
        <v>44</v>
      </c>
      <c r="N387" s="335" t="s">
        <v>252</v>
      </c>
    </row>
    <row r="388" spans="1:18" s="124" customFormat="1" ht="22.5" customHeight="1" x14ac:dyDescent="0.2">
      <c r="A388" s="82">
        <v>504</v>
      </c>
      <c r="B388" s="123" t="str">
        <f t="shared" si="9"/>
        <v>YÜKSEK-1</v>
      </c>
      <c r="C388" s="287">
        <v>11</v>
      </c>
      <c r="D388" s="287">
        <v>57247246074</v>
      </c>
      <c r="E388" s="288" t="s">
        <v>791</v>
      </c>
      <c r="F388" s="289" t="s">
        <v>792</v>
      </c>
      <c r="G388" s="290" t="s">
        <v>250</v>
      </c>
      <c r="H388" s="290" t="s">
        <v>312</v>
      </c>
      <c r="I388" s="290" t="s">
        <v>80</v>
      </c>
      <c r="J388" s="291"/>
      <c r="K388" s="292"/>
      <c r="L388" s="292"/>
      <c r="M388" s="293">
        <v>1</v>
      </c>
      <c r="N388" s="293" t="s">
        <v>246</v>
      </c>
    </row>
    <row r="389" spans="1:18" s="124" customFormat="1" ht="22.5" customHeight="1" x14ac:dyDescent="0.2">
      <c r="A389" s="82">
        <v>505</v>
      </c>
      <c r="B389" s="123" t="str">
        <f t="shared" si="9"/>
        <v>YÜKSEK-2</v>
      </c>
      <c r="C389" s="287">
        <v>53</v>
      </c>
      <c r="D389" s="287">
        <v>46429194852</v>
      </c>
      <c r="E389" s="288" t="s">
        <v>242</v>
      </c>
      <c r="F389" s="289" t="s">
        <v>807</v>
      </c>
      <c r="G389" s="290" t="s">
        <v>229</v>
      </c>
      <c r="H389" s="290" t="s">
        <v>312</v>
      </c>
      <c r="I389" s="290" t="s">
        <v>80</v>
      </c>
      <c r="J389" s="291"/>
      <c r="K389" s="292"/>
      <c r="L389" s="292"/>
      <c r="M389" s="293">
        <v>2</v>
      </c>
      <c r="N389" s="293" t="s">
        <v>246</v>
      </c>
    </row>
    <row r="390" spans="1:18" s="124" customFormat="1" ht="22.5" customHeight="1" x14ac:dyDescent="0.2">
      <c r="A390" s="82">
        <v>506</v>
      </c>
      <c r="B390" s="123" t="str">
        <f t="shared" si="9"/>
        <v>YÜKSEK-11</v>
      </c>
      <c r="C390" s="287">
        <v>77</v>
      </c>
      <c r="D390" s="287">
        <v>39571619922</v>
      </c>
      <c r="E390" s="288" t="s">
        <v>795</v>
      </c>
      <c r="F390" s="289" t="s">
        <v>796</v>
      </c>
      <c r="G390" s="290" t="s">
        <v>250</v>
      </c>
      <c r="H390" s="290" t="s">
        <v>312</v>
      </c>
      <c r="I390" s="290" t="s">
        <v>80</v>
      </c>
      <c r="J390" s="291"/>
      <c r="K390" s="292"/>
      <c r="L390" s="292"/>
      <c r="M390" s="293">
        <v>11</v>
      </c>
      <c r="N390" s="293" t="s">
        <v>252</v>
      </c>
    </row>
    <row r="391" spans="1:18" s="124" customFormat="1" ht="22.5" customHeight="1" x14ac:dyDescent="0.2">
      <c r="A391" s="82">
        <v>507</v>
      </c>
      <c r="B391" s="123" t="str">
        <f t="shared" si="9"/>
        <v>YÜKSEK-12</v>
      </c>
      <c r="C391" s="287">
        <v>147</v>
      </c>
      <c r="D391" s="287">
        <v>55162100976</v>
      </c>
      <c r="E391" s="288" t="s">
        <v>797</v>
      </c>
      <c r="F391" s="289" t="s">
        <v>798</v>
      </c>
      <c r="G391" s="290" t="s">
        <v>250</v>
      </c>
      <c r="H391" s="290" t="s">
        <v>312</v>
      </c>
      <c r="I391" s="290" t="s">
        <v>80</v>
      </c>
      <c r="J391" s="291"/>
      <c r="K391" s="292"/>
      <c r="L391" s="292"/>
      <c r="M391" s="293">
        <v>12</v>
      </c>
      <c r="N391" s="293" t="s">
        <v>252</v>
      </c>
    </row>
    <row r="392" spans="1:18" ht="22.5" customHeight="1" x14ac:dyDescent="0.25">
      <c r="A392" s="82">
        <v>508</v>
      </c>
      <c r="B392" s="123" t="str">
        <f t="shared" ref="B392:B400" si="10">CONCATENATE(I392,"-",M392)</f>
        <v>YÜKSEK-13</v>
      </c>
      <c r="C392" s="287">
        <v>184</v>
      </c>
      <c r="D392" s="287">
        <v>14357445834</v>
      </c>
      <c r="E392" s="288" t="s">
        <v>249</v>
      </c>
      <c r="F392" s="289" t="s">
        <v>645</v>
      </c>
      <c r="G392" s="290" t="s">
        <v>250</v>
      </c>
      <c r="H392" s="290" t="s">
        <v>312</v>
      </c>
      <c r="I392" s="290" t="s">
        <v>80</v>
      </c>
      <c r="J392" s="291"/>
      <c r="K392" s="292"/>
      <c r="L392" s="292"/>
      <c r="M392" s="293">
        <v>13</v>
      </c>
      <c r="N392" s="293" t="s">
        <v>252</v>
      </c>
      <c r="Q392" s="124"/>
      <c r="R392" s="124"/>
    </row>
    <row r="393" spans="1:18" ht="22.5" customHeight="1" x14ac:dyDescent="0.25">
      <c r="A393" s="82">
        <v>509</v>
      </c>
      <c r="B393" s="123" t="str">
        <f t="shared" si="10"/>
        <v>YÜKSEK-21</v>
      </c>
      <c r="C393" s="287">
        <v>60</v>
      </c>
      <c r="D393" s="287">
        <v>52711471570</v>
      </c>
      <c r="E393" s="288" t="s">
        <v>799</v>
      </c>
      <c r="F393" s="289" t="s">
        <v>800</v>
      </c>
      <c r="G393" s="290" t="s">
        <v>801</v>
      </c>
      <c r="H393" s="290" t="s">
        <v>312</v>
      </c>
      <c r="I393" s="290" t="s">
        <v>80</v>
      </c>
      <c r="J393" s="291"/>
      <c r="K393" s="292"/>
      <c r="L393" s="292"/>
      <c r="M393" s="293">
        <v>21</v>
      </c>
      <c r="N393" s="293" t="s">
        <v>263</v>
      </c>
      <c r="Q393" s="124"/>
      <c r="R393" s="124"/>
    </row>
    <row r="394" spans="1:18" ht="22.5" customHeight="1" x14ac:dyDescent="0.25">
      <c r="A394" s="82">
        <v>510</v>
      </c>
      <c r="B394" s="123" t="str">
        <f t="shared" si="10"/>
        <v>YÜKSEK-14</v>
      </c>
      <c r="C394" s="287">
        <v>196</v>
      </c>
      <c r="D394" s="287">
        <v>11207480328</v>
      </c>
      <c r="E394" s="288" t="s">
        <v>1397</v>
      </c>
      <c r="F394" s="289" t="s">
        <v>1423</v>
      </c>
      <c r="G394" s="290" t="s">
        <v>1398</v>
      </c>
      <c r="H394" s="290" t="s">
        <v>312</v>
      </c>
      <c r="I394" s="290" t="s">
        <v>80</v>
      </c>
      <c r="J394" s="291"/>
      <c r="K394" s="292"/>
      <c r="L394" s="292"/>
      <c r="M394" s="293">
        <v>14</v>
      </c>
      <c r="N394" s="293" t="s">
        <v>252</v>
      </c>
      <c r="Q394" s="124"/>
      <c r="R394" s="124"/>
    </row>
    <row r="395" spans="1:18" ht="22.5" customHeight="1" x14ac:dyDescent="0.25">
      <c r="A395" s="82">
        <v>511</v>
      </c>
      <c r="B395" s="123" t="str">
        <f t="shared" si="10"/>
        <v>YÜKSEK-31</v>
      </c>
      <c r="C395" s="287">
        <v>1</v>
      </c>
      <c r="D395" s="287"/>
      <c r="E395" s="288">
        <v>11902</v>
      </c>
      <c r="F395" s="289" t="s">
        <v>1427</v>
      </c>
      <c r="G395" s="290" t="s">
        <v>250</v>
      </c>
      <c r="H395" s="290" t="s">
        <v>312</v>
      </c>
      <c r="I395" s="290" t="s">
        <v>80</v>
      </c>
      <c r="J395" s="291"/>
      <c r="K395" s="292"/>
      <c r="L395" s="292"/>
      <c r="M395" s="293">
        <v>31</v>
      </c>
      <c r="N395" s="293" t="s">
        <v>288</v>
      </c>
      <c r="Q395" s="124"/>
      <c r="R395" s="124"/>
    </row>
    <row r="396" spans="1:18" ht="22.5" customHeight="1" x14ac:dyDescent="0.25">
      <c r="A396" s="82">
        <v>512</v>
      </c>
      <c r="B396" s="123" t="str">
        <f t="shared" si="10"/>
        <v>YÜKSEK-</v>
      </c>
      <c r="C396" s="287"/>
      <c r="D396" s="287"/>
      <c r="E396" s="288"/>
      <c r="F396" s="289" t="s">
        <v>1422</v>
      </c>
      <c r="G396" s="290" t="s">
        <v>1422</v>
      </c>
      <c r="H396" s="290" t="s">
        <v>312</v>
      </c>
      <c r="I396" s="290" t="s">
        <v>80</v>
      </c>
      <c r="J396" s="291"/>
      <c r="K396" s="292"/>
      <c r="L396" s="292"/>
      <c r="M396" s="293"/>
      <c r="N396" s="293"/>
      <c r="Q396" s="124"/>
      <c r="R396" s="124"/>
    </row>
    <row r="397" spans="1:18" ht="22.5" customHeight="1" x14ac:dyDescent="0.25">
      <c r="A397" s="82">
        <v>513</v>
      </c>
      <c r="B397" s="123" t="str">
        <f t="shared" si="10"/>
        <v>YÜKSEK-</v>
      </c>
      <c r="C397" s="287"/>
      <c r="D397" s="287"/>
      <c r="E397" s="288"/>
      <c r="F397" s="289" t="s">
        <v>1422</v>
      </c>
      <c r="G397" s="290" t="s">
        <v>1422</v>
      </c>
      <c r="H397" s="290" t="s">
        <v>312</v>
      </c>
      <c r="I397" s="290" t="s">
        <v>80</v>
      </c>
      <c r="J397" s="291"/>
      <c r="K397" s="292"/>
      <c r="L397" s="292"/>
      <c r="M397" s="293"/>
      <c r="N397" s="293"/>
      <c r="Q397" s="124"/>
      <c r="R397" s="124"/>
    </row>
    <row r="398" spans="1:18" ht="22.5" customHeight="1" x14ac:dyDescent="0.25">
      <c r="A398" s="82">
        <v>514</v>
      </c>
      <c r="B398" s="123" t="str">
        <f t="shared" si="10"/>
        <v>YÜKSEK-</v>
      </c>
      <c r="C398" s="287"/>
      <c r="D398" s="287"/>
      <c r="E398" s="288"/>
      <c r="F398" s="289" t="s">
        <v>1422</v>
      </c>
      <c r="G398" s="290" t="s">
        <v>1422</v>
      </c>
      <c r="H398" s="290" t="s">
        <v>312</v>
      </c>
      <c r="I398" s="290" t="s">
        <v>80</v>
      </c>
      <c r="J398" s="291"/>
      <c r="K398" s="292"/>
      <c r="L398" s="292"/>
      <c r="M398" s="293"/>
      <c r="N398" s="293"/>
      <c r="Q398" s="124"/>
      <c r="R398" s="124"/>
    </row>
    <row r="399" spans="1:18" ht="22.5" customHeight="1" x14ac:dyDescent="0.25">
      <c r="A399" s="82">
        <v>570</v>
      </c>
      <c r="B399" s="123" t="str">
        <f t="shared" si="10"/>
        <v>SIRIK-1</v>
      </c>
      <c r="C399" s="280">
        <v>56</v>
      </c>
      <c r="D399" s="280">
        <v>10739724856</v>
      </c>
      <c r="E399" s="281" t="s">
        <v>243</v>
      </c>
      <c r="F399" s="282" t="s">
        <v>1121</v>
      </c>
      <c r="G399" s="283" t="s">
        <v>1122</v>
      </c>
      <c r="H399" s="283" t="s">
        <v>312</v>
      </c>
      <c r="I399" s="283" t="s">
        <v>84</v>
      </c>
      <c r="J399" s="284"/>
      <c r="K399" s="285"/>
      <c r="L399" s="285"/>
      <c r="M399" s="286">
        <v>1</v>
      </c>
      <c r="N399" s="286" t="s">
        <v>246</v>
      </c>
      <c r="Q399" s="124"/>
      <c r="R399" s="124"/>
    </row>
    <row r="400" spans="1:18" ht="22.5" customHeight="1" x14ac:dyDescent="0.25">
      <c r="A400" s="82">
        <v>571</v>
      </c>
      <c r="B400" s="123" t="str">
        <f t="shared" si="10"/>
        <v>SIRIK-11</v>
      </c>
      <c r="C400" s="123">
        <v>160</v>
      </c>
      <c r="D400" s="123">
        <v>20254449820</v>
      </c>
      <c r="E400" s="217" t="s">
        <v>297</v>
      </c>
      <c r="F400" s="218" t="s">
        <v>1123</v>
      </c>
      <c r="G400" s="176" t="s">
        <v>301</v>
      </c>
      <c r="H400" s="176" t="s">
        <v>312</v>
      </c>
      <c r="I400" s="176" t="s">
        <v>84</v>
      </c>
      <c r="J400" s="219"/>
      <c r="K400" s="220"/>
      <c r="L400" s="220"/>
      <c r="M400" s="221">
        <v>11</v>
      </c>
      <c r="N400" s="221" t="s">
        <v>252</v>
      </c>
      <c r="Q400" s="124"/>
      <c r="R400" s="124"/>
    </row>
    <row r="401" spans="1:18" ht="22.5" customHeight="1" x14ac:dyDescent="0.25">
      <c r="A401" s="82">
        <v>572</v>
      </c>
      <c r="B401" s="123" t="str">
        <f t="shared" ref="B401:B403" si="11">CONCATENATE(I401,"-",M401)</f>
        <v>SIRIK-21</v>
      </c>
      <c r="C401" s="123">
        <v>1</v>
      </c>
      <c r="D401" s="123"/>
      <c r="E401" s="217">
        <v>11902</v>
      </c>
      <c r="F401" s="218" t="s">
        <v>1427</v>
      </c>
      <c r="G401" s="176" t="s">
        <v>250</v>
      </c>
      <c r="H401" s="176" t="s">
        <v>312</v>
      </c>
      <c r="I401" s="176" t="s">
        <v>84</v>
      </c>
      <c r="J401" s="219"/>
      <c r="K401" s="220"/>
      <c r="L401" s="220"/>
      <c r="M401" s="221">
        <v>21</v>
      </c>
      <c r="N401" s="221" t="s">
        <v>288</v>
      </c>
      <c r="Q401" s="124"/>
      <c r="R401" s="124"/>
    </row>
    <row r="402" spans="1:18" ht="22.5" customHeight="1" x14ac:dyDescent="0.25">
      <c r="A402" s="82">
        <v>573</v>
      </c>
      <c r="B402" s="123" t="str">
        <f t="shared" si="11"/>
        <v>SIRIK-</v>
      </c>
      <c r="C402" s="123"/>
      <c r="D402" s="123"/>
      <c r="E402" s="217"/>
      <c r="F402" s="218" t="s">
        <v>1422</v>
      </c>
      <c r="G402" s="176" t="s">
        <v>1422</v>
      </c>
      <c r="H402" s="176" t="s">
        <v>312</v>
      </c>
      <c r="I402" s="176" t="s">
        <v>84</v>
      </c>
      <c r="J402" s="219"/>
      <c r="K402" s="220"/>
      <c r="L402" s="220"/>
      <c r="M402" s="221"/>
      <c r="N402" s="221"/>
      <c r="Q402" s="124"/>
      <c r="R402" s="124"/>
    </row>
    <row r="403" spans="1:18" ht="22.5" customHeight="1" x14ac:dyDescent="0.25">
      <c r="A403" s="82">
        <v>635</v>
      </c>
      <c r="B403" s="123" t="str">
        <f t="shared" si="11"/>
        <v>GÜLLE-1</v>
      </c>
      <c r="C403" s="287">
        <v>62</v>
      </c>
      <c r="D403" s="287">
        <v>10715385460</v>
      </c>
      <c r="E403" s="288" t="s">
        <v>810</v>
      </c>
      <c r="F403" s="289" t="s">
        <v>811</v>
      </c>
      <c r="G403" s="290" t="s">
        <v>301</v>
      </c>
      <c r="H403" s="290" t="s">
        <v>312</v>
      </c>
      <c r="I403" s="290" t="s">
        <v>85</v>
      </c>
      <c r="J403" s="291"/>
      <c r="K403" s="292"/>
      <c r="L403" s="292"/>
      <c r="M403" s="293">
        <v>1</v>
      </c>
      <c r="N403" s="293" t="s">
        <v>235</v>
      </c>
      <c r="Q403" s="124"/>
      <c r="R403" s="124"/>
    </row>
    <row r="404" spans="1:18" ht="22.5" customHeight="1" x14ac:dyDescent="0.25">
      <c r="A404" s="82">
        <v>645</v>
      </c>
      <c r="B404" s="123" t="str">
        <f>CONCATENATE(I404,"-",M404)</f>
        <v>GÜLLE-2</v>
      </c>
      <c r="C404" s="287">
        <v>137</v>
      </c>
      <c r="D404" s="287">
        <v>28250294192</v>
      </c>
      <c r="E404" s="288" t="s">
        <v>818</v>
      </c>
      <c r="F404" s="289" t="s">
        <v>819</v>
      </c>
      <c r="G404" s="290" t="s">
        <v>229</v>
      </c>
      <c r="H404" s="290" t="s">
        <v>312</v>
      </c>
      <c r="I404" s="290" t="s">
        <v>85</v>
      </c>
      <c r="J404" s="291"/>
      <c r="K404" s="292"/>
      <c r="L404" s="292"/>
      <c r="M404" s="293">
        <v>2</v>
      </c>
      <c r="N404" s="293" t="s">
        <v>235</v>
      </c>
      <c r="Q404" s="124"/>
      <c r="R404" s="124"/>
    </row>
    <row r="405" spans="1:18" ht="22.5" customHeight="1" x14ac:dyDescent="0.25">
      <c r="A405" s="82">
        <v>636</v>
      </c>
      <c r="B405" s="123" t="str">
        <f t="shared" ref="B405:B438" si="12">CONCATENATE(I405,"-",M405)</f>
        <v>GÜLLE-11</v>
      </c>
      <c r="C405" s="287">
        <v>31</v>
      </c>
      <c r="D405" s="287">
        <v>51142155622</v>
      </c>
      <c r="E405" s="288" t="s">
        <v>365</v>
      </c>
      <c r="F405" s="289" t="s">
        <v>366</v>
      </c>
      <c r="G405" s="290" t="s">
        <v>232</v>
      </c>
      <c r="H405" s="290" t="s">
        <v>312</v>
      </c>
      <c r="I405" s="290" t="s">
        <v>85</v>
      </c>
      <c r="J405" s="291"/>
      <c r="K405" s="292"/>
      <c r="L405" s="292"/>
      <c r="M405" s="293">
        <v>11</v>
      </c>
      <c r="N405" s="293" t="s">
        <v>236</v>
      </c>
      <c r="Q405" s="124"/>
      <c r="R405" s="124"/>
    </row>
    <row r="406" spans="1:18" ht="22.5" customHeight="1" x14ac:dyDescent="0.25">
      <c r="A406" s="82">
        <v>637</v>
      </c>
      <c r="B406" s="123" t="str">
        <f t="shared" si="12"/>
        <v>GÜLLE-12</v>
      </c>
      <c r="C406" s="287">
        <v>73</v>
      </c>
      <c r="D406" s="287">
        <v>16424155110</v>
      </c>
      <c r="E406" s="288" t="s">
        <v>233</v>
      </c>
      <c r="F406" s="289" t="s">
        <v>234</v>
      </c>
      <c r="G406" s="290" t="s">
        <v>228</v>
      </c>
      <c r="H406" s="290" t="s">
        <v>312</v>
      </c>
      <c r="I406" s="290" t="s">
        <v>85</v>
      </c>
      <c r="J406" s="291"/>
      <c r="K406" s="292"/>
      <c r="L406" s="292"/>
      <c r="M406" s="293">
        <v>12</v>
      </c>
      <c r="N406" s="293" t="s">
        <v>236</v>
      </c>
      <c r="Q406" s="124"/>
      <c r="R406" s="124"/>
    </row>
    <row r="407" spans="1:18" ht="22.5" customHeight="1" x14ac:dyDescent="0.25">
      <c r="A407" s="82">
        <v>638</v>
      </c>
      <c r="B407" s="123" t="str">
        <f t="shared" si="12"/>
        <v>GÜLLE-13</v>
      </c>
      <c r="C407" s="287">
        <v>138</v>
      </c>
      <c r="D407" s="287">
        <v>44332461030</v>
      </c>
      <c r="E407" s="288" t="s">
        <v>367</v>
      </c>
      <c r="F407" s="289" t="s">
        <v>812</v>
      </c>
      <c r="G407" s="290" t="s">
        <v>229</v>
      </c>
      <c r="H407" s="290" t="s">
        <v>312</v>
      </c>
      <c r="I407" s="290" t="s">
        <v>85</v>
      </c>
      <c r="J407" s="291"/>
      <c r="K407" s="292"/>
      <c r="L407" s="292"/>
      <c r="M407" s="293">
        <v>13</v>
      </c>
      <c r="N407" s="293" t="s">
        <v>236</v>
      </c>
      <c r="Q407" s="124"/>
      <c r="R407" s="124"/>
    </row>
    <row r="408" spans="1:18" ht="22.5" customHeight="1" x14ac:dyDescent="0.25">
      <c r="A408" s="82">
        <v>639</v>
      </c>
      <c r="B408" s="123" t="str">
        <f t="shared" si="12"/>
        <v>GÜLLE-21</v>
      </c>
      <c r="C408" s="287">
        <v>16</v>
      </c>
      <c r="D408" s="287">
        <v>55684041924</v>
      </c>
      <c r="E408" s="288" t="s">
        <v>243</v>
      </c>
      <c r="F408" s="289" t="s">
        <v>244</v>
      </c>
      <c r="G408" s="290" t="s">
        <v>245</v>
      </c>
      <c r="H408" s="290" t="s">
        <v>312</v>
      </c>
      <c r="I408" s="290" t="s">
        <v>85</v>
      </c>
      <c r="J408" s="291"/>
      <c r="K408" s="292"/>
      <c r="L408" s="292"/>
      <c r="M408" s="293">
        <v>21</v>
      </c>
      <c r="N408" s="293" t="s">
        <v>246</v>
      </c>
      <c r="Q408" s="124"/>
      <c r="R408" s="124"/>
    </row>
    <row r="409" spans="1:18" ht="22.5" customHeight="1" x14ac:dyDescent="0.25">
      <c r="A409" s="82">
        <v>640</v>
      </c>
      <c r="B409" s="123" t="str">
        <f t="shared" si="12"/>
        <v>GÜLLE-22</v>
      </c>
      <c r="C409" s="287">
        <v>106</v>
      </c>
      <c r="D409" s="287">
        <v>47170030642</v>
      </c>
      <c r="E409" s="288" t="s">
        <v>237</v>
      </c>
      <c r="F409" s="289" t="s">
        <v>238</v>
      </c>
      <c r="G409" s="290" t="s">
        <v>229</v>
      </c>
      <c r="H409" s="290" t="s">
        <v>312</v>
      </c>
      <c r="I409" s="290" t="s">
        <v>85</v>
      </c>
      <c r="J409" s="291"/>
      <c r="K409" s="292"/>
      <c r="L409" s="292"/>
      <c r="M409" s="293">
        <v>22</v>
      </c>
      <c r="N409" s="293" t="s">
        <v>246</v>
      </c>
      <c r="Q409" s="124"/>
      <c r="R409" s="124"/>
    </row>
    <row r="410" spans="1:18" ht="22.5" customHeight="1" x14ac:dyDescent="0.25">
      <c r="A410" s="82">
        <v>641</v>
      </c>
      <c r="B410" s="123" t="str">
        <f t="shared" si="12"/>
        <v>GÜLLE-31</v>
      </c>
      <c r="C410" s="287">
        <v>127</v>
      </c>
      <c r="D410" s="287">
        <v>35476614444</v>
      </c>
      <c r="E410" s="288" t="s">
        <v>813</v>
      </c>
      <c r="F410" s="289" t="s">
        <v>814</v>
      </c>
      <c r="G410" s="290" t="s">
        <v>301</v>
      </c>
      <c r="H410" s="290" t="s">
        <v>312</v>
      </c>
      <c r="I410" s="290" t="s">
        <v>85</v>
      </c>
      <c r="J410" s="291"/>
      <c r="K410" s="292"/>
      <c r="L410" s="292"/>
      <c r="M410" s="293">
        <v>31</v>
      </c>
      <c r="N410" s="293" t="s">
        <v>251</v>
      </c>
      <c r="Q410" s="124"/>
      <c r="R410" s="124"/>
    </row>
    <row r="411" spans="1:18" ht="22.5" customHeight="1" x14ac:dyDescent="0.25">
      <c r="A411" s="82">
        <v>642</v>
      </c>
      <c r="B411" s="123" t="str">
        <f t="shared" si="12"/>
        <v>GÜLLE-</v>
      </c>
      <c r="C411" s="287"/>
      <c r="D411" s="287"/>
      <c r="E411" s="288"/>
      <c r="F411" s="289"/>
      <c r="G411" s="290"/>
      <c r="H411" s="290" t="s">
        <v>312</v>
      </c>
      <c r="I411" s="290" t="s">
        <v>85</v>
      </c>
      <c r="J411" s="291"/>
      <c r="K411" s="292"/>
      <c r="L411" s="292"/>
      <c r="M411" s="293"/>
      <c r="N411" s="293"/>
      <c r="Q411" s="124"/>
      <c r="R411" s="124"/>
    </row>
    <row r="412" spans="1:18" ht="22.5" customHeight="1" x14ac:dyDescent="0.25">
      <c r="A412" s="82">
        <v>643</v>
      </c>
      <c r="B412" s="123" t="str">
        <f t="shared" si="12"/>
        <v>GÜLLE-41</v>
      </c>
      <c r="C412" s="287">
        <v>171</v>
      </c>
      <c r="D412" s="287">
        <v>48841241114</v>
      </c>
      <c r="E412" s="288" t="s">
        <v>364</v>
      </c>
      <c r="F412" s="289" t="s">
        <v>816</v>
      </c>
      <c r="G412" s="290" t="s">
        <v>232</v>
      </c>
      <c r="H412" s="290" t="s">
        <v>312</v>
      </c>
      <c r="I412" s="290" t="s">
        <v>85</v>
      </c>
      <c r="J412" s="291"/>
      <c r="K412" s="292"/>
      <c r="L412" s="292"/>
      <c r="M412" s="293">
        <v>41</v>
      </c>
      <c r="N412" s="293" t="s">
        <v>252</v>
      </c>
      <c r="Q412" s="124"/>
      <c r="R412" s="124"/>
    </row>
    <row r="413" spans="1:18" ht="22.5" customHeight="1" x14ac:dyDescent="0.25">
      <c r="A413" s="82">
        <v>644</v>
      </c>
      <c r="B413" s="123" t="str">
        <f t="shared" si="12"/>
        <v>GÜLLE-42</v>
      </c>
      <c r="C413" s="287">
        <v>180</v>
      </c>
      <c r="D413" s="287">
        <v>19976200116</v>
      </c>
      <c r="E413" s="288" t="s">
        <v>362</v>
      </c>
      <c r="F413" s="289" t="s">
        <v>363</v>
      </c>
      <c r="G413" s="290" t="s">
        <v>817</v>
      </c>
      <c r="H413" s="290" t="s">
        <v>312</v>
      </c>
      <c r="I413" s="290" t="s">
        <v>85</v>
      </c>
      <c r="J413" s="291"/>
      <c r="K413" s="292"/>
      <c r="L413" s="292"/>
      <c r="M413" s="293">
        <v>42</v>
      </c>
      <c r="N413" s="293" t="s">
        <v>252</v>
      </c>
      <c r="Q413" s="124"/>
      <c r="R413" s="124"/>
    </row>
    <row r="414" spans="1:18" ht="22.5" customHeight="1" x14ac:dyDescent="0.25">
      <c r="A414" s="82">
        <v>646</v>
      </c>
      <c r="B414" s="123" t="str">
        <f t="shared" si="12"/>
        <v>GÜLLE-51</v>
      </c>
      <c r="C414" s="287">
        <v>145</v>
      </c>
      <c r="D414" s="287">
        <v>27457954564</v>
      </c>
      <c r="E414" s="288" t="s">
        <v>361</v>
      </c>
      <c r="F414" s="289" t="s">
        <v>820</v>
      </c>
      <c r="G414" s="290" t="s">
        <v>232</v>
      </c>
      <c r="H414" s="290" t="s">
        <v>312</v>
      </c>
      <c r="I414" s="290" t="s">
        <v>85</v>
      </c>
      <c r="J414" s="291"/>
      <c r="K414" s="292"/>
      <c r="L414" s="292"/>
      <c r="M414" s="293">
        <v>51</v>
      </c>
      <c r="N414" s="293" t="s">
        <v>263</v>
      </c>
      <c r="Q414" s="124"/>
      <c r="R414" s="124"/>
    </row>
    <row r="415" spans="1:18" ht="22.5" customHeight="1" x14ac:dyDescent="0.25">
      <c r="A415" s="82">
        <v>647</v>
      </c>
      <c r="B415" s="123" t="str">
        <f t="shared" si="12"/>
        <v>GÜLLE-61</v>
      </c>
      <c r="C415" s="287">
        <v>8</v>
      </c>
      <c r="D415" s="287">
        <v>51787019402</v>
      </c>
      <c r="E415" s="288" t="s">
        <v>821</v>
      </c>
      <c r="F415" s="289" t="s">
        <v>822</v>
      </c>
      <c r="G415" s="290" t="s">
        <v>250</v>
      </c>
      <c r="H415" s="290" t="s">
        <v>312</v>
      </c>
      <c r="I415" s="290" t="s">
        <v>85</v>
      </c>
      <c r="J415" s="291"/>
      <c r="K415" s="292"/>
      <c r="L415" s="292"/>
      <c r="M415" s="293">
        <v>61</v>
      </c>
      <c r="N415" s="293" t="s">
        <v>264</v>
      </c>
      <c r="Q415" s="124"/>
      <c r="R415" s="124"/>
    </row>
    <row r="416" spans="1:18" ht="22.5" customHeight="1" x14ac:dyDescent="0.25">
      <c r="A416" s="82">
        <v>648</v>
      </c>
      <c r="B416" s="123" t="str">
        <f t="shared" si="12"/>
        <v>GÜLLE-62</v>
      </c>
      <c r="C416" s="287">
        <v>43</v>
      </c>
      <c r="D416" s="287">
        <v>30544725190</v>
      </c>
      <c r="E416" s="288" t="s">
        <v>823</v>
      </c>
      <c r="F416" s="289" t="s">
        <v>824</v>
      </c>
      <c r="G416" s="290" t="s">
        <v>250</v>
      </c>
      <c r="H416" s="290" t="s">
        <v>312</v>
      </c>
      <c r="I416" s="290" t="s">
        <v>85</v>
      </c>
      <c r="J416" s="291"/>
      <c r="K416" s="292"/>
      <c r="L416" s="292"/>
      <c r="M416" s="293">
        <v>62</v>
      </c>
      <c r="N416" s="293" t="s">
        <v>264</v>
      </c>
      <c r="Q416" s="124"/>
      <c r="R416" s="124"/>
    </row>
    <row r="417" spans="1:18" ht="22.5" customHeight="1" x14ac:dyDescent="0.25">
      <c r="A417" s="82">
        <v>649</v>
      </c>
      <c r="B417" s="123" t="str">
        <f t="shared" si="12"/>
        <v>GÜLLE-71</v>
      </c>
      <c r="C417" s="287">
        <v>44</v>
      </c>
      <c r="D417" s="287">
        <v>29656881252</v>
      </c>
      <c r="E417" s="288" t="s">
        <v>825</v>
      </c>
      <c r="F417" s="289" t="s">
        <v>826</v>
      </c>
      <c r="G417" s="290" t="s">
        <v>250</v>
      </c>
      <c r="H417" s="290" t="s">
        <v>312</v>
      </c>
      <c r="I417" s="290" t="s">
        <v>85</v>
      </c>
      <c r="J417" s="291"/>
      <c r="K417" s="292"/>
      <c r="L417" s="292"/>
      <c r="M417" s="293">
        <v>71</v>
      </c>
      <c r="N417" s="293" t="s">
        <v>270</v>
      </c>
      <c r="Q417" s="124"/>
      <c r="R417" s="124"/>
    </row>
    <row r="418" spans="1:18" ht="22.5" customHeight="1" x14ac:dyDescent="0.25">
      <c r="A418" s="82">
        <v>650</v>
      </c>
      <c r="B418" s="123" t="str">
        <f t="shared" si="12"/>
        <v>GÜLLE-72</v>
      </c>
      <c r="C418" s="287">
        <v>80</v>
      </c>
      <c r="D418" s="287">
        <v>40756581422</v>
      </c>
      <c r="E418" s="288" t="s">
        <v>827</v>
      </c>
      <c r="F418" s="289" t="s">
        <v>828</v>
      </c>
      <c r="G418" s="290" t="s">
        <v>250</v>
      </c>
      <c r="H418" s="290" t="s">
        <v>312</v>
      </c>
      <c r="I418" s="290" t="s">
        <v>85</v>
      </c>
      <c r="J418" s="291"/>
      <c r="K418" s="292"/>
      <c r="L418" s="292"/>
      <c r="M418" s="293">
        <v>72</v>
      </c>
      <c r="N418" s="293" t="s">
        <v>270</v>
      </c>
      <c r="Q418" s="124"/>
      <c r="R418" s="124"/>
    </row>
    <row r="419" spans="1:18" ht="22.5" customHeight="1" x14ac:dyDescent="0.25">
      <c r="A419" s="82">
        <v>651</v>
      </c>
      <c r="B419" s="123" t="str">
        <f t="shared" si="12"/>
        <v>GÜLLE-73</v>
      </c>
      <c r="C419" s="287">
        <v>81</v>
      </c>
      <c r="D419" s="287">
        <v>22766770928</v>
      </c>
      <c r="E419" s="288" t="s">
        <v>829</v>
      </c>
      <c r="F419" s="289" t="s">
        <v>830</v>
      </c>
      <c r="G419" s="290" t="s">
        <v>250</v>
      </c>
      <c r="H419" s="290" t="s">
        <v>312</v>
      </c>
      <c r="I419" s="290" t="s">
        <v>85</v>
      </c>
      <c r="J419" s="291"/>
      <c r="K419" s="292"/>
      <c r="L419" s="292"/>
      <c r="M419" s="293">
        <v>73</v>
      </c>
      <c r="N419" s="293" t="s">
        <v>270</v>
      </c>
      <c r="Q419" s="124"/>
      <c r="R419" s="124"/>
    </row>
    <row r="420" spans="1:18" ht="22.5" customHeight="1" x14ac:dyDescent="0.25">
      <c r="A420" s="82">
        <v>652</v>
      </c>
      <c r="B420" s="123" t="str">
        <f t="shared" si="12"/>
        <v>GÜLLE-74</v>
      </c>
      <c r="C420" s="287">
        <v>86</v>
      </c>
      <c r="D420" s="287">
        <v>44338460822</v>
      </c>
      <c r="E420" s="288" t="s">
        <v>805</v>
      </c>
      <c r="F420" s="289" t="s">
        <v>806</v>
      </c>
      <c r="G420" s="290" t="s">
        <v>250</v>
      </c>
      <c r="H420" s="290" t="s">
        <v>312</v>
      </c>
      <c r="I420" s="290" t="s">
        <v>85</v>
      </c>
      <c r="J420" s="291"/>
      <c r="K420" s="292"/>
      <c r="L420" s="292"/>
      <c r="M420" s="293">
        <v>74</v>
      </c>
      <c r="N420" s="293" t="s">
        <v>270</v>
      </c>
      <c r="Q420" s="124"/>
      <c r="R420" s="124"/>
    </row>
    <row r="421" spans="1:18" ht="22.5" customHeight="1" x14ac:dyDescent="0.25">
      <c r="A421" s="82">
        <v>653</v>
      </c>
      <c r="B421" s="123" t="str">
        <f t="shared" si="12"/>
        <v>GÜLLE-75</v>
      </c>
      <c r="C421" s="287">
        <v>170</v>
      </c>
      <c r="D421" s="287">
        <v>35356760476</v>
      </c>
      <c r="E421" s="288" t="s">
        <v>831</v>
      </c>
      <c r="F421" s="289" t="s">
        <v>832</v>
      </c>
      <c r="G421" s="290" t="s">
        <v>250</v>
      </c>
      <c r="H421" s="290" t="s">
        <v>312</v>
      </c>
      <c r="I421" s="290" t="s">
        <v>85</v>
      </c>
      <c r="J421" s="291"/>
      <c r="K421" s="292"/>
      <c r="L421" s="292"/>
      <c r="M421" s="293">
        <v>75</v>
      </c>
      <c r="N421" s="293" t="s">
        <v>270</v>
      </c>
      <c r="Q421" s="124"/>
      <c r="R421" s="124"/>
    </row>
    <row r="422" spans="1:18" ht="22.5" customHeight="1" x14ac:dyDescent="0.25">
      <c r="A422" s="82">
        <v>654</v>
      </c>
      <c r="B422" s="123" t="str">
        <f t="shared" si="12"/>
        <v>GÜLLE-81</v>
      </c>
      <c r="C422" s="287">
        <v>48</v>
      </c>
      <c r="D422" s="287">
        <v>37660446152</v>
      </c>
      <c r="E422" s="288" t="s">
        <v>833</v>
      </c>
      <c r="F422" s="289" t="s">
        <v>834</v>
      </c>
      <c r="G422" s="290" t="s">
        <v>232</v>
      </c>
      <c r="H422" s="290" t="s">
        <v>312</v>
      </c>
      <c r="I422" s="290" t="s">
        <v>85</v>
      </c>
      <c r="J422" s="291"/>
      <c r="K422" s="292"/>
      <c r="L422" s="292"/>
      <c r="M422" s="293">
        <v>81</v>
      </c>
      <c r="N422" s="293" t="s">
        <v>271</v>
      </c>
      <c r="Q422" s="124"/>
      <c r="R422" s="124"/>
    </row>
    <row r="423" spans="1:18" ht="22.5" customHeight="1" x14ac:dyDescent="0.25">
      <c r="A423" s="82">
        <v>655</v>
      </c>
      <c r="B423" s="123" t="str">
        <f t="shared" si="12"/>
        <v>GÜLLE-91</v>
      </c>
      <c r="C423" s="287">
        <v>1</v>
      </c>
      <c r="D423" s="287"/>
      <c r="E423" s="288">
        <v>11902</v>
      </c>
      <c r="F423" s="289" t="s">
        <v>1427</v>
      </c>
      <c r="G423" s="290" t="s">
        <v>250</v>
      </c>
      <c r="H423" s="290" t="s">
        <v>312</v>
      </c>
      <c r="I423" s="290" t="s">
        <v>85</v>
      </c>
      <c r="J423" s="291"/>
      <c r="K423" s="292"/>
      <c r="L423" s="292"/>
      <c r="M423" s="293">
        <v>91</v>
      </c>
      <c r="N423" s="293" t="s">
        <v>288</v>
      </c>
      <c r="Q423" s="124"/>
      <c r="R423" s="124"/>
    </row>
    <row r="424" spans="1:18" ht="22.5" customHeight="1" x14ac:dyDescent="0.25">
      <c r="A424" s="82">
        <v>656</v>
      </c>
      <c r="B424" s="123" t="str">
        <f t="shared" si="12"/>
        <v>GÜLLE-52</v>
      </c>
      <c r="C424" s="287">
        <v>2</v>
      </c>
      <c r="D424" s="287"/>
      <c r="E424" s="288">
        <v>20266</v>
      </c>
      <c r="F424" s="289" t="s">
        <v>1435</v>
      </c>
      <c r="G424" s="290" t="s">
        <v>250</v>
      </c>
      <c r="H424" s="290" t="s">
        <v>312</v>
      </c>
      <c r="I424" s="290" t="s">
        <v>85</v>
      </c>
      <c r="J424" s="291"/>
      <c r="K424" s="292"/>
      <c r="L424" s="292"/>
      <c r="M424" s="293">
        <v>52</v>
      </c>
      <c r="N424" s="293" t="s">
        <v>263</v>
      </c>
      <c r="Q424" s="124"/>
      <c r="R424" s="124"/>
    </row>
    <row r="425" spans="1:18" ht="22.5" customHeight="1" x14ac:dyDescent="0.25">
      <c r="A425" s="82">
        <v>657</v>
      </c>
      <c r="B425" s="123" t="str">
        <f t="shared" si="12"/>
        <v>GÜLLE-76</v>
      </c>
      <c r="C425" s="287">
        <v>17</v>
      </c>
      <c r="D425" s="287"/>
      <c r="E425" s="288">
        <v>15460</v>
      </c>
      <c r="F425" s="289" t="s">
        <v>1439</v>
      </c>
      <c r="G425" s="290" t="s">
        <v>301</v>
      </c>
      <c r="H425" s="290" t="s">
        <v>312</v>
      </c>
      <c r="I425" s="290" t="s">
        <v>85</v>
      </c>
      <c r="J425" s="291"/>
      <c r="K425" s="292"/>
      <c r="L425" s="292"/>
      <c r="M425" s="293">
        <v>76</v>
      </c>
      <c r="N425" s="293" t="s">
        <v>1440</v>
      </c>
      <c r="Q425" s="124"/>
      <c r="R425" s="124"/>
    </row>
    <row r="426" spans="1:18" ht="22.5" customHeight="1" x14ac:dyDescent="0.25">
      <c r="A426" s="82">
        <v>658</v>
      </c>
      <c r="B426" s="123" t="str">
        <f t="shared" si="12"/>
        <v>GÜLLE-</v>
      </c>
      <c r="C426" s="287"/>
      <c r="D426" s="287"/>
      <c r="E426" s="288"/>
      <c r="F426" s="289" t="s">
        <v>1422</v>
      </c>
      <c r="G426" s="290" t="s">
        <v>1422</v>
      </c>
      <c r="H426" s="290" t="s">
        <v>312</v>
      </c>
      <c r="I426" s="290" t="s">
        <v>85</v>
      </c>
      <c r="J426" s="291"/>
      <c r="K426" s="292"/>
      <c r="L426" s="292"/>
      <c r="M426" s="293"/>
      <c r="N426" s="293"/>
      <c r="Q426" s="124"/>
      <c r="R426" s="124"/>
    </row>
    <row r="427" spans="1:18" ht="22.5" customHeight="1" x14ac:dyDescent="0.25">
      <c r="A427" s="82">
        <v>659</v>
      </c>
      <c r="B427" s="123" t="str">
        <f t="shared" si="12"/>
        <v>GÜLLE-</v>
      </c>
      <c r="C427" s="287"/>
      <c r="D427" s="287"/>
      <c r="E427" s="288"/>
      <c r="F427" s="289" t="s">
        <v>1422</v>
      </c>
      <c r="G427" s="290" t="s">
        <v>1422</v>
      </c>
      <c r="H427" s="290" t="s">
        <v>312</v>
      </c>
      <c r="I427" s="290" t="s">
        <v>85</v>
      </c>
      <c r="J427" s="291"/>
      <c r="K427" s="292"/>
      <c r="L427" s="292"/>
      <c r="M427" s="293"/>
      <c r="N427" s="293"/>
      <c r="Q427" s="124"/>
      <c r="R427" s="124"/>
    </row>
    <row r="428" spans="1:18" ht="22.5" customHeight="1" x14ac:dyDescent="0.25">
      <c r="A428" s="82">
        <v>660</v>
      </c>
      <c r="B428" s="123" t="str">
        <f t="shared" si="12"/>
        <v>ÇEKİÇ-1</v>
      </c>
      <c r="C428" s="329">
        <v>137</v>
      </c>
      <c r="D428" s="329">
        <v>28250294192</v>
      </c>
      <c r="E428" s="330" t="s">
        <v>818</v>
      </c>
      <c r="F428" s="331" t="s">
        <v>819</v>
      </c>
      <c r="G428" s="332" t="s">
        <v>229</v>
      </c>
      <c r="H428" s="332" t="s">
        <v>312</v>
      </c>
      <c r="I428" s="332" t="s">
        <v>894</v>
      </c>
      <c r="J428" s="333"/>
      <c r="K428" s="334"/>
      <c r="L428" s="334"/>
      <c r="M428" s="335">
        <v>1</v>
      </c>
      <c r="N428" s="335" t="s">
        <v>235</v>
      </c>
      <c r="Q428" s="124"/>
      <c r="R428" s="124"/>
    </row>
    <row r="429" spans="1:18" ht="22.5" customHeight="1" x14ac:dyDescent="0.25">
      <c r="A429" s="82">
        <v>661</v>
      </c>
      <c r="B429" s="123" t="str">
        <f t="shared" si="12"/>
        <v>ÇEKİÇ-11</v>
      </c>
      <c r="C429" s="329">
        <v>156</v>
      </c>
      <c r="D429" s="329">
        <v>36148711034</v>
      </c>
      <c r="E429" s="330" t="s">
        <v>633</v>
      </c>
      <c r="F429" s="331" t="s">
        <v>815</v>
      </c>
      <c r="G429" s="332" t="s">
        <v>232</v>
      </c>
      <c r="H429" s="332" t="s">
        <v>312</v>
      </c>
      <c r="I429" s="332" t="s">
        <v>894</v>
      </c>
      <c r="J429" s="333"/>
      <c r="K429" s="334"/>
      <c r="L429" s="334"/>
      <c r="M429" s="335">
        <v>11</v>
      </c>
      <c r="N429" s="335" t="s">
        <v>251</v>
      </c>
      <c r="Q429" s="124"/>
      <c r="R429" s="124"/>
    </row>
    <row r="430" spans="1:18" ht="22.5" customHeight="1" x14ac:dyDescent="0.25">
      <c r="A430" s="82">
        <v>662</v>
      </c>
      <c r="B430" s="123" t="str">
        <f t="shared" si="12"/>
        <v>ÇEKİÇ-21</v>
      </c>
      <c r="C430" s="329">
        <v>171</v>
      </c>
      <c r="D430" s="329">
        <v>48841241114</v>
      </c>
      <c r="E430" s="330" t="s">
        <v>364</v>
      </c>
      <c r="F430" s="331" t="s">
        <v>816</v>
      </c>
      <c r="G430" s="332" t="s">
        <v>232</v>
      </c>
      <c r="H430" s="332" t="s">
        <v>312</v>
      </c>
      <c r="I430" s="332" t="s">
        <v>894</v>
      </c>
      <c r="J430" s="333"/>
      <c r="K430" s="334"/>
      <c r="L430" s="334"/>
      <c r="M430" s="335">
        <v>21</v>
      </c>
      <c r="N430" s="335" t="s">
        <v>252</v>
      </c>
      <c r="Q430" s="124"/>
      <c r="R430" s="124"/>
    </row>
    <row r="431" spans="1:18" ht="22.5" customHeight="1" x14ac:dyDescent="0.25">
      <c r="A431" s="82">
        <v>663</v>
      </c>
      <c r="B431" s="123" t="str">
        <f t="shared" si="12"/>
        <v>ÇEKİÇ-22</v>
      </c>
      <c r="C431" s="329">
        <v>180</v>
      </c>
      <c r="D431" s="329">
        <v>19976200116</v>
      </c>
      <c r="E431" s="330" t="s">
        <v>362</v>
      </c>
      <c r="F431" s="331" t="s">
        <v>363</v>
      </c>
      <c r="G431" s="332" t="s">
        <v>817</v>
      </c>
      <c r="H431" s="332" t="s">
        <v>312</v>
      </c>
      <c r="I431" s="332" t="s">
        <v>894</v>
      </c>
      <c r="J431" s="333"/>
      <c r="K431" s="334"/>
      <c r="L431" s="334"/>
      <c r="M431" s="335">
        <v>22</v>
      </c>
      <c r="N431" s="335" t="s">
        <v>252</v>
      </c>
      <c r="Q431" s="124"/>
      <c r="R431" s="124"/>
    </row>
    <row r="432" spans="1:18" ht="22.5" customHeight="1" x14ac:dyDescent="0.25">
      <c r="A432" s="82">
        <v>664</v>
      </c>
      <c r="B432" s="123" t="str">
        <f t="shared" si="12"/>
        <v>ÇEKİÇ-31</v>
      </c>
      <c r="C432" s="329">
        <v>145</v>
      </c>
      <c r="D432" s="329">
        <v>27457954564</v>
      </c>
      <c r="E432" s="330" t="s">
        <v>361</v>
      </c>
      <c r="F432" s="331" t="s">
        <v>820</v>
      </c>
      <c r="G432" s="332" t="s">
        <v>232</v>
      </c>
      <c r="H432" s="332" t="s">
        <v>312</v>
      </c>
      <c r="I432" s="332" t="s">
        <v>894</v>
      </c>
      <c r="J432" s="333"/>
      <c r="K432" s="334"/>
      <c r="L432" s="334"/>
      <c r="M432" s="335">
        <v>31</v>
      </c>
      <c r="N432" s="335" t="s">
        <v>263</v>
      </c>
      <c r="Q432" s="124"/>
      <c r="R432" s="124"/>
    </row>
    <row r="433" spans="1:18" ht="22.5" customHeight="1" x14ac:dyDescent="0.25">
      <c r="A433" s="82">
        <v>665</v>
      </c>
      <c r="B433" s="123" t="str">
        <f t="shared" si="12"/>
        <v>ÇEKİÇ-41</v>
      </c>
      <c r="C433" s="329">
        <v>44</v>
      </c>
      <c r="D433" s="329">
        <v>29656881252</v>
      </c>
      <c r="E433" s="330" t="s">
        <v>825</v>
      </c>
      <c r="F433" s="331" t="s">
        <v>826</v>
      </c>
      <c r="G433" s="332" t="s">
        <v>250</v>
      </c>
      <c r="H433" s="332" t="s">
        <v>312</v>
      </c>
      <c r="I433" s="332" t="s">
        <v>894</v>
      </c>
      <c r="J433" s="342"/>
      <c r="K433" s="334"/>
      <c r="L433" s="334"/>
      <c r="M433" s="335">
        <v>41</v>
      </c>
      <c r="N433" s="335" t="s">
        <v>270</v>
      </c>
      <c r="Q433" s="124"/>
      <c r="R433" s="124"/>
    </row>
    <row r="434" spans="1:18" ht="22.5" customHeight="1" x14ac:dyDescent="0.25">
      <c r="A434" s="82">
        <v>666</v>
      </c>
      <c r="B434" s="123" t="str">
        <f t="shared" si="12"/>
        <v>ÇEKİÇ-42</v>
      </c>
      <c r="C434" s="329">
        <v>125</v>
      </c>
      <c r="D434" s="329">
        <v>22568714410</v>
      </c>
      <c r="E434" s="330" t="s">
        <v>895</v>
      </c>
      <c r="F434" s="331" t="s">
        <v>896</v>
      </c>
      <c r="G434" s="332" t="s">
        <v>250</v>
      </c>
      <c r="H434" s="332" t="s">
        <v>312</v>
      </c>
      <c r="I434" s="332" t="s">
        <v>894</v>
      </c>
      <c r="J434" s="342"/>
      <c r="K434" s="334"/>
      <c r="L434" s="334"/>
      <c r="M434" s="335">
        <v>42</v>
      </c>
      <c r="N434" s="335" t="s">
        <v>270</v>
      </c>
      <c r="Q434" s="124"/>
      <c r="R434" s="124"/>
    </row>
    <row r="435" spans="1:18" ht="22.5" customHeight="1" x14ac:dyDescent="0.25">
      <c r="A435" s="82">
        <v>667</v>
      </c>
      <c r="B435" s="123" t="str">
        <f t="shared" si="12"/>
        <v>ÇEKİÇ-51</v>
      </c>
      <c r="C435" s="329">
        <v>48</v>
      </c>
      <c r="D435" s="329">
        <v>37660446152</v>
      </c>
      <c r="E435" s="330" t="s">
        <v>833</v>
      </c>
      <c r="F435" s="331" t="s">
        <v>834</v>
      </c>
      <c r="G435" s="332" t="s">
        <v>232</v>
      </c>
      <c r="H435" s="332" t="s">
        <v>312</v>
      </c>
      <c r="I435" s="332" t="s">
        <v>894</v>
      </c>
      <c r="J435" s="342"/>
      <c r="K435" s="334"/>
      <c r="L435" s="334"/>
      <c r="M435" s="335">
        <v>51</v>
      </c>
      <c r="N435" s="335" t="s">
        <v>271</v>
      </c>
      <c r="Q435" s="124"/>
      <c r="R435" s="124"/>
    </row>
    <row r="436" spans="1:18" ht="21.6" customHeight="1" x14ac:dyDescent="0.25">
      <c r="A436" s="82">
        <v>668</v>
      </c>
      <c r="B436" s="123" t="str">
        <f t="shared" si="12"/>
        <v>ÇEKİÇ-</v>
      </c>
      <c r="C436" s="329"/>
      <c r="D436" s="329"/>
      <c r="E436" s="330"/>
      <c r="F436" s="331"/>
      <c r="G436" s="332"/>
      <c r="H436" s="332" t="s">
        <v>312</v>
      </c>
      <c r="I436" s="332" t="s">
        <v>894</v>
      </c>
      <c r="J436" s="342"/>
      <c r="K436" s="334"/>
      <c r="L436" s="334"/>
      <c r="M436" s="335"/>
      <c r="N436" s="335"/>
      <c r="Q436" s="124"/>
      <c r="R436" s="124"/>
    </row>
    <row r="437" spans="1:18" ht="22.5" customHeight="1" x14ac:dyDescent="0.25">
      <c r="A437" s="82">
        <v>669</v>
      </c>
      <c r="B437" s="123" t="str">
        <f t="shared" si="12"/>
        <v>AĞIRLIK-</v>
      </c>
      <c r="C437" s="329"/>
      <c r="D437" s="329"/>
      <c r="E437" s="330"/>
      <c r="F437" s="331"/>
      <c r="G437" s="332"/>
      <c r="H437" s="332" t="s">
        <v>312</v>
      </c>
      <c r="I437" s="332" t="s">
        <v>1476</v>
      </c>
      <c r="J437" s="342"/>
      <c r="K437" s="334"/>
      <c r="L437" s="334"/>
      <c r="M437" s="335"/>
      <c r="N437" s="335" t="s">
        <v>251</v>
      </c>
      <c r="Q437" s="124"/>
      <c r="R437" s="124"/>
    </row>
    <row r="438" spans="1:18" ht="22.5" customHeight="1" x14ac:dyDescent="0.25">
      <c r="A438" s="82">
        <v>670</v>
      </c>
      <c r="B438" s="123" t="str">
        <f t="shared" si="12"/>
        <v>AĞIRLIK-</v>
      </c>
      <c r="C438" s="329"/>
      <c r="D438" s="329"/>
      <c r="E438" s="330"/>
      <c r="F438" s="331"/>
      <c r="G438" s="332"/>
      <c r="H438" s="332" t="s">
        <v>312</v>
      </c>
      <c r="I438" s="332" t="s">
        <v>1476</v>
      </c>
      <c r="J438" s="342"/>
      <c r="K438" s="334"/>
      <c r="L438" s="334"/>
      <c r="M438" s="335"/>
      <c r="N438" s="335" t="s">
        <v>252</v>
      </c>
      <c r="Q438" s="124"/>
      <c r="R438" s="124"/>
    </row>
    <row r="439" spans="1:18" ht="21.6" customHeight="1" x14ac:dyDescent="0.25">
      <c r="A439" s="82">
        <v>668</v>
      </c>
      <c r="B439" s="123" t="str">
        <f t="shared" ref="B439:B441" si="13">CONCATENATE(I439,"-",M439)</f>
        <v>AĞIRLIK-</v>
      </c>
      <c r="C439" s="329"/>
      <c r="D439" s="329"/>
      <c r="E439" s="330"/>
      <c r="F439" s="331"/>
      <c r="G439" s="332"/>
      <c r="H439" s="332" t="s">
        <v>312</v>
      </c>
      <c r="I439" s="332" t="s">
        <v>1476</v>
      </c>
      <c r="J439" s="342"/>
      <c r="K439" s="334"/>
      <c r="L439" s="334"/>
      <c r="M439" s="335"/>
      <c r="N439" s="335"/>
      <c r="Q439" s="124"/>
      <c r="R439" s="124"/>
    </row>
    <row r="440" spans="1:18" ht="22.5" customHeight="1" x14ac:dyDescent="0.25">
      <c r="A440" s="82">
        <v>669</v>
      </c>
      <c r="B440" s="123" t="str">
        <f t="shared" si="13"/>
        <v>AĞIRLIK-</v>
      </c>
      <c r="C440" s="329"/>
      <c r="D440" s="329"/>
      <c r="E440" s="330"/>
      <c r="F440" s="331" t="s">
        <v>1422</v>
      </c>
      <c r="G440" s="332" t="s">
        <v>1422</v>
      </c>
      <c r="H440" s="332" t="s">
        <v>312</v>
      </c>
      <c r="I440" s="332" t="s">
        <v>1476</v>
      </c>
      <c r="J440" s="342"/>
      <c r="K440" s="334"/>
      <c r="L440" s="334"/>
      <c r="M440" s="335"/>
      <c r="N440" s="335"/>
      <c r="Q440" s="124"/>
      <c r="R440" s="124"/>
    </row>
    <row r="441" spans="1:18" ht="22.5" customHeight="1" x14ac:dyDescent="0.25">
      <c r="A441" s="82">
        <v>670</v>
      </c>
      <c r="B441" s="123" t="str">
        <f t="shared" si="13"/>
        <v>AĞIRLIK-</v>
      </c>
      <c r="C441" s="329"/>
      <c r="D441" s="329"/>
      <c r="E441" s="330"/>
      <c r="F441" s="331" t="s">
        <v>1422</v>
      </c>
      <c r="G441" s="332" t="s">
        <v>1422</v>
      </c>
      <c r="H441" s="332" t="s">
        <v>312</v>
      </c>
      <c r="I441" s="332" t="s">
        <v>1476</v>
      </c>
      <c r="J441" s="342"/>
      <c r="K441" s="334"/>
      <c r="L441" s="334"/>
      <c r="M441" s="335"/>
      <c r="N441" s="335"/>
      <c r="Q441" s="124"/>
      <c r="R441" s="124"/>
    </row>
    <row r="553" spans="19:19" x14ac:dyDescent="0.25">
      <c r="S553"/>
    </row>
    <row r="554" spans="19:19" x14ac:dyDescent="0.25">
      <c r="S554"/>
    </row>
    <row r="555" spans="19:19" x14ac:dyDescent="0.25">
      <c r="S555"/>
    </row>
    <row r="556" spans="19:19" x14ac:dyDescent="0.25">
      <c r="S556"/>
    </row>
    <row r="557" spans="19:19" x14ac:dyDescent="0.25">
      <c r="S557"/>
    </row>
    <row r="558" spans="19:19" x14ac:dyDescent="0.25">
      <c r="S558"/>
    </row>
    <row r="559" spans="19:19" x14ac:dyDescent="0.25">
      <c r="S559"/>
    </row>
    <row r="560" spans="19:19" x14ac:dyDescent="0.25">
      <c r="S560"/>
    </row>
    <row r="561" spans="19:19" x14ac:dyDescent="0.25">
      <c r="S561"/>
    </row>
    <row r="562" spans="19:19" x14ac:dyDescent="0.25">
      <c r="S562"/>
    </row>
    <row r="563" spans="19:19" x14ac:dyDescent="0.25">
      <c r="S563"/>
    </row>
    <row r="564" spans="19:19" x14ac:dyDescent="0.25">
      <c r="S564"/>
    </row>
    <row r="565" spans="19:19" x14ac:dyDescent="0.25">
      <c r="S565"/>
    </row>
    <row r="566" spans="19:19" x14ac:dyDescent="0.25">
      <c r="S566"/>
    </row>
    <row r="567" spans="19:19" x14ac:dyDescent="0.25">
      <c r="S567"/>
    </row>
    <row r="568" spans="19:19" x14ac:dyDescent="0.25">
      <c r="S568"/>
    </row>
    <row r="569" spans="19:19" x14ac:dyDescent="0.25">
      <c r="S569"/>
    </row>
    <row r="570" spans="19:19" x14ac:dyDescent="0.25">
      <c r="S570"/>
    </row>
    <row r="571" spans="19:19" x14ac:dyDescent="0.25">
      <c r="S571"/>
    </row>
    <row r="572" spans="19:19" x14ac:dyDescent="0.25">
      <c r="S572"/>
    </row>
    <row r="573" spans="19:19" x14ac:dyDescent="0.25">
      <c r="S573"/>
    </row>
    <row r="574" spans="19:19" x14ac:dyDescent="0.25">
      <c r="S574"/>
    </row>
    <row r="575" spans="19:19" x14ac:dyDescent="0.25">
      <c r="S575"/>
    </row>
    <row r="576" spans="19:19" x14ac:dyDescent="0.25">
      <c r="S576"/>
    </row>
    <row r="577" spans="19:19" x14ac:dyDescent="0.25">
      <c r="S577"/>
    </row>
    <row r="578" spans="19:19" x14ac:dyDescent="0.25">
      <c r="S578"/>
    </row>
    <row r="579" spans="19:19" x14ac:dyDescent="0.25">
      <c r="S579"/>
    </row>
    <row r="580" spans="19:19" x14ac:dyDescent="0.25">
      <c r="S580"/>
    </row>
    <row r="581" spans="19:19" x14ac:dyDescent="0.25">
      <c r="S581"/>
    </row>
    <row r="582" spans="19:19" x14ac:dyDescent="0.25">
      <c r="S582"/>
    </row>
    <row r="583" spans="19:19" x14ac:dyDescent="0.25">
      <c r="S583"/>
    </row>
    <row r="584" spans="19:19" x14ac:dyDescent="0.25">
      <c r="S584"/>
    </row>
    <row r="585" spans="19:19" x14ac:dyDescent="0.25">
      <c r="S585"/>
    </row>
    <row r="586" spans="19:19" x14ac:dyDescent="0.25">
      <c r="S586"/>
    </row>
    <row r="587" spans="19:19" x14ac:dyDescent="0.25">
      <c r="S587"/>
    </row>
    <row r="588" spans="19:19" x14ac:dyDescent="0.25">
      <c r="S588"/>
    </row>
    <row r="589" spans="19:19" x14ac:dyDescent="0.25">
      <c r="S589"/>
    </row>
    <row r="590" spans="19:19" x14ac:dyDescent="0.25">
      <c r="S590"/>
    </row>
    <row r="591" spans="19:19" x14ac:dyDescent="0.25">
      <c r="S591"/>
    </row>
    <row r="592" spans="19:19" x14ac:dyDescent="0.25">
      <c r="S592"/>
    </row>
    <row r="593" spans="19:19" x14ac:dyDescent="0.25">
      <c r="S593"/>
    </row>
    <row r="594" spans="19:19" x14ac:dyDescent="0.25">
      <c r="S594"/>
    </row>
    <row r="595" spans="19:19" x14ac:dyDescent="0.25">
      <c r="S595"/>
    </row>
    <row r="596" spans="19:19" x14ac:dyDescent="0.25">
      <c r="S596"/>
    </row>
    <row r="597" spans="19:19" x14ac:dyDescent="0.25">
      <c r="S597"/>
    </row>
    <row r="598" spans="19:19" x14ac:dyDescent="0.25">
      <c r="S598"/>
    </row>
    <row r="599" spans="19:19" x14ac:dyDescent="0.25">
      <c r="S599"/>
    </row>
    <row r="600" spans="19:19" x14ac:dyDescent="0.25">
      <c r="S600"/>
    </row>
    <row r="601" spans="19:19" x14ac:dyDescent="0.25">
      <c r="S601"/>
    </row>
    <row r="602" spans="19:19" x14ac:dyDescent="0.25">
      <c r="S602"/>
    </row>
    <row r="603" spans="19:19" x14ac:dyDescent="0.25">
      <c r="S603"/>
    </row>
    <row r="604" spans="19:19" x14ac:dyDescent="0.25">
      <c r="S604"/>
    </row>
    <row r="605" spans="19:19" x14ac:dyDescent="0.25">
      <c r="S605"/>
    </row>
    <row r="606" spans="19:19" x14ac:dyDescent="0.25">
      <c r="S606"/>
    </row>
    <row r="607" spans="19:19" x14ac:dyDescent="0.25">
      <c r="S607"/>
    </row>
    <row r="608" spans="19:19" x14ac:dyDescent="0.25">
      <c r="S608"/>
    </row>
    <row r="609" spans="19:19" x14ac:dyDescent="0.25">
      <c r="S609"/>
    </row>
    <row r="610" spans="19:19" x14ac:dyDescent="0.25">
      <c r="S610"/>
    </row>
    <row r="611" spans="19:19" x14ac:dyDescent="0.25">
      <c r="S611"/>
    </row>
    <row r="612" spans="19:19" x14ac:dyDescent="0.25">
      <c r="S612"/>
    </row>
    <row r="613" spans="19:19" x14ac:dyDescent="0.25">
      <c r="S613"/>
    </row>
    <row r="614" spans="19:19" x14ac:dyDescent="0.25">
      <c r="S614"/>
    </row>
    <row r="615" spans="19:19" x14ac:dyDescent="0.25">
      <c r="S615"/>
    </row>
    <row r="616" spans="19:19" x14ac:dyDescent="0.25">
      <c r="S616"/>
    </row>
    <row r="617" spans="19:19" x14ac:dyDescent="0.25">
      <c r="S617"/>
    </row>
    <row r="618" spans="19:19" x14ac:dyDescent="0.25">
      <c r="S618"/>
    </row>
    <row r="619" spans="19:19" x14ac:dyDescent="0.25">
      <c r="S619"/>
    </row>
    <row r="620" spans="19:19" x14ac:dyDescent="0.25">
      <c r="S620"/>
    </row>
    <row r="621" spans="19:19" x14ac:dyDescent="0.25">
      <c r="S621"/>
    </row>
    <row r="622" spans="19:19" x14ac:dyDescent="0.25">
      <c r="S622"/>
    </row>
    <row r="623" spans="19:19" x14ac:dyDescent="0.25">
      <c r="S623"/>
    </row>
    <row r="624" spans="19:19" x14ac:dyDescent="0.25">
      <c r="S624"/>
    </row>
    <row r="625" spans="19:19" x14ac:dyDescent="0.25">
      <c r="S625"/>
    </row>
    <row r="626" spans="19:19" x14ac:dyDescent="0.25">
      <c r="S626"/>
    </row>
    <row r="627" spans="19:19" x14ac:dyDescent="0.25">
      <c r="S627"/>
    </row>
    <row r="628" spans="19:19" x14ac:dyDescent="0.25">
      <c r="S628"/>
    </row>
    <row r="629" spans="19:19" x14ac:dyDescent="0.25">
      <c r="S629"/>
    </row>
    <row r="630" spans="19:19" x14ac:dyDescent="0.25">
      <c r="S630"/>
    </row>
    <row r="631" spans="19:19" x14ac:dyDescent="0.25">
      <c r="S631"/>
    </row>
    <row r="632" spans="19:19" x14ac:dyDescent="0.25">
      <c r="S632"/>
    </row>
    <row r="633" spans="19:19" x14ac:dyDescent="0.25">
      <c r="S633"/>
    </row>
    <row r="634" spans="19:19" x14ac:dyDescent="0.25">
      <c r="S634"/>
    </row>
    <row r="635" spans="19:19" x14ac:dyDescent="0.25">
      <c r="S635"/>
    </row>
    <row r="636" spans="19:19" x14ac:dyDescent="0.25">
      <c r="S636"/>
    </row>
    <row r="637" spans="19:19" x14ac:dyDescent="0.25">
      <c r="S637"/>
    </row>
    <row r="638" spans="19:19" x14ac:dyDescent="0.25">
      <c r="S638"/>
    </row>
    <row r="639" spans="19:19" x14ac:dyDescent="0.25">
      <c r="S639"/>
    </row>
    <row r="640" spans="19:19" x14ac:dyDescent="0.25">
      <c r="S640"/>
    </row>
    <row r="641" spans="19:19" x14ac:dyDescent="0.25">
      <c r="S641"/>
    </row>
    <row r="642" spans="19:19" x14ac:dyDescent="0.25">
      <c r="S642"/>
    </row>
    <row r="643" spans="19:19" x14ac:dyDescent="0.25">
      <c r="S643"/>
    </row>
    <row r="644" spans="19:19" x14ac:dyDescent="0.25">
      <c r="S644"/>
    </row>
    <row r="645" spans="19:19" x14ac:dyDescent="0.25">
      <c r="S645"/>
    </row>
    <row r="646" spans="19:19" x14ac:dyDescent="0.25">
      <c r="S646"/>
    </row>
    <row r="647" spans="19:19" x14ac:dyDescent="0.25">
      <c r="S647"/>
    </row>
    <row r="648" spans="19:19" x14ac:dyDescent="0.25">
      <c r="S648"/>
    </row>
    <row r="649" spans="19:19" x14ac:dyDescent="0.25">
      <c r="S649"/>
    </row>
    <row r="650" spans="19:19" x14ac:dyDescent="0.25">
      <c r="S650"/>
    </row>
    <row r="651" spans="19:19" x14ac:dyDescent="0.25">
      <c r="S651"/>
    </row>
    <row r="652" spans="19:19" x14ac:dyDescent="0.25">
      <c r="S652"/>
    </row>
    <row r="653" spans="19:19" x14ac:dyDescent="0.25">
      <c r="S653"/>
    </row>
    <row r="654" spans="19:19" x14ac:dyDescent="0.25">
      <c r="S654"/>
    </row>
    <row r="655" spans="19:19" x14ac:dyDescent="0.25">
      <c r="S655"/>
    </row>
    <row r="656" spans="19:19" x14ac:dyDescent="0.25">
      <c r="S656"/>
    </row>
    <row r="657" spans="19:19" x14ac:dyDescent="0.25">
      <c r="S657"/>
    </row>
    <row r="658" spans="19:19" x14ac:dyDescent="0.25">
      <c r="S658"/>
    </row>
    <row r="659" spans="19:19" x14ac:dyDescent="0.25">
      <c r="S659"/>
    </row>
    <row r="660" spans="19:19" x14ac:dyDescent="0.25">
      <c r="S660"/>
    </row>
    <row r="661" spans="19:19" x14ac:dyDescent="0.25">
      <c r="S661"/>
    </row>
    <row r="662" spans="19:19" x14ac:dyDescent="0.25">
      <c r="S662"/>
    </row>
    <row r="663" spans="19:19" x14ac:dyDescent="0.25">
      <c r="S663"/>
    </row>
    <row r="664" spans="19:19" x14ac:dyDescent="0.25">
      <c r="S664"/>
    </row>
    <row r="665" spans="19:19" x14ac:dyDescent="0.25">
      <c r="S665"/>
    </row>
    <row r="666" spans="19:19" x14ac:dyDescent="0.25">
      <c r="S666"/>
    </row>
    <row r="667" spans="19:19" x14ac:dyDescent="0.25">
      <c r="S667"/>
    </row>
    <row r="668" spans="19:19" x14ac:dyDescent="0.25">
      <c r="S668"/>
    </row>
    <row r="669" spans="19:19" x14ac:dyDescent="0.25">
      <c r="S669"/>
    </row>
    <row r="670" spans="19:19" x14ac:dyDescent="0.25">
      <c r="S670"/>
    </row>
    <row r="671" spans="19:19" x14ac:dyDescent="0.25">
      <c r="S671"/>
    </row>
    <row r="672" spans="19:19" x14ac:dyDescent="0.25">
      <c r="S672"/>
    </row>
    <row r="673" spans="19:19" x14ac:dyDescent="0.25">
      <c r="S673"/>
    </row>
    <row r="674" spans="19:19" x14ac:dyDescent="0.25">
      <c r="S674"/>
    </row>
    <row r="675" spans="19:19" x14ac:dyDescent="0.25">
      <c r="S675"/>
    </row>
    <row r="676" spans="19:19" x14ac:dyDescent="0.25">
      <c r="S676"/>
    </row>
    <row r="677" spans="19:19" x14ac:dyDescent="0.25">
      <c r="S677"/>
    </row>
    <row r="678" spans="19:19" x14ac:dyDescent="0.25">
      <c r="S678"/>
    </row>
    <row r="679" spans="19:19" x14ac:dyDescent="0.25">
      <c r="S679"/>
    </row>
    <row r="680" spans="19:19" x14ac:dyDescent="0.25">
      <c r="S680"/>
    </row>
    <row r="681" spans="19:19" x14ac:dyDescent="0.25">
      <c r="S681"/>
    </row>
    <row r="682" spans="19:19" x14ac:dyDescent="0.25">
      <c r="S682"/>
    </row>
    <row r="683" spans="19:19" x14ac:dyDescent="0.25">
      <c r="S683"/>
    </row>
    <row r="684" spans="19:19" x14ac:dyDescent="0.25">
      <c r="S684"/>
    </row>
    <row r="685" spans="19:19" x14ac:dyDescent="0.25">
      <c r="S685"/>
    </row>
    <row r="686" spans="19:19" x14ac:dyDescent="0.25">
      <c r="S686"/>
    </row>
    <row r="687" spans="19:19" x14ac:dyDescent="0.25">
      <c r="S687"/>
    </row>
    <row r="688" spans="19:19" x14ac:dyDescent="0.25">
      <c r="S688"/>
    </row>
    <row r="689" spans="19:19" x14ac:dyDescent="0.25">
      <c r="S689"/>
    </row>
    <row r="690" spans="19:19" x14ac:dyDescent="0.25">
      <c r="S690"/>
    </row>
    <row r="691" spans="19:19" x14ac:dyDescent="0.25">
      <c r="S691"/>
    </row>
    <row r="692" spans="19:19" x14ac:dyDescent="0.25">
      <c r="S692"/>
    </row>
    <row r="693" spans="19:19" x14ac:dyDescent="0.25">
      <c r="S693"/>
    </row>
    <row r="694" spans="19:19" x14ac:dyDescent="0.25">
      <c r="S694"/>
    </row>
    <row r="695" spans="19:19" x14ac:dyDescent="0.25">
      <c r="S695"/>
    </row>
    <row r="696" spans="19:19" x14ac:dyDescent="0.25">
      <c r="S696"/>
    </row>
    <row r="697" spans="19:19" x14ac:dyDescent="0.25">
      <c r="S697"/>
    </row>
    <row r="698" spans="19:19" x14ac:dyDescent="0.25">
      <c r="S698"/>
    </row>
    <row r="699" spans="19:19" x14ac:dyDescent="0.25">
      <c r="S699"/>
    </row>
    <row r="700" spans="19:19" x14ac:dyDescent="0.25">
      <c r="S700"/>
    </row>
    <row r="701" spans="19:19" x14ac:dyDescent="0.25">
      <c r="S701"/>
    </row>
    <row r="702" spans="19:19" x14ac:dyDescent="0.25">
      <c r="S702"/>
    </row>
    <row r="703" spans="19:19" x14ac:dyDescent="0.25">
      <c r="S703"/>
    </row>
    <row r="704" spans="19:19" x14ac:dyDescent="0.25">
      <c r="S704"/>
    </row>
    <row r="705" spans="19:19" x14ac:dyDescent="0.25">
      <c r="S705"/>
    </row>
    <row r="706" spans="19:19" x14ac:dyDescent="0.25">
      <c r="S706"/>
    </row>
    <row r="707" spans="19:19" x14ac:dyDescent="0.25">
      <c r="S707"/>
    </row>
    <row r="708" spans="19:19" x14ac:dyDescent="0.25">
      <c r="S708"/>
    </row>
    <row r="709" spans="19:19" x14ac:dyDescent="0.25">
      <c r="S709"/>
    </row>
    <row r="710" spans="19:19" x14ac:dyDescent="0.25">
      <c r="S710"/>
    </row>
    <row r="711" spans="19:19" x14ac:dyDescent="0.25">
      <c r="S711"/>
    </row>
    <row r="712" spans="19:19" x14ac:dyDescent="0.25">
      <c r="S712"/>
    </row>
    <row r="713" spans="19:19" x14ac:dyDescent="0.25">
      <c r="S713"/>
    </row>
    <row r="714" spans="19:19" x14ac:dyDescent="0.25">
      <c r="S714"/>
    </row>
    <row r="715" spans="19:19" x14ac:dyDescent="0.25">
      <c r="S715"/>
    </row>
    <row r="716" spans="19:19" x14ac:dyDescent="0.25">
      <c r="S716"/>
    </row>
    <row r="717" spans="19:19" x14ac:dyDescent="0.25">
      <c r="S717"/>
    </row>
    <row r="718" spans="19:19" x14ac:dyDescent="0.25">
      <c r="S718"/>
    </row>
    <row r="719" spans="19:19" x14ac:dyDescent="0.25">
      <c r="S719"/>
    </row>
    <row r="720" spans="19:19" x14ac:dyDescent="0.25">
      <c r="S720"/>
    </row>
    <row r="721" spans="19:19" x14ac:dyDescent="0.25">
      <c r="S721"/>
    </row>
    <row r="722" spans="19:19" x14ac:dyDescent="0.25">
      <c r="S722"/>
    </row>
    <row r="723" spans="19:19" x14ac:dyDescent="0.25">
      <c r="S723"/>
    </row>
    <row r="724" spans="19:19" x14ac:dyDescent="0.25">
      <c r="S724"/>
    </row>
    <row r="725" spans="19:19" x14ac:dyDescent="0.25">
      <c r="S725"/>
    </row>
    <row r="726" spans="19:19" x14ac:dyDescent="0.25">
      <c r="S726"/>
    </row>
    <row r="727" spans="19:19" x14ac:dyDescent="0.25">
      <c r="S727"/>
    </row>
    <row r="728" spans="19:19" x14ac:dyDescent="0.25">
      <c r="S728"/>
    </row>
    <row r="729" spans="19:19" x14ac:dyDescent="0.25">
      <c r="S729"/>
    </row>
    <row r="730" spans="19:19" x14ac:dyDescent="0.25">
      <c r="S730"/>
    </row>
    <row r="731" spans="19:19" x14ac:dyDescent="0.25">
      <c r="S731"/>
    </row>
    <row r="732" spans="19:19" x14ac:dyDescent="0.25">
      <c r="S732"/>
    </row>
    <row r="733" spans="19:19" x14ac:dyDescent="0.25">
      <c r="S733"/>
    </row>
    <row r="734" spans="19:19" x14ac:dyDescent="0.25">
      <c r="S734"/>
    </row>
    <row r="735" spans="19:19" x14ac:dyDescent="0.25">
      <c r="S735"/>
    </row>
    <row r="736" spans="19:19" x14ac:dyDescent="0.25">
      <c r="S736"/>
    </row>
    <row r="737" spans="19:19" x14ac:dyDescent="0.25">
      <c r="S737"/>
    </row>
    <row r="738" spans="19:19" x14ac:dyDescent="0.25">
      <c r="S738"/>
    </row>
    <row r="739" spans="19:19" x14ac:dyDescent="0.25">
      <c r="S739"/>
    </row>
    <row r="740" spans="19:19" x14ac:dyDescent="0.25">
      <c r="S740"/>
    </row>
    <row r="741" spans="19:19" x14ac:dyDescent="0.25">
      <c r="S741"/>
    </row>
    <row r="742" spans="19:19" x14ac:dyDescent="0.25">
      <c r="S742"/>
    </row>
    <row r="743" spans="19:19" x14ac:dyDescent="0.25">
      <c r="S743"/>
    </row>
    <row r="744" spans="19:19" x14ac:dyDescent="0.25">
      <c r="S744"/>
    </row>
    <row r="745" spans="19:19" x14ac:dyDescent="0.25">
      <c r="S745"/>
    </row>
    <row r="746" spans="19:19" x14ac:dyDescent="0.25">
      <c r="S746"/>
    </row>
    <row r="747" spans="19:19" x14ac:dyDescent="0.25">
      <c r="S747"/>
    </row>
    <row r="748" spans="19:19" x14ac:dyDescent="0.25">
      <c r="S748"/>
    </row>
    <row r="749" spans="19:19" x14ac:dyDescent="0.25">
      <c r="S749"/>
    </row>
    <row r="750" spans="19:19" x14ac:dyDescent="0.25">
      <c r="S750"/>
    </row>
    <row r="751" spans="19:19" x14ac:dyDescent="0.25">
      <c r="S751"/>
    </row>
    <row r="752" spans="19:19" x14ac:dyDescent="0.25">
      <c r="S752"/>
    </row>
    <row r="753" spans="19:19" x14ac:dyDescent="0.25">
      <c r="S753"/>
    </row>
    <row r="754" spans="19:19" x14ac:dyDescent="0.25">
      <c r="S754"/>
    </row>
    <row r="755" spans="19:19" x14ac:dyDescent="0.25">
      <c r="S755"/>
    </row>
    <row r="756" spans="19:19" x14ac:dyDescent="0.25">
      <c r="S756"/>
    </row>
    <row r="757" spans="19:19" x14ac:dyDescent="0.25">
      <c r="S757"/>
    </row>
    <row r="758" spans="19:19" x14ac:dyDescent="0.25">
      <c r="S758"/>
    </row>
    <row r="759" spans="19:19" x14ac:dyDescent="0.25">
      <c r="S759"/>
    </row>
    <row r="760" spans="19:19" x14ac:dyDescent="0.25">
      <c r="S760"/>
    </row>
    <row r="761" spans="19:19" x14ac:dyDescent="0.25">
      <c r="S761"/>
    </row>
    <row r="762" spans="19:19" x14ac:dyDescent="0.25">
      <c r="S762"/>
    </row>
    <row r="763" spans="19:19" x14ac:dyDescent="0.25">
      <c r="S763"/>
    </row>
    <row r="764" spans="19:19" x14ac:dyDescent="0.25">
      <c r="S764"/>
    </row>
    <row r="765" spans="19:19" x14ac:dyDescent="0.25">
      <c r="S765"/>
    </row>
    <row r="766" spans="19:19" x14ac:dyDescent="0.25">
      <c r="S766"/>
    </row>
    <row r="767" spans="19:19" x14ac:dyDescent="0.25">
      <c r="S767"/>
    </row>
    <row r="768" spans="19:19" x14ac:dyDescent="0.25">
      <c r="S768"/>
    </row>
    <row r="769" spans="19:19" x14ac:dyDescent="0.25">
      <c r="S769"/>
    </row>
    <row r="770" spans="19:19" x14ac:dyDescent="0.25">
      <c r="S770"/>
    </row>
    <row r="771" spans="19:19" x14ac:dyDescent="0.25">
      <c r="S771"/>
    </row>
    <row r="772" spans="19:19" x14ac:dyDescent="0.25">
      <c r="S772"/>
    </row>
    <row r="773" spans="19:19" x14ac:dyDescent="0.25">
      <c r="S773"/>
    </row>
    <row r="774" spans="19:19" x14ac:dyDescent="0.25">
      <c r="S774"/>
    </row>
    <row r="775" spans="19:19" x14ac:dyDescent="0.25">
      <c r="S775"/>
    </row>
    <row r="776" spans="19:19" x14ac:dyDescent="0.25">
      <c r="S776"/>
    </row>
    <row r="777" spans="19:19" x14ac:dyDescent="0.25">
      <c r="S777"/>
    </row>
    <row r="778" spans="19:19" x14ac:dyDescent="0.25">
      <c r="S778"/>
    </row>
    <row r="779" spans="19:19" x14ac:dyDescent="0.25">
      <c r="S779"/>
    </row>
    <row r="780" spans="19:19" x14ac:dyDescent="0.25">
      <c r="S780"/>
    </row>
    <row r="781" spans="19:19" x14ac:dyDescent="0.25">
      <c r="S781"/>
    </row>
    <row r="782" spans="19:19" x14ac:dyDescent="0.25">
      <c r="S782"/>
    </row>
    <row r="783" spans="19:19" x14ac:dyDescent="0.25">
      <c r="S783"/>
    </row>
    <row r="784" spans="19:19" x14ac:dyDescent="0.25">
      <c r="S784"/>
    </row>
    <row r="785" spans="19:19" x14ac:dyDescent="0.25">
      <c r="S785"/>
    </row>
    <row r="786" spans="19:19" x14ac:dyDescent="0.25">
      <c r="S786"/>
    </row>
    <row r="787" spans="19:19" x14ac:dyDescent="0.25">
      <c r="S787"/>
    </row>
    <row r="788" spans="19:19" x14ac:dyDescent="0.25">
      <c r="S788"/>
    </row>
    <row r="789" spans="19:19" x14ac:dyDescent="0.25">
      <c r="S789"/>
    </row>
    <row r="790" spans="19:19" x14ac:dyDescent="0.25">
      <c r="S790"/>
    </row>
    <row r="791" spans="19:19" x14ac:dyDescent="0.25">
      <c r="S791"/>
    </row>
    <row r="792" spans="19:19" x14ac:dyDescent="0.25">
      <c r="S792"/>
    </row>
    <row r="793" spans="19:19" x14ac:dyDescent="0.25">
      <c r="S793"/>
    </row>
    <row r="794" spans="19:19" x14ac:dyDescent="0.25">
      <c r="S794"/>
    </row>
    <row r="795" spans="19:19" x14ac:dyDescent="0.25">
      <c r="S795"/>
    </row>
    <row r="796" spans="19:19" x14ac:dyDescent="0.25">
      <c r="S796"/>
    </row>
    <row r="797" spans="19:19" x14ac:dyDescent="0.25">
      <c r="S797"/>
    </row>
    <row r="798" spans="19:19" x14ac:dyDescent="0.25">
      <c r="S798"/>
    </row>
    <row r="799" spans="19:19" x14ac:dyDescent="0.25">
      <c r="S799"/>
    </row>
    <row r="800" spans="19:19" x14ac:dyDescent="0.25">
      <c r="S800"/>
    </row>
    <row r="801" spans="19:19" x14ac:dyDescent="0.25">
      <c r="S801"/>
    </row>
    <row r="802" spans="19:19" x14ac:dyDescent="0.25">
      <c r="S802"/>
    </row>
    <row r="803" spans="19:19" x14ac:dyDescent="0.25">
      <c r="S803"/>
    </row>
    <row r="804" spans="19:19" x14ac:dyDescent="0.25">
      <c r="S804"/>
    </row>
    <row r="805" spans="19:19" x14ac:dyDescent="0.25">
      <c r="S805"/>
    </row>
    <row r="806" spans="19:19" x14ac:dyDescent="0.25">
      <c r="S806"/>
    </row>
    <row r="807" spans="19:19" x14ac:dyDescent="0.25">
      <c r="S807"/>
    </row>
    <row r="808" spans="19:19" x14ac:dyDescent="0.25">
      <c r="S808"/>
    </row>
    <row r="809" spans="19:19" x14ac:dyDescent="0.25">
      <c r="S809"/>
    </row>
    <row r="810" spans="19:19" x14ac:dyDescent="0.25">
      <c r="S810"/>
    </row>
    <row r="811" spans="19:19" x14ac:dyDescent="0.25">
      <c r="S811"/>
    </row>
    <row r="812" spans="19:19" x14ac:dyDescent="0.25">
      <c r="S812"/>
    </row>
    <row r="813" spans="19:19" x14ac:dyDescent="0.25">
      <c r="S813"/>
    </row>
    <row r="814" spans="19:19" x14ac:dyDescent="0.25">
      <c r="S814"/>
    </row>
    <row r="815" spans="19:19" x14ac:dyDescent="0.25">
      <c r="S815"/>
    </row>
    <row r="816" spans="19:19" x14ac:dyDescent="0.25">
      <c r="S816"/>
    </row>
    <row r="817" spans="19:19" x14ac:dyDescent="0.25">
      <c r="S817"/>
    </row>
    <row r="818" spans="19:19" x14ac:dyDescent="0.25">
      <c r="S818"/>
    </row>
    <row r="819" spans="19:19" x14ac:dyDescent="0.25">
      <c r="S819"/>
    </row>
    <row r="820" spans="19:19" x14ac:dyDescent="0.25">
      <c r="S820"/>
    </row>
    <row r="821" spans="19:19" x14ac:dyDescent="0.25">
      <c r="S821"/>
    </row>
    <row r="822" spans="19:19" x14ac:dyDescent="0.25">
      <c r="S822"/>
    </row>
    <row r="823" spans="19:19" x14ac:dyDescent="0.25">
      <c r="S823"/>
    </row>
    <row r="824" spans="19:19" x14ac:dyDescent="0.25">
      <c r="S824"/>
    </row>
    <row r="825" spans="19:19" x14ac:dyDescent="0.25">
      <c r="S825"/>
    </row>
    <row r="826" spans="19:19" x14ac:dyDescent="0.25">
      <c r="S826"/>
    </row>
    <row r="827" spans="19:19" x14ac:dyDescent="0.25">
      <c r="S827"/>
    </row>
    <row r="828" spans="19:19" x14ac:dyDescent="0.25">
      <c r="S828"/>
    </row>
    <row r="829" spans="19:19" x14ac:dyDescent="0.25">
      <c r="S829"/>
    </row>
    <row r="830" spans="19:19" x14ac:dyDescent="0.25">
      <c r="S830"/>
    </row>
    <row r="831" spans="19:19" x14ac:dyDescent="0.25">
      <c r="S831"/>
    </row>
    <row r="832" spans="19:19" x14ac:dyDescent="0.25">
      <c r="S832"/>
    </row>
    <row r="833" spans="19:19" x14ac:dyDescent="0.25">
      <c r="S833"/>
    </row>
    <row r="834" spans="19:19" x14ac:dyDescent="0.25">
      <c r="S834"/>
    </row>
    <row r="835" spans="19:19" x14ac:dyDescent="0.25">
      <c r="S835"/>
    </row>
    <row r="836" spans="19:19" x14ac:dyDescent="0.25">
      <c r="S836"/>
    </row>
    <row r="837" spans="19:19" x14ac:dyDescent="0.25">
      <c r="S837"/>
    </row>
    <row r="838" spans="19:19" x14ac:dyDescent="0.25">
      <c r="S838"/>
    </row>
    <row r="839" spans="19:19" x14ac:dyDescent="0.25">
      <c r="S839"/>
    </row>
    <row r="840" spans="19:19" x14ac:dyDescent="0.25">
      <c r="S840"/>
    </row>
    <row r="841" spans="19:19" x14ac:dyDescent="0.25">
      <c r="S841"/>
    </row>
    <row r="842" spans="19:19" x14ac:dyDescent="0.25">
      <c r="S842"/>
    </row>
    <row r="843" spans="19:19" x14ac:dyDescent="0.25">
      <c r="S843"/>
    </row>
    <row r="844" spans="19:19" x14ac:dyDescent="0.25">
      <c r="S844"/>
    </row>
    <row r="845" spans="19:19" x14ac:dyDescent="0.25">
      <c r="S845"/>
    </row>
    <row r="846" spans="19:19" x14ac:dyDescent="0.25">
      <c r="S846"/>
    </row>
    <row r="847" spans="19:19" x14ac:dyDescent="0.25">
      <c r="S847"/>
    </row>
    <row r="848" spans="19:19" x14ac:dyDescent="0.25">
      <c r="S848"/>
    </row>
    <row r="849" spans="19:19" x14ac:dyDescent="0.25">
      <c r="S849"/>
    </row>
    <row r="850" spans="19:19" x14ac:dyDescent="0.25">
      <c r="S850"/>
    </row>
    <row r="851" spans="19:19" x14ac:dyDescent="0.25">
      <c r="S851"/>
    </row>
    <row r="852" spans="19:19" x14ac:dyDescent="0.25">
      <c r="S852"/>
    </row>
    <row r="853" spans="19:19" x14ac:dyDescent="0.25">
      <c r="S853"/>
    </row>
    <row r="854" spans="19:19" x14ac:dyDescent="0.25">
      <c r="S854"/>
    </row>
    <row r="855" spans="19:19" x14ac:dyDescent="0.25">
      <c r="S855"/>
    </row>
    <row r="856" spans="19:19" x14ac:dyDescent="0.25">
      <c r="S856"/>
    </row>
    <row r="857" spans="19:19" x14ac:dyDescent="0.25">
      <c r="S857"/>
    </row>
    <row r="858" spans="19:19" x14ac:dyDescent="0.25">
      <c r="S858"/>
    </row>
    <row r="859" spans="19:19" x14ac:dyDescent="0.25">
      <c r="S859"/>
    </row>
    <row r="860" spans="19:19" x14ac:dyDescent="0.25">
      <c r="S860"/>
    </row>
  </sheetData>
  <autoFilter ref="A3:M441"/>
  <sortState ref="C154:N165">
    <sortCondition ref="N154:N165"/>
  </sortState>
  <mergeCells count="4">
    <mergeCell ref="A1:M1"/>
    <mergeCell ref="A2:F2"/>
    <mergeCell ref="G2:H2"/>
    <mergeCell ref="J2:M2"/>
  </mergeCells>
  <phoneticPr fontId="0" type="noConversion"/>
  <conditionalFormatting sqref="E4:E66 E93 E101:E141 E146:E151 E154:E438">
    <cfRule type="cellIs" dxfId="116" priority="8" stopIfTrue="1" operator="between">
      <formula>35796</formula>
      <formula>37621</formula>
    </cfRule>
  </conditionalFormatting>
  <conditionalFormatting sqref="E67:E77 E92">
    <cfRule type="cellIs" dxfId="115" priority="7" stopIfTrue="1" operator="between">
      <formula>35796</formula>
      <formula>37621</formula>
    </cfRule>
  </conditionalFormatting>
  <conditionalFormatting sqref="E78:E80">
    <cfRule type="cellIs" dxfId="114" priority="6" stopIfTrue="1" operator="between">
      <formula>35796</formula>
      <formula>37621</formula>
    </cfRule>
  </conditionalFormatting>
  <conditionalFormatting sqref="E81:E91">
    <cfRule type="cellIs" dxfId="113" priority="5" stopIfTrue="1" operator="between">
      <formula>35796</formula>
      <formula>37621</formula>
    </cfRule>
  </conditionalFormatting>
  <conditionalFormatting sqref="E94:E100">
    <cfRule type="cellIs" dxfId="112" priority="4" stopIfTrue="1" operator="between">
      <formula>35796</formula>
      <formula>37621</formula>
    </cfRule>
  </conditionalFormatting>
  <conditionalFormatting sqref="E142:E145">
    <cfRule type="cellIs" dxfId="111" priority="3" stopIfTrue="1" operator="between">
      <formula>35796</formula>
      <formula>37621</formula>
    </cfRule>
  </conditionalFormatting>
  <conditionalFormatting sqref="E152:E153">
    <cfRule type="cellIs" dxfId="110" priority="2" stopIfTrue="1" operator="between">
      <formula>35796</formula>
      <formula>37621</formula>
    </cfRule>
  </conditionalFormatting>
  <conditionalFormatting sqref="E439:E441">
    <cfRule type="cellIs" dxfId="109"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7" manualBreakCount="7">
    <brk id="106" max="13" man="1"/>
    <brk id="146" max="13" man="1"/>
    <brk id="179" max="13" man="1"/>
    <brk id="191" max="13" man="1"/>
    <brk id="262" max="13" man="1"/>
    <brk id="318" max="13" man="1"/>
    <brk id="359" max="13" man="1"/>
  </rowBreaks>
  <ignoredErrors>
    <ignoredError sqref="J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V54"/>
  <sheetViews>
    <sheetView topLeftCell="H10" zoomScale="70" zoomScaleNormal="70" workbookViewId="0">
      <selection activeCell="K26" sqref="K26"/>
    </sheetView>
  </sheetViews>
  <sheetFormatPr defaultColWidth="9.140625" defaultRowHeight="15.75" x14ac:dyDescent="0.2"/>
  <cols>
    <col min="1" max="1" width="2.5703125" style="105" customWidth="1"/>
    <col min="2" max="2" width="31.5703125" style="191" customWidth="1"/>
    <col min="3" max="3" width="28.42578125" style="105" bestFit="1" customWidth="1"/>
    <col min="4" max="4" width="28.42578125" style="105" customWidth="1"/>
    <col min="5" max="5" width="2.42578125" style="105" customWidth="1"/>
    <col min="6" max="6" width="2.5703125" style="105" customWidth="1"/>
    <col min="7" max="7" width="119.85546875" style="105" customWidth="1"/>
    <col min="8" max="8" width="2.85546875" style="105" customWidth="1"/>
    <col min="9" max="9" width="18.28515625" style="105" bestFit="1" customWidth="1"/>
    <col min="10" max="10" width="24.42578125" style="105" bestFit="1" customWidth="1"/>
    <col min="11" max="12" width="23.28515625" style="105" bestFit="1" customWidth="1"/>
    <col min="13" max="13" width="20.28515625" style="105" bestFit="1" customWidth="1"/>
    <col min="14" max="14" width="20.85546875" style="105" bestFit="1" customWidth="1"/>
    <col min="15" max="15" width="20" style="105" bestFit="1" customWidth="1"/>
    <col min="16" max="17" width="18.42578125" style="105" bestFit="1" customWidth="1"/>
    <col min="18" max="18" width="19.7109375" style="105" bestFit="1" customWidth="1"/>
    <col min="19" max="19" width="20.28515625" style="105" bestFit="1" customWidth="1"/>
    <col min="20" max="20" width="19.28515625" style="105" bestFit="1" customWidth="1"/>
    <col min="21" max="21" width="16.7109375" style="105" bestFit="1" customWidth="1"/>
    <col min="22" max="22" width="2.28515625" style="105" customWidth="1"/>
    <col min="23" max="16384" width="9.140625" style="105"/>
  </cols>
  <sheetData>
    <row r="1" spans="1:22" ht="12" customHeight="1" x14ac:dyDescent="0.2">
      <c r="A1" s="104"/>
      <c r="B1" s="189"/>
      <c r="C1" s="104"/>
      <c r="D1" s="104"/>
      <c r="E1" s="104"/>
      <c r="F1" s="103"/>
      <c r="G1" s="493" t="s">
        <v>181</v>
      </c>
      <c r="H1" s="266"/>
      <c r="I1" s="267"/>
      <c r="J1" s="267"/>
      <c r="K1" s="267"/>
      <c r="L1" s="267"/>
      <c r="M1" s="267"/>
      <c r="N1" s="267"/>
      <c r="O1" s="267"/>
      <c r="P1" s="267"/>
      <c r="Q1" s="267"/>
      <c r="R1" s="267"/>
      <c r="S1" s="267"/>
      <c r="T1" s="267"/>
      <c r="U1" s="267"/>
      <c r="V1" s="268"/>
    </row>
    <row r="2" spans="1:22" ht="51" customHeight="1" x14ac:dyDescent="0.2">
      <c r="A2" s="104"/>
      <c r="B2" s="497" t="str">
        <f>'YARIŞMA BİLGİLERİ'!F19</f>
        <v>Masterler Türkiye Şampiyonası</v>
      </c>
      <c r="C2" s="498"/>
      <c r="D2" s="249"/>
      <c r="E2" s="104"/>
      <c r="G2" s="494"/>
      <c r="H2" s="269"/>
      <c r="I2" s="501" t="s">
        <v>420</v>
      </c>
      <c r="J2" s="502"/>
      <c r="K2" s="502"/>
      <c r="L2" s="502"/>
      <c r="M2" s="502"/>
      <c r="N2" s="502"/>
      <c r="O2" s="502"/>
      <c r="P2" s="502"/>
      <c r="Q2" s="502"/>
      <c r="R2" s="502"/>
      <c r="S2" s="502"/>
      <c r="T2" s="502"/>
      <c r="U2" s="278"/>
      <c r="V2" s="270"/>
    </row>
    <row r="3" spans="1:22" ht="20.25" customHeight="1" x14ac:dyDescent="0.2">
      <c r="A3" s="104"/>
      <c r="B3" s="495" t="s">
        <v>20</v>
      </c>
      <c r="C3" s="496"/>
      <c r="D3" s="236"/>
      <c r="E3" s="104"/>
      <c r="G3" s="494"/>
      <c r="H3" s="269"/>
      <c r="I3" s="503" t="s">
        <v>421</v>
      </c>
      <c r="J3" s="504"/>
      <c r="K3" s="504"/>
      <c r="L3" s="504"/>
      <c r="M3" s="504"/>
      <c r="N3" s="504"/>
      <c r="O3" s="504"/>
      <c r="P3" s="504"/>
      <c r="Q3" s="504"/>
      <c r="R3" s="504"/>
      <c r="S3" s="504"/>
      <c r="T3" s="504"/>
      <c r="U3" s="279"/>
      <c r="V3" s="270"/>
    </row>
    <row r="4" spans="1:22" ht="48" x14ac:dyDescent="0.2">
      <c r="A4" s="104"/>
      <c r="B4" s="499" t="s">
        <v>182</v>
      </c>
      <c r="C4" s="500"/>
      <c r="D4" s="237"/>
      <c r="E4" s="104"/>
      <c r="G4" s="107" t="s">
        <v>171</v>
      </c>
      <c r="H4" s="269"/>
      <c r="I4" s="271" t="s">
        <v>422</v>
      </c>
      <c r="J4" s="271" t="s">
        <v>423</v>
      </c>
      <c r="K4" s="271" t="s">
        <v>424</v>
      </c>
      <c r="L4" s="271" t="s">
        <v>425</v>
      </c>
      <c r="M4" s="271" t="s">
        <v>426</v>
      </c>
      <c r="N4" s="271" t="s">
        <v>427</v>
      </c>
      <c r="O4" s="271" t="s">
        <v>428</v>
      </c>
      <c r="P4" s="271" t="s">
        <v>429</v>
      </c>
      <c r="Q4" s="271" t="s">
        <v>430</v>
      </c>
      <c r="R4" s="271" t="s">
        <v>431</v>
      </c>
      <c r="S4" s="271" t="s">
        <v>432</v>
      </c>
      <c r="T4" s="271" t="s">
        <v>433</v>
      </c>
      <c r="U4" s="271" t="s">
        <v>470</v>
      </c>
      <c r="V4" s="270"/>
    </row>
    <row r="5" spans="1:22" ht="45" customHeight="1" x14ac:dyDescent="0.2">
      <c r="A5" s="104"/>
      <c r="B5" s="248" t="str">
        <f>'YARIŞMA BİLGİLERİ'!F21</f>
        <v>Master Erkekler</v>
      </c>
      <c r="C5" s="235" t="s">
        <v>156</v>
      </c>
      <c r="D5" s="250"/>
      <c r="E5" s="104"/>
      <c r="G5" s="107" t="s">
        <v>389</v>
      </c>
      <c r="H5" s="269"/>
      <c r="I5" s="272" t="s">
        <v>434</v>
      </c>
      <c r="J5" s="388" t="s">
        <v>459</v>
      </c>
      <c r="K5" s="388" t="s">
        <v>460</v>
      </c>
      <c r="L5" s="389" t="s">
        <v>461</v>
      </c>
      <c r="M5" s="389" t="s">
        <v>462</v>
      </c>
      <c r="N5" s="388" t="s">
        <v>463</v>
      </c>
      <c r="O5" s="388" t="s">
        <v>464</v>
      </c>
      <c r="P5" s="388" t="s">
        <v>465</v>
      </c>
      <c r="Q5" s="388" t="s">
        <v>467</v>
      </c>
      <c r="R5" s="388" t="s">
        <v>466</v>
      </c>
      <c r="S5" s="389" t="s">
        <v>468</v>
      </c>
      <c r="T5" s="388" t="s">
        <v>469</v>
      </c>
      <c r="U5" s="388" t="s">
        <v>471</v>
      </c>
      <c r="V5" s="270"/>
    </row>
    <row r="6" spans="1:22" ht="39.75" customHeight="1" x14ac:dyDescent="0.2">
      <c r="A6" s="104"/>
      <c r="B6" s="190" t="s">
        <v>215</v>
      </c>
      <c r="C6" s="130" t="s">
        <v>11</v>
      </c>
      <c r="D6" s="130"/>
      <c r="E6" s="104"/>
      <c r="G6" s="107" t="s">
        <v>172</v>
      </c>
      <c r="H6" s="269"/>
      <c r="I6" s="272" t="s">
        <v>435</v>
      </c>
      <c r="J6" s="388" t="s">
        <v>472</v>
      </c>
      <c r="K6" s="388" t="s">
        <v>473</v>
      </c>
      <c r="L6" s="389" t="s">
        <v>474</v>
      </c>
      <c r="M6" s="388" t="s">
        <v>475</v>
      </c>
      <c r="N6" s="388" t="s">
        <v>476</v>
      </c>
      <c r="O6" s="388" t="s">
        <v>477</v>
      </c>
      <c r="P6" s="388" t="s">
        <v>478</v>
      </c>
      <c r="Q6" s="388" t="s">
        <v>479</v>
      </c>
      <c r="R6" s="389" t="s">
        <v>480</v>
      </c>
      <c r="S6" s="388" t="s">
        <v>481</v>
      </c>
      <c r="T6" s="388" t="s">
        <v>482</v>
      </c>
      <c r="U6" s="388" t="s">
        <v>483</v>
      </c>
      <c r="V6" s="270"/>
    </row>
    <row r="7" spans="1:22" s="109" customFormat="1" ht="41.25" customHeight="1" x14ac:dyDescent="0.2">
      <c r="A7" s="108"/>
      <c r="B7" s="247">
        <v>42210.666666666664</v>
      </c>
      <c r="C7" s="128" t="s">
        <v>220</v>
      </c>
      <c r="D7" s="128" t="s">
        <v>391</v>
      </c>
      <c r="E7" s="108"/>
      <c r="G7" s="107" t="s">
        <v>173</v>
      </c>
      <c r="H7" s="273"/>
      <c r="I7" s="272" t="s">
        <v>436</v>
      </c>
      <c r="J7" s="388" t="s">
        <v>484</v>
      </c>
      <c r="K7" s="388" t="s">
        <v>485</v>
      </c>
      <c r="L7" s="388" t="s">
        <v>486</v>
      </c>
      <c r="M7" s="388" t="s">
        <v>487</v>
      </c>
      <c r="N7" s="389" t="s">
        <v>488</v>
      </c>
      <c r="O7" s="388" t="s">
        <v>489</v>
      </c>
      <c r="P7" s="388" t="s">
        <v>490</v>
      </c>
      <c r="Q7" s="388" t="s">
        <v>491</v>
      </c>
      <c r="R7" s="388" t="s">
        <v>492</v>
      </c>
      <c r="S7" s="388" t="s">
        <v>493</v>
      </c>
      <c r="T7" s="388" t="s">
        <v>494</v>
      </c>
      <c r="U7" s="388" t="s">
        <v>495</v>
      </c>
      <c r="V7" s="274"/>
    </row>
    <row r="8" spans="1:22" s="109" customFormat="1" ht="41.25" customHeight="1" x14ac:dyDescent="0.2">
      <c r="A8" s="108"/>
      <c r="B8" s="247">
        <v>42210.697916666664</v>
      </c>
      <c r="C8" s="128" t="s">
        <v>399</v>
      </c>
      <c r="D8" s="128"/>
      <c r="E8" s="108"/>
      <c r="G8" s="107" t="s">
        <v>174</v>
      </c>
      <c r="H8" s="273"/>
      <c r="I8" s="272" t="s">
        <v>437</v>
      </c>
      <c r="J8" s="388" t="s">
        <v>1496</v>
      </c>
      <c r="K8" s="388" t="s">
        <v>496</v>
      </c>
      <c r="L8" s="388" t="s">
        <v>497</v>
      </c>
      <c r="M8" s="388" t="s">
        <v>498</v>
      </c>
      <c r="N8" s="388" t="s">
        <v>499</v>
      </c>
      <c r="O8" s="388" t="s">
        <v>500</v>
      </c>
      <c r="P8" s="388" t="s">
        <v>501</v>
      </c>
      <c r="Q8" s="388" t="s">
        <v>502</v>
      </c>
      <c r="R8" s="388" t="s">
        <v>503</v>
      </c>
      <c r="S8" s="388" t="s">
        <v>504</v>
      </c>
      <c r="T8" s="388" t="s">
        <v>505</v>
      </c>
      <c r="U8" s="388"/>
      <c r="V8" s="274"/>
    </row>
    <row r="9" spans="1:22" s="109" customFormat="1" ht="41.25" customHeight="1" x14ac:dyDescent="0.2">
      <c r="A9" s="108"/>
      <c r="B9" s="247">
        <v>42210.708333333336</v>
      </c>
      <c r="C9" s="128" t="s">
        <v>400</v>
      </c>
      <c r="D9" s="128"/>
      <c r="E9" s="108"/>
      <c r="G9" s="107" t="s">
        <v>175</v>
      </c>
      <c r="H9" s="273"/>
      <c r="I9" s="272" t="s">
        <v>438</v>
      </c>
      <c r="J9" s="390" t="s">
        <v>1497</v>
      </c>
      <c r="K9" s="390" t="s">
        <v>1498</v>
      </c>
      <c r="L9" s="390" t="s">
        <v>1499</v>
      </c>
      <c r="M9" s="390" t="s">
        <v>1500</v>
      </c>
      <c r="N9" s="390" t="s">
        <v>1501</v>
      </c>
      <c r="O9" s="390" t="s">
        <v>1502</v>
      </c>
      <c r="P9" s="390" t="s">
        <v>1503</v>
      </c>
      <c r="Q9" s="390" t="s">
        <v>1504</v>
      </c>
      <c r="R9" s="390" t="s">
        <v>1505</v>
      </c>
      <c r="S9" s="390" t="s">
        <v>1506</v>
      </c>
      <c r="T9" s="390" t="s">
        <v>1507</v>
      </c>
      <c r="U9" s="390"/>
      <c r="V9" s="274"/>
    </row>
    <row r="10" spans="1:22" s="109" customFormat="1" ht="41.25" customHeight="1" x14ac:dyDescent="0.2">
      <c r="A10" s="108"/>
      <c r="B10" s="247">
        <v>42210.71875</v>
      </c>
      <c r="C10" s="128" t="s">
        <v>401</v>
      </c>
      <c r="D10" s="128" t="s">
        <v>394</v>
      </c>
      <c r="E10" s="108"/>
      <c r="G10" s="107" t="s">
        <v>176</v>
      </c>
      <c r="H10" s="273"/>
      <c r="I10" s="272" t="s">
        <v>439</v>
      </c>
      <c r="J10" s="390" t="s">
        <v>1508</v>
      </c>
      <c r="K10" s="390" t="s">
        <v>1509</v>
      </c>
      <c r="L10" s="390" t="s">
        <v>1510</v>
      </c>
      <c r="M10" s="390" t="s">
        <v>1511</v>
      </c>
      <c r="N10" s="390" t="s">
        <v>1512</v>
      </c>
      <c r="O10" s="390" t="s">
        <v>1513</v>
      </c>
      <c r="P10" s="390" t="s">
        <v>1514</v>
      </c>
      <c r="Q10" s="390" t="s">
        <v>1515</v>
      </c>
      <c r="R10" s="390" t="s">
        <v>1516</v>
      </c>
      <c r="S10" s="390" t="s">
        <v>1517</v>
      </c>
      <c r="T10" s="390" t="s">
        <v>1518</v>
      </c>
      <c r="U10" s="390"/>
      <c r="V10" s="274"/>
    </row>
    <row r="11" spans="1:22" s="109" customFormat="1" ht="41.25" customHeight="1" x14ac:dyDescent="0.2">
      <c r="A11" s="108"/>
      <c r="B11" s="247">
        <v>42210.732638888891</v>
      </c>
      <c r="C11" s="128" t="s">
        <v>143</v>
      </c>
      <c r="D11" s="128" t="s">
        <v>391</v>
      </c>
      <c r="E11" s="108"/>
      <c r="G11" s="107" t="s">
        <v>177</v>
      </c>
      <c r="H11" s="273"/>
      <c r="I11" s="272" t="s">
        <v>440</v>
      </c>
      <c r="J11" s="390" t="s">
        <v>1519</v>
      </c>
      <c r="K11" s="390" t="s">
        <v>1520</v>
      </c>
      <c r="L11" s="390" t="s">
        <v>1521</v>
      </c>
      <c r="M11" s="390" t="s">
        <v>1522</v>
      </c>
      <c r="N11" s="390" t="s">
        <v>1523</v>
      </c>
      <c r="O11" s="390" t="s">
        <v>1524</v>
      </c>
      <c r="P11" s="390" t="s">
        <v>1525</v>
      </c>
      <c r="Q11" s="390" t="s">
        <v>1526</v>
      </c>
      <c r="R11" s="390" t="s">
        <v>1527</v>
      </c>
      <c r="S11" s="390" t="s">
        <v>1528</v>
      </c>
      <c r="T11" s="390"/>
      <c r="U11" s="390"/>
      <c r="V11" s="274"/>
    </row>
    <row r="12" spans="1:22" s="109" customFormat="1" ht="41.25" customHeight="1" x14ac:dyDescent="0.2">
      <c r="A12" s="108"/>
      <c r="B12" s="247">
        <v>42210.71875</v>
      </c>
      <c r="C12" s="128" t="s">
        <v>170</v>
      </c>
      <c r="D12" s="128" t="s">
        <v>391</v>
      </c>
      <c r="E12" s="108"/>
      <c r="G12" s="107" t="s">
        <v>178</v>
      </c>
      <c r="H12" s="273"/>
      <c r="I12" s="272" t="s">
        <v>441</v>
      </c>
      <c r="J12" s="390"/>
      <c r="K12" s="390"/>
      <c r="L12" s="390"/>
      <c r="M12" s="390"/>
      <c r="N12" s="390"/>
      <c r="O12" s="390"/>
      <c r="P12" s="390"/>
      <c r="Q12" s="390" t="s">
        <v>1529</v>
      </c>
      <c r="R12" s="390" t="s">
        <v>1530</v>
      </c>
      <c r="S12" s="390" t="s">
        <v>1531</v>
      </c>
      <c r="T12" s="390"/>
      <c r="U12" s="390"/>
      <c r="V12" s="274"/>
    </row>
    <row r="13" spans="1:22" s="109" customFormat="1" ht="41.25" customHeight="1" x14ac:dyDescent="0.2">
      <c r="A13" s="198"/>
      <c r="B13" s="247">
        <v>42210.738888888889</v>
      </c>
      <c r="C13" s="128" t="s">
        <v>388</v>
      </c>
      <c r="D13" s="128" t="s">
        <v>391</v>
      </c>
      <c r="E13" s="198"/>
      <c r="G13" s="107" t="s">
        <v>179</v>
      </c>
      <c r="H13" s="273"/>
      <c r="I13" s="272" t="s">
        <v>442</v>
      </c>
      <c r="J13" s="390"/>
      <c r="K13" s="390"/>
      <c r="L13" s="390"/>
      <c r="M13" s="390" t="s">
        <v>1532</v>
      </c>
      <c r="N13" s="390" t="s">
        <v>1533</v>
      </c>
      <c r="O13" s="390" t="s">
        <v>1534</v>
      </c>
      <c r="P13" s="390" t="s">
        <v>1535</v>
      </c>
      <c r="Q13" s="390"/>
      <c r="R13" s="390"/>
      <c r="S13" s="390"/>
      <c r="T13" s="390"/>
      <c r="U13" s="390"/>
      <c r="V13" s="274"/>
    </row>
    <row r="14" spans="1:22" s="109" customFormat="1" ht="41.25" customHeight="1" x14ac:dyDescent="0.2">
      <c r="A14" s="108"/>
      <c r="B14" s="247">
        <v>42210.760416666664</v>
      </c>
      <c r="C14" s="128" t="s">
        <v>395</v>
      </c>
      <c r="D14" s="128" t="s">
        <v>391</v>
      </c>
      <c r="E14" s="108"/>
      <c r="G14" s="107" t="s">
        <v>180</v>
      </c>
      <c r="H14" s="273"/>
      <c r="I14" s="272" t="s">
        <v>443</v>
      </c>
      <c r="J14" s="390" t="s">
        <v>1536</v>
      </c>
      <c r="K14" s="390" t="s">
        <v>1537</v>
      </c>
      <c r="L14" s="390"/>
      <c r="M14" s="390"/>
      <c r="N14" s="390"/>
      <c r="O14" s="390"/>
      <c r="P14" s="390"/>
      <c r="Q14" s="390"/>
      <c r="R14" s="390"/>
      <c r="S14" s="390"/>
      <c r="T14" s="390"/>
      <c r="U14" s="390"/>
      <c r="V14" s="274"/>
    </row>
    <row r="15" spans="1:22" s="109" customFormat="1" ht="42" customHeight="1" x14ac:dyDescent="0.2">
      <c r="A15" s="108"/>
      <c r="B15" s="247">
        <v>42210.760416666664</v>
      </c>
      <c r="C15" s="128" t="s">
        <v>396</v>
      </c>
      <c r="D15" s="128" t="s">
        <v>397</v>
      </c>
      <c r="E15" s="108"/>
      <c r="G15" s="107" t="s">
        <v>390</v>
      </c>
      <c r="H15" s="273"/>
      <c r="I15" s="272" t="s">
        <v>444</v>
      </c>
      <c r="J15" s="390"/>
      <c r="K15" s="390"/>
      <c r="L15" s="390"/>
      <c r="M15" s="390"/>
      <c r="N15" s="390"/>
      <c r="O15" s="390"/>
      <c r="P15" s="390"/>
      <c r="Q15" s="390"/>
      <c r="R15" s="390"/>
      <c r="S15" s="390" t="s">
        <v>1538</v>
      </c>
      <c r="T15" s="390"/>
      <c r="U15" s="390"/>
      <c r="V15" s="274"/>
    </row>
    <row r="16" spans="1:22" s="109" customFormat="1" ht="43.5" customHeight="1" x14ac:dyDescent="0.2">
      <c r="A16" s="108"/>
      <c r="B16" s="247">
        <v>42210.791666666664</v>
      </c>
      <c r="C16" s="128" t="s">
        <v>141</v>
      </c>
      <c r="D16" s="128" t="s">
        <v>391</v>
      </c>
      <c r="E16" s="108"/>
      <c r="G16" s="116" t="s">
        <v>41</v>
      </c>
      <c r="H16" s="273"/>
      <c r="I16" s="272" t="s">
        <v>445</v>
      </c>
      <c r="J16" s="390"/>
      <c r="K16" s="390"/>
      <c r="L16" s="390"/>
      <c r="M16" s="390"/>
      <c r="N16" s="390"/>
      <c r="O16" s="390" t="s">
        <v>1539</v>
      </c>
      <c r="P16" s="390" t="s">
        <v>1540</v>
      </c>
      <c r="Q16" s="390" t="s">
        <v>1541</v>
      </c>
      <c r="R16" s="390"/>
      <c r="S16" s="390"/>
      <c r="T16" s="390"/>
      <c r="U16" s="390"/>
      <c r="V16" s="274"/>
    </row>
    <row r="17" spans="1:22" s="109" customFormat="1" ht="43.5" customHeight="1" x14ac:dyDescent="0.2">
      <c r="A17" s="108"/>
      <c r="B17" s="247">
        <v>42210.822916666664</v>
      </c>
      <c r="C17" s="129" t="s">
        <v>398</v>
      </c>
      <c r="D17" s="129" t="s">
        <v>404</v>
      </c>
      <c r="E17" s="108"/>
      <c r="G17" s="115" t="s">
        <v>37</v>
      </c>
      <c r="H17" s="273"/>
      <c r="I17" s="272" t="s">
        <v>446</v>
      </c>
      <c r="J17" s="390" t="s">
        <v>1542</v>
      </c>
      <c r="K17" s="390" t="s">
        <v>1543</v>
      </c>
      <c r="L17" s="390" t="s">
        <v>1544</v>
      </c>
      <c r="M17" s="390" t="s">
        <v>1545</v>
      </c>
      <c r="N17" s="390" t="s">
        <v>1546</v>
      </c>
      <c r="O17" s="390"/>
      <c r="P17" s="390"/>
      <c r="Q17" s="390"/>
      <c r="R17" s="390"/>
      <c r="S17" s="390"/>
      <c r="T17" s="390"/>
      <c r="U17" s="390"/>
      <c r="V17" s="274"/>
    </row>
    <row r="18" spans="1:22" s="109" customFormat="1" ht="43.5" customHeight="1" x14ac:dyDescent="0.2">
      <c r="A18" s="198"/>
      <c r="B18" s="247">
        <v>42210.847222222219</v>
      </c>
      <c r="C18" s="129" t="s">
        <v>402</v>
      </c>
      <c r="D18" s="129" t="s">
        <v>403</v>
      </c>
      <c r="E18" s="198"/>
      <c r="G18" s="115" t="s">
        <v>38</v>
      </c>
      <c r="H18" s="273"/>
      <c r="I18" s="272" t="s">
        <v>447</v>
      </c>
      <c r="J18" s="390" t="s">
        <v>1547</v>
      </c>
      <c r="K18" s="390" t="s">
        <v>1548</v>
      </c>
      <c r="L18" s="390" t="s">
        <v>1549</v>
      </c>
      <c r="M18" s="390" t="s">
        <v>1550</v>
      </c>
      <c r="N18" s="390" t="s">
        <v>1551</v>
      </c>
      <c r="O18" s="390" t="s">
        <v>1552</v>
      </c>
      <c r="P18" s="390" t="s">
        <v>1553</v>
      </c>
      <c r="Q18" s="390" t="s">
        <v>1554</v>
      </c>
      <c r="R18" s="390" t="s">
        <v>1555</v>
      </c>
      <c r="S18" s="390"/>
      <c r="T18" s="390"/>
      <c r="U18" s="390"/>
      <c r="V18" s="274"/>
    </row>
    <row r="19" spans="1:22" s="109" customFormat="1" ht="43.5" customHeight="1" x14ac:dyDescent="0.2">
      <c r="A19" s="198"/>
      <c r="B19" s="247">
        <v>42210.864583333336</v>
      </c>
      <c r="C19" s="129" t="s">
        <v>142</v>
      </c>
      <c r="D19" s="129" t="s">
        <v>391</v>
      </c>
      <c r="E19" s="198"/>
      <c r="G19" s="115" t="s">
        <v>39</v>
      </c>
      <c r="H19" s="273"/>
      <c r="I19" s="272" t="s">
        <v>448</v>
      </c>
      <c r="J19" s="390" t="s">
        <v>1556</v>
      </c>
      <c r="K19" s="390" t="s">
        <v>1557</v>
      </c>
      <c r="L19" s="390" t="s">
        <v>1558</v>
      </c>
      <c r="M19" s="390" t="s">
        <v>1559</v>
      </c>
      <c r="N19" s="390" t="s">
        <v>1560</v>
      </c>
      <c r="O19" s="390"/>
      <c r="P19" s="390"/>
      <c r="Q19" s="390"/>
      <c r="R19" s="390"/>
      <c r="S19" s="390"/>
      <c r="T19" s="390"/>
      <c r="U19" s="390"/>
      <c r="V19" s="274"/>
    </row>
    <row r="20" spans="1:22" s="109" customFormat="1" ht="43.5" customHeight="1" x14ac:dyDescent="0.2">
      <c r="A20" s="198"/>
      <c r="B20" s="247">
        <v>42210.888888888891</v>
      </c>
      <c r="C20" s="129" t="s">
        <v>405</v>
      </c>
      <c r="D20" s="129" t="s">
        <v>391</v>
      </c>
      <c r="E20" s="198"/>
      <c r="G20" s="115" t="s">
        <v>40</v>
      </c>
      <c r="H20" s="273"/>
      <c r="I20" s="272" t="s">
        <v>449</v>
      </c>
      <c r="J20" s="390" t="s">
        <v>1561</v>
      </c>
      <c r="K20" s="390" t="s">
        <v>1562</v>
      </c>
      <c r="L20" s="390" t="s">
        <v>1563</v>
      </c>
      <c r="M20" s="390" t="s">
        <v>1564</v>
      </c>
      <c r="N20" s="390" t="s">
        <v>1565</v>
      </c>
      <c r="O20" s="390" t="s">
        <v>1566</v>
      </c>
      <c r="P20" s="390" t="s">
        <v>1567</v>
      </c>
      <c r="Q20" s="390" t="s">
        <v>1568</v>
      </c>
      <c r="R20" s="390"/>
      <c r="S20" s="390"/>
      <c r="T20" s="390"/>
      <c r="U20" s="390"/>
      <c r="V20" s="274"/>
    </row>
    <row r="21" spans="1:22" s="109" customFormat="1" ht="43.5" customHeight="1" x14ac:dyDescent="0.2">
      <c r="A21" s="198"/>
      <c r="B21" s="247">
        <v>42210.916666666664</v>
      </c>
      <c r="C21" s="129" t="s">
        <v>406</v>
      </c>
      <c r="D21" s="129" t="s">
        <v>391</v>
      </c>
      <c r="E21" s="198"/>
      <c r="G21" s="116" t="s">
        <v>43</v>
      </c>
      <c r="H21" s="273"/>
      <c r="I21" s="272" t="s">
        <v>450</v>
      </c>
      <c r="J21" s="390" t="s">
        <v>1569</v>
      </c>
      <c r="K21" s="390" t="s">
        <v>1570</v>
      </c>
      <c r="L21" s="390" t="s">
        <v>1571</v>
      </c>
      <c r="M21" s="390" t="s">
        <v>1572</v>
      </c>
      <c r="N21" s="390" t="s">
        <v>1573</v>
      </c>
      <c r="O21" s="390" t="s">
        <v>1573</v>
      </c>
      <c r="P21" s="390" t="s">
        <v>1574</v>
      </c>
      <c r="Q21" s="390" t="s">
        <v>1575</v>
      </c>
      <c r="R21" s="390" t="s">
        <v>1576</v>
      </c>
      <c r="S21" s="390" t="s">
        <v>1577</v>
      </c>
      <c r="T21" s="390"/>
      <c r="U21" s="390"/>
      <c r="V21" s="274"/>
    </row>
    <row r="22" spans="1:22" s="109" customFormat="1" ht="43.5" customHeight="1" x14ac:dyDescent="0.2">
      <c r="A22" s="110"/>
      <c r="B22" s="248" t="str">
        <f>'YARIŞMA BİLGİLERİ'!F21</f>
        <v>Master Erkekler</v>
      </c>
      <c r="C22" s="235" t="s">
        <v>157</v>
      </c>
      <c r="D22" s="235"/>
      <c r="E22" s="110"/>
      <c r="G22" s="114" t="s">
        <v>42</v>
      </c>
      <c r="H22" s="273"/>
      <c r="I22" s="272" t="s">
        <v>451</v>
      </c>
      <c r="J22" s="390" t="s">
        <v>1578</v>
      </c>
      <c r="K22" s="390" t="s">
        <v>1579</v>
      </c>
      <c r="L22" s="390" t="s">
        <v>1580</v>
      </c>
      <c r="M22" s="390" t="s">
        <v>1581</v>
      </c>
      <c r="N22" s="390" t="s">
        <v>1582</v>
      </c>
      <c r="O22" s="390" t="s">
        <v>1583</v>
      </c>
      <c r="P22" s="390" t="s">
        <v>1584</v>
      </c>
      <c r="Q22" s="390" t="s">
        <v>1585</v>
      </c>
      <c r="R22" s="390" t="s">
        <v>1586</v>
      </c>
      <c r="S22" s="390" t="s">
        <v>1587</v>
      </c>
      <c r="T22" s="390"/>
      <c r="U22" s="390"/>
      <c r="V22" s="274"/>
    </row>
    <row r="23" spans="1:22" s="111" customFormat="1" ht="43.9" customHeight="1" x14ac:dyDescent="0.2">
      <c r="A23" s="110"/>
      <c r="B23" s="190" t="s">
        <v>10</v>
      </c>
      <c r="C23" s="130" t="s">
        <v>11</v>
      </c>
      <c r="D23" s="130"/>
      <c r="E23" s="110"/>
      <c r="G23" s="114" t="s">
        <v>218</v>
      </c>
      <c r="H23" s="273"/>
      <c r="I23" s="272" t="s">
        <v>452</v>
      </c>
      <c r="J23" s="390" t="s">
        <v>1588</v>
      </c>
      <c r="K23" s="390" t="s">
        <v>1589</v>
      </c>
      <c r="L23" s="390" t="s">
        <v>1590</v>
      </c>
      <c r="M23" s="390" t="s">
        <v>1591</v>
      </c>
      <c r="N23" s="390" t="s">
        <v>1592</v>
      </c>
      <c r="O23" s="390" t="s">
        <v>1593</v>
      </c>
      <c r="P23" s="390" t="s">
        <v>1594</v>
      </c>
      <c r="Q23" s="390" t="s">
        <v>1595</v>
      </c>
      <c r="R23" s="390" t="s">
        <v>1596</v>
      </c>
      <c r="S23" s="390" t="s">
        <v>1597</v>
      </c>
      <c r="T23" s="390" t="s">
        <v>1598</v>
      </c>
      <c r="U23" s="390"/>
      <c r="V23" s="274"/>
    </row>
    <row r="24" spans="1:22" s="111" customFormat="1" ht="43.9" customHeight="1" x14ac:dyDescent="0.2">
      <c r="A24" s="110"/>
      <c r="B24" s="247">
        <v>42211.666666666664</v>
      </c>
      <c r="C24" s="128" t="s">
        <v>140</v>
      </c>
      <c r="D24" s="128" t="s">
        <v>391</v>
      </c>
      <c r="E24" s="110"/>
      <c r="G24" s="114" t="s">
        <v>219</v>
      </c>
      <c r="H24" s="273"/>
      <c r="I24" s="272" t="s">
        <v>453</v>
      </c>
      <c r="J24" s="390" t="s">
        <v>1599</v>
      </c>
      <c r="K24" s="390" t="s">
        <v>1600</v>
      </c>
      <c r="L24" s="390" t="s">
        <v>1601</v>
      </c>
      <c r="M24" s="390" t="s">
        <v>1602</v>
      </c>
      <c r="N24" s="390" t="s">
        <v>1603</v>
      </c>
      <c r="O24" s="390" t="s">
        <v>1604</v>
      </c>
      <c r="P24" s="390" t="s">
        <v>1605</v>
      </c>
      <c r="Q24" s="390" t="s">
        <v>1606</v>
      </c>
      <c r="R24" s="390" t="s">
        <v>1607</v>
      </c>
      <c r="S24" s="390" t="s">
        <v>1608</v>
      </c>
      <c r="T24" s="390" t="s">
        <v>1609</v>
      </c>
      <c r="U24" s="390"/>
      <c r="V24" s="274"/>
    </row>
    <row r="25" spans="1:22" s="111" customFormat="1" ht="43.9" customHeight="1" x14ac:dyDescent="0.2">
      <c r="A25" s="110"/>
      <c r="B25" s="247">
        <v>42211.673611111109</v>
      </c>
      <c r="C25" s="128" t="s">
        <v>407</v>
      </c>
      <c r="D25" s="128" t="s">
        <v>391</v>
      </c>
      <c r="E25" s="110"/>
      <c r="G25" s="109"/>
      <c r="H25" s="273"/>
      <c r="I25" s="272" t="s">
        <v>206</v>
      </c>
      <c r="J25" s="390" t="s">
        <v>1610</v>
      </c>
      <c r="K25" s="390" t="s">
        <v>1611</v>
      </c>
      <c r="L25" s="390" t="s">
        <v>1612</v>
      </c>
      <c r="M25" s="390" t="s">
        <v>1613</v>
      </c>
      <c r="N25" s="390" t="s">
        <v>1614</v>
      </c>
      <c r="O25" s="390" t="s">
        <v>1615</v>
      </c>
      <c r="P25" s="390" t="s">
        <v>1616</v>
      </c>
      <c r="Q25" s="390" t="s">
        <v>1617</v>
      </c>
      <c r="R25" s="390" t="s">
        <v>1618</v>
      </c>
      <c r="S25" s="390" t="s">
        <v>1619</v>
      </c>
      <c r="T25" s="390" t="s">
        <v>1620</v>
      </c>
      <c r="U25" s="390"/>
      <c r="V25" s="274"/>
    </row>
    <row r="26" spans="1:22" s="109" customFormat="1" ht="43.9" customHeight="1" x14ac:dyDescent="0.2">
      <c r="A26" s="110"/>
      <c r="B26" s="247">
        <v>42211.673611111109</v>
      </c>
      <c r="C26" s="128" t="s">
        <v>408</v>
      </c>
      <c r="D26" s="128" t="s">
        <v>391</v>
      </c>
      <c r="E26" s="110"/>
      <c r="H26" s="273"/>
      <c r="I26" s="272" t="s">
        <v>454</v>
      </c>
      <c r="J26" s="390" t="s">
        <v>1687</v>
      </c>
      <c r="K26" s="390" t="s">
        <v>1621</v>
      </c>
      <c r="L26" s="390" t="s">
        <v>1622</v>
      </c>
      <c r="M26" s="390" t="s">
        <v>1623</v>
      </c>
      <c r="N26" s="390" t="s">
        <v>1624</v>
      </c>
      <c r="O26" s="390" t="s">
        <v>1625</v>
      </c>
      <c r="P26" s="390" t="s">
        <v>1626</v>
      </c>
      <c r="Q26" s="390" t="s">
        <v>1627</v>
      </c>
      <c r="R26" s="390" t="s">
        <v>1628</v>
      </c>
      <c r="S26" s="390" t="s">
        <v>1629</v>
      </c>
      <c r="T26" s="390"/>
      <c r="U26" s="390"/>
      <c r="V26" s="274"/>
    </row>
    <row r="27" spans="1:22" s="109" customFormat="1" ht="43.9" customHeight="1" x14ac:dyDescent="0.2">
      <c r="A27" s="110"/>
      <c r="B27" s="247">
        <v>42211.6875</v>
      </c>
      <c r="C27" s="128" t="s">
        <v>409</v>
      </c>
      <c r="D27" s="128" t="s">
        <v>392</v>
      </c>
      <c r="E27" s="110"/>
      <c r="H27" s="273"/>
      <c r="I27" s="272" t="s">
        <v>455</v>
      </c>
      <c r="J27" s="390" t="s">
        <v>1630</v>
      </c>
      <c r="K27" s="390" t="s">
        <v>1631</v>
      </c>
      <c r="L27" s="390" t="s">
        <v>1632</v>
      </c>
      <c r="M27" s="390" t="s">
        <v>1633</v>
      </c>
      <c r="N27" s="390" t="s">
        <v>1634</v>
      </c>
      <c r="O27" s="390" t="s">
        <v>1635</v>
      </c>
      <c r="P27" s="390" t="s">
        <v>1636</v>
      </c>
      <c r="Q27" s="390" t="s">
        <v>1637</v>
      </c>
      <c r="R27" s="390" t="s">
        <v>1638</v>
      </c>
      <c r="S27" s="390" t="s">
        <v>1639</v>
      </c>
      <c r="T27" s="390"/>
      <c r="U27" s="390"/>
      <c r="V27" s="274"/>
    </row>
    <row r="28" spans="1:22" s="109" customFormat="1" ht="43.9" customHeight="1" x14ac:dyDescent="0.2">
      <c r="A28" s="110"/>
      <c r="B28" s="247">
        <v>42211.690972222219</v>
      </c>
      <c r="C28" s="128" t="s">
        <v>410</v>
      </c>
      <c r="D28" s="128" t="s">
        <v>397</v>
      </c>
      <c r="E28" s="110"/>
      <c r="F28" s="106"/>
      <c r="G28" s="112"/>
      <c r="H28" s="273"/>
      <c r="I28" s="272" t="s">
        <v>456</v>
      </c>
      <c r="J28" s="390" t="s">
        <v>1640</v>
      </c>
      <c r="K28" s="390" t="s">
        <v>1641</v>
      </c>
      <c r="L28" s="390" t="s">
        <v>1642</v>
      </c>
      <c r="M28" s="390" t="s">
        <v>1643</v>
      </c>
      <c r="N28" s="390" t="s">
        <v>1644</v>
      </c>
      <c r="O28" s="390" t="s">
        <v>1645</v>
      </c>
      <c r="P28" s="390" t="s">
        <v>1646</v>
      </c>
      <c r="Q28" s="390" t="s">
        <v>1647</v>
      </c>
      <c r="R28" s="390" t="s">
        <v>1648</v>
      </c>
      <c r="S28" s="390" t="s">
        <v>1649</v>
      </c>
      <c r="T28" s="390" t="s">
        <v>1650</v>
      </c>
      <c r="U28" s="390"/>
      <c r="V28" s="274"/>
    </row>
    <row r="29" spans="1:22" s="109" customFormat="1" ht="43.9" customHeight="1" x14ac:dyDescent="0.2">
      <c r="A29" s="110"/>
      <c r="B29" s="247">
        <v>42211.694444444445</v>
      </c>
      <c r="C29" s="128" t="s">
        <v>411</v>
      </c>
      <c r="D29" s="128" t="s">
        <v>394</v>
      </c>
      <c r="E29" s="110"/>
      <c r="G29" s="112"/>
      <c r="H29" s="273"/>
      <c r="I29" s="272" t="s">
        <v>457</v>
      </c>
      <c r="J29" s="391" t="s">
        <v>1651</v>
      </c>
      <c r="K29" s="391" t="s">
        <v>1652</v>
      </c>
      <c r="L29" s="391" t="s">
        <v>1653</v>
      </c>
      <c r="M29" s="390" t="s">
        <v>1654</v>
      </c>
      <c r="N29" s="390" t="s">
        <v>1655</v>
      </c>
      <c r="O29" s="390" t="s">
        <v>1656</v>
      </c>
      <c r="P29" s="390" t="s">
        <v>1657</v>
      </c>
      <c r="Q29" s="390"/>
      <c r="R29" s="390" t="s">
        <v>1658</v>
      </c>
      <c r="S29" s="390"/>
      <c r="T29" s="390"/>
      <c r="U29" s="390"/>
      <c r="V29" s="274"/>
    </row>
    <row r="30" spans="1:22" s="109" customFormat="1" ht="43.9" customHeight="1" x14ac:dyDescent="0.2">
      <c r="A30" s="110"/>
      <c r="B30" s="247">
        <v>42211.739583333336</v>
      </c>
      <c r="C30" s="128" t="s">
        <v>411</v>
      </c>
      <c r="D30" s="128" t="s">
        <v>393</v>
      </c>
      <c r="E30" s="110"/>
      <c r="G30" s="112"/>
      <c r="H30" s="273"/>
      <c r="I30" s="272" t="s">
        <v>458</v>
      </c>
      <c r="J30" s="391" t="s">
        <v>1659</v>
      </c>
      <c r="K30" s="391" t="s">
        <v>1660</v>
      </c>
      <c r="L30" s="390" t="s">
        <v>1661</v>
      </c>
      <c r="M30" s="390" t="s">
        <v>1662</v>
      </c>
      <c r="N30" s="390" t="s">
        <v>1663</v>
      </c>
      <c r="O30" s="390" t="s">
        <v>1664</v>
      </c>
      <c r="P30" s="390" t="s">
        <v>1665</v>
      </c>
      <c r="Q30" s="390" t="s">
        <v>1666</v>
      </c>
      <c r="R30" s="390" t="s">
        <v>1667</v>
      </c>
      <c r="S30" s="390"/>
      <c r="T30" s="390"/>
      <c r="U30" s="390"/>
      <c r="V30" s="274"/>
    </row>
    <row r="31" spans="1:22" s="109" customFormat="1" ht="43.9" customHeight="1" thickBot="1" x14ac:dyDescent="0.25">
      <c r="A31" s="110"/>
      <c r="B31" s="247">
        <v>42211.71875</v>
      </c>
      <c r="C31" s="128" t="s">
        <v>360</v>
      </c>
      <c r="D31" s="128" t="s">
        <v>391</v>
      </c>
      <c r="E31" s="110"/>
      <c r="G31" s="112"/>
      <c r="H31" s="275"/>
      <c r="I31" s="276"/>
      <c r="J31" s="276"/>
      <c r="K31" s="276"/>
      <c r="L31" s="276"/>
      <c r="M31" s="276"/>
      <c r="N31" s="276"/>
      <c r="O31" s="276"/>
      <c r="P31" s="276"/>
      <c r="Q31" s="276"/>
      <c r="R31" s="276"/>
      <c r="S31" s="276"/>
      <c r="T31" s="276"/>
      <c r="U31" s="276"/>
      <c r="V31" s="277"/>
    </row>
    <row r="32" spans="1:22" s="112" customFormat="1" ht="43.9" customHeight="1" x14ac:dyDescent="0.2">
      <c r="A32" s="110"/>
      <c r="B32" s="247">
        <v>42211.770833333336</v>
      </c>
      <c r="C32" s="128" t="s">
        <v>412</v>
      </c>
      <c r="D32" s="128" t="s">
        <v>391</v>
      </c>
      <c r="E32" s="110"/>
      <c r="G32" s="113"/>
    </row>
    <row r="33" spans="1:9" s="112" customFormat="1" ht="43.9" customHeight="1" x14ac:dyDescent="0.2">
      <c r="A33" s="110"/>
      <c r="B33" s="247">
        <v>42211.75</v>
      </c>
      <c r="C33" s="128" t="s">
        <v>144</v>
      </c>
      <c r="D33" s="128" t="s">
        <v>391</v>
      </c>
      <c r="E33" s="110"/>
      <c r="G33" s="113"/>
    </row>
    <row r="34" spans="1:9" s="112" customFormat="1" ht="43.9" customHeight="1" x14ac:dyDescent="0.2">
      <c r="A34" s="110"/>
      <c r="B34" s="247">
        <v>42211.802083333336</v>
      </c>
      <c r="C34" s="129" t="s">
        <v>413</v>
      </c>
      <c r="D34" s="129" t="s">
        <v>391</v>
      </c>
      <c r="E34" s="110"/>
      <c r="G34" s="113"/>
    </row>
    <row r="35" spans="1:9" s="112" customFormat="1" ht="43.9" customHeight="1" x14ac:dyDescent="0.2">
      <c r="A35" s="110"/>
      <c r="B35" s="247">
        <v>42211.861111111109</v>
      </c>
      <c r="C35" s="129" t="s">
        <v>414</v>
      </c>
      <c r="D35" s="129" t="s">
        <v>391</v>
      </c>
      <c r="E35" s="110"/>
      <c r="G35" s="113"/>
      <c r="H35" s="113"/>
      <c r="I35" s="113"/>
    </row>
    <row r="36" spans="1:9" s="113" customFormat="1" ht="43.9" customHeight="1" x14ac:dyDescent="0.2">
      <c r="A36" s="110"/>
      <c r="B36" s="247">
        <v>42211.885416666664</v>
      </c>
      <c r="C36" s="129" t="s">
        <v>415</v>
      </c>
      <c r="D36" s="129" t="s">
        <v>391</v>
      </c>
      <c r="E36" s="110"/>
    </row>
    <row r="37" spans="1:9" s="113" customFormat="1" ht="43.9" customHeight="1" x14ac:dyDescent="0.2">
      <c r="A37" s="110"/>
      <c r="B37" s="110"/>
      <c r="C37" s="110"/>
      <c r="D37" s="110"/>
      <c r="E37" s="110"/>
    </row>
    <row r="38" spans="1:9" s="113" customFormat="1" ht="43.9" customHeight="1" x14ac:dyDescent="0.2">
      <c r="A38" s="110"/>
      <c r="B38" s="191"/>
      <c r="C38" s="105"/>
      <c r="D38" s="105"/>
      <c r="E38" s="110"/>
    </row>
    <row r="39" spans="1:9" s="113" customFormat="1" ht="43.9" customHeight="1" x14ac:dyDescent="0.2">
      <c r="A39" s="110"/>
      <c r="B39" s="191"/>
      <c r="C39" s="105"/>
      <c r="D39" s="105"/>
      <c r="E39" s="110"/>
    </row>
    <row r="40" spans="1:9" s="113" customFormat="1" ht="43.9" customHeight="1" x14ac:dyDescent="0.2">
      <c r="A40" s="105"/>
      <c r="B40" s="191"/>
      <c r="C40" s="105"/>
      <c r="D40" s="105"/>
      <c r="E40" s="105"/>
      <c r="G40" s="105"/>
    </row>
    <row r="41" spans="1:9" s="113" customFormat="1" ht="43.9" customHeight="1" x14ac:dyDescent="0.2">
      <c r="A41" s="105"/>
      <c r="B41" s="191"/>
      <c r="C41" s="105"/>
      <c r="D41" s="105"/>
      <c r="E41" s="105"/>
      <c r="G41" s="105"/>
    </row>
    <row r="42" spans="1:9" s="113" customFormat="1" ht="43.9" customHeight="1" x14ac:dyDescent="0.2">
      <c r="A42" s="105"/>
      <c r="B42" s="191"/>
      <c r="C42" s="105"/>
      <c r="D42" s="105"/>
      <c r="E42" s="105"/>
      <c r="G42" s="105"/>
    </row>
    <row r="43" spans="1:9" s="113" customFormat="1" ht="49.5" customHeight="1" x14ac:dyDescent="0.2">
      <c r="A43" s="105"/>
      <c r="B43" s="191"/>
      <c r="C43" s="105"/>
      <c r="D43" s="105"/>
      <c r="E43" s="105"/>
      <c r="G43" s="105"/>
      <c r="H43" s="105"/>
      <c r="I43" s="105"/>
    </row>
    <row r="44" spans="1:9" ht="34.5" customHeight="1" x14ac:dyDescent="0.2"/>
    <row r="45" spans="1:9" ht="34.5" customHeight="1" x14ac:dyDescent="0.2"/>
    <row r="46" spans="1:9" ht="34.5" customHeight="1" x14ac:dyDescent="0.2"/>
    <row r="47" spans="1:9" ht="34.5" customHeight="1" x14ac:dyDescent="0.2"/>
    <row r="48" spans="1:9"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G1:G3"/>
    <mergeCell ref="B3:C3"/>
    <mergeCell ref="B2:C2"/>
    <mergeCell ref="B4:C4"/>
    <mergeCell ref="I2:T2"/>
    <mergeCell ref="I3:T3"/>
  </mergeCells>
  <phoneticPr fontId="1" type="noConversion"/>
  <hyperlinks>
    <hyperlink ref="C13" location="'60M.Seçme'!C3" display="60 Metre Seçme"/>
    <hyperlink ref="C8" location="'60M.Final'!C3" display="60 Metre Final"/>
    <hyperlink ref="C16" location="'400m'!A1" display="400 Metre"/>
    <hyperlink ref="C17" location="'1500m'!A1" display="1500 Metre"/>
    <hyperlink ref="C7" location="UZUN!A1" display="Uzun Atlama"/>
    <hyperlink ref="C9" location="'60M.Final'!C3" display="60 Metre Final"/>
    <hyperlink ref="C10" location="'60M.Final'!C3" display="60 Metre Final"/>
    <hyperlink ref="C11" location="Yüksek!D3" display="Yüksek  Atlama"/>
    <hyperlink ref="C12" location="Gülle!C3" display="Gülle Atma"/>
    <hyperlink ref="C14" location="Gülle!C3" display="Gülle Atma"/>
    <hyperlink ref="C15" location="Gülle!C3" display="Gülle Atma"/>
    <hyperlink ref="C19" location="'1500m'!A1" display="1500 Metre"/>
    <hyperlink ref="C18" location="'1500m'!A1" display="1500 Metre"/>
    <hyperlink ref="C21" location="'1500m'!A1" display="1500 Metre"/>
    <hyperlink ref="C20" location="'1500m'!A1" display="1500 Metre"/>
    <hyperlink ref="C25" location="'60M.Final'!C3" display="60 Metre Final"/>
    <hyperlink ref="C33" location="'400m'!A1" display="400 Metre"/>
    <hyperlink ref="C24" location="UZUN!A1" display="Uzun Atlama"/>
    <hyperlink ref="C27" location="'60M.Final'!C3" display="60 Metre Final"/>
    <hyperlink ref="C28" location="'60M.Final'!C3" display="60 Metre Final"/>
    <hyperlink ref="C29" location="'60M.Final'!C3" display="60 Metre Final"/>
    <hyperlink ref="C26" location="'60M.Final'!C3" display="60 Metre Final"/>
    <hyperlink ref="C31" location="Gülle!C3" display="Gülle Atma"/>
    <hyperlink ref="C32" location="Gülle!C3" display="Gülle Atma"/>
    <hyperlink ref="C34" location="'1500m'!A1" display="1500 Metre"/>
    <hyperlink ref="C36" location="'1500m'!A1" display="1500 Metre"/>
    <hyperlink ref="C35" location="'1500m'!A1" display="1500 Metre"/>
    <hyperlink ref="C30" location="'60M.Final'!C3" display="60 Metre Final"/>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4"/>
  <sheetViews>
    <sheetView view="pageBreakPreview" topLeftCell="A34" zoomScale="80" zoomScaleNormal="100" zoomScaleSheetLayoutView="80" workbookViewId="0">
      <selection activeCell="P42" sqref="P42"/>
    </sheetView>
  </sheetViews>
  <sheetFormatPr defaultColWidth="9.140625" defaultRowHeight="12.75" x14ac:dyDescent="0.2"/>
  <cols>
    <col min="1" max="1" width="6" style="90" customWidth="1"/>
    <col min="2" max="2" width="9.5703125" style="90" hidden="1" customWidth="1"/>
    <col min="3" max="3" width="6.5703125" style="90" customWidth="1"/>
    <col min="4" max="4" width="12.5703125" style="91" customWidth="1"/>
    <col min="5" max="5" width="9.7109375" style="91" customWidth="1"/>
    <col min="6" max="6" width="25.42578125" style="90" customWidth="1"/>
    <col min="7" max="7" width="25.28515625" style="3" customWidth="1"/>
    <col min="8" max="14" width="12.28515625" style="3" customWidth="1"/>
    <col min="15" max="15" width="16.7109375" style="92" customWidth="1"/>
    <col min="16" max="16" width="8.5703125" style="90" bestFit="1" customWidth="1"/>
    <col min="17" max="17" width="9.140625" style="3" customWidth="1"/>
    <col min="18" max="16384" width="9.140625" style="3"/>
  </cols>
  <sheetData>
    <row r="1" spans="1:16" ht="48.75" customHeight="1" x14ac:dyDescent="0.2">
      <c r="A1" s="505" t="str">
        <f>'YARIŞMA BİLGİLERİ'!A2</f>
        <v>Türkiye Atletizm Federasyonu
İzmir Atletizm İl Temsilciliği</v>
      </c>
      <c r="B1" s="505"/>
      <c r="C1" s="505"/>
      <c r="D1" s="505"/>
      <c r="E1" s="505"/>
      <c r="F1" s="505"/>
      <c r="G1" s="505"/>
      <c r="H1" s="505"/>
      <c r="I1" s="505"/>
      <c r="J1" s="505"/>
      <c r="K1" s="505"/>
      <c r="L1" s="505"/>
      <c r="M1" s="505"/>
      <c r="N1" s="505"/>
      <c r="O1" s="505"/>
      <c r="P1" s="505"/>
    </row>
    <row r="2" spans="1:16" ht="25.5" customHeight="1" x14ac:dyDescent="0.2">
      <c r="A2" s="506" t="str">
        <f>'YARIŞMA BİLGİLERİ'!F19</f>
        <v>Masterler Türkiye Şampiyonası</v>
      </c>
      <c r="B2" s="506"/>
      <c r="C2" s="506"/>
      <c r="D2" s="506"/>
      <c r="E2" s="506"/>
      <c r="F2" s="506"/>
      <c r="G2" s="506"/>
      <c r="H2" s="506"/>
      <c r="I2" s="506"/>
      <c r="J2" s="506"/>
      <c r="K2" s="506"/>
      <c r="L2" s="506"/>
      <c r="M2" s="506"/>
      <c r="N2" s="506"/>
      <c r="O2" s="506"/>
      <c r="P2" s="506"/>
    </row>
    <row r="3" spans="1:16" s="4" customFormat="1" ht="27" customHeight="1" x14ac:dyDescent="0.2">
      <c r="A3" s="507" t="s">
        <v>160</v>
      </c>
      <c r="B3" s="507"/>
      <c r="C3" s="507"/>
      <c r="D3" s="508" t="str">
        <f>'YARIŞMA PROGRAMI'!C7</f>
        <v>Uzun Atlama</v>
      </c>
      <c r="E3" s="508"/>
      <c r="F3" s="509"/>
      <c r="G3" s="94"/>
      <c r="H3" s="510"/>
      <c r="I3" s="510"/>
      <c r="J3" s="510"/>
      <c r="K3" s="359"/>
      <c r="L3" s="359"/>
      <c r="M3" s="362"/>
      <c r="N3" s="511"/>
      <c r="O3" s="511"/>
      <c r="P3" s="511"/>
    </row>
    <row r="4" spans="1:16" s="4" customFormat="1" ht="17.25" customHeight="1" x14ac:dyDescent="0.2">
      <c r="A4" s="512" t="s">
        <v>161</v>
      </c>
      <c r="B4" s="512"/>
      <c r="C4" s="512"/>
      <c r="D4" s="513" t="str">
        <f>'YARIŞMA BİLGİLERİ'!F21</f>
        <v>Master Erkekler</v>
      </c>
      <c r="E4" s="513"/>
      <c r="F4" s="513"/>
      <c r="G4" s="96"/>
      <c r="H4" s="95"/>
      <c r="I4" s="514"/>
      <c r="J4" s="514"/>
      <c r="K4" s="358"/>
      <c r="L4" s="512" t="s">
        <v>159</v>
      </c>
      <c r="M4" s="512"/>
      <c r="N4" s="515">
        <f>'YARIŞMA PROGRAMI'!B7</f>
        <v>42210.666666666664</v>
      </c>
      <c r="O4" s="515"/>
      <c r="P4" s="207"/>
    </row>
    <row r="5" spans="1:16" ht="15" customHeight="1" x14ac:dyDescent="0.2">
      <c r="A5" s="5"/>
      <c r="B5" s="5"/>
      <c r="C5" s="5"/>
      <c r="D5" s="9"/>
      <c r="E5" s="9"/>
      <c r="F5" s="6"/>
      <c r="G5" s="7"/>
      <c r="H5" s="8"/>
      <c r="I5" s="8"/>
      <c r="J5" s="8"/>
      <c r="K5" s="8"/>
      <c r="L5" s="8"/>
      <c r="M5" s="8"/>
      <c r="N5" s="8"/>
      <c r="O5" s="206">
        <f ca="1">NOW()</f>
        <v>42212.506261805553</v>
      </c>
      <c r="P5" s="206"/>
    </row>
    <row r="6" spans="1:16" ht="31.15" customHeight="1" x14ac:dyDescent="0.2">
      <c r="A6" s="519" t="s">
        <v>6</v>
      </c>
      <c r="B6" s="519"/>
      <c r="C6" s="520" t="s">
        <v>146</v>
      </c>
      <c r="D6" s="521" t="s">
        <v>387</v>
      </c>
      <c r="E6" s="522"/>
      <c r="F6" s="523" t="str">
        <f>'YARIŞMA PROGRAMI'!J23</f>
        <v>MURAT AYAYDIN-7.82</v>
      </c>
      <c r="G6" s="524"/>
      <c r="H6" s="516" t="s">
        <v>368</v>
      </c>
      <c r="I6" s="516"/>
      <c r="J6" s="516"/>
      <c r="K6" s="516"/>
      <c r="L6" s="516"/>
      <c r="M6" s="516"/>
      <c r="N6" s="516"/>
      <c r="O6" s="517" t="s">
        <v>8</v>
      </c>
      <c r="P6" s="517" t="s">
        <v>1495</v>
      </c>
    </row>
    <row r="7" spans="1:16" ht="21.75" customHeight="1" x14ac:dyDescent="0.2">
      <c r="A7" s="519"/>
      <c r="B7" s="519"/>
      <c r="C7" s="520"/>
      <c r="D7" s="263" t="s">
        <v>386</v>
      </c>
      <c r="E7" s="264" t="s">
        <v>225</v>
      </c>
      <c r="F7" s="265" t="s">
        <v>14</v>
      </c>
      <c r="G7" s="265" t="s">
        <v>47</v>
      </c>
      <c r="H7" s="357">
        <v>1</v>
      </c>
      <c r="I7" s="357">
        <v>2</v>
      </c>
      <c r="J7" s="357">
        <v>3</v>
      </c>
      <c r="K7" s="356" t="s">
        <v>217</v>
      </c>
      <c r="L7" s="357">
        <v>4</v>
      </c>
      <c r="M7" s="357">
        <v>5</v>
      </c>
      <c r="N7" s="357">
        <v>6</v>
      </c>
      <c r="O7" s="518"/>
      <c r="P7" s="518"/>
    </row>
    <row r="8" spans="1:16" s="83" customFormat="1" ht="49.9" customHeight="1" x14ac:dyDescent="0.2">
      <c r="A8" s="98">
        <v>1</v>
      </c>
      <c r="B8" s="99" t="s">
        <v>1369</v>
      </c>
      <c r="C8" s="100">
        <f>IF(ISERROR(VLOOKUP(B8,'KAYIT LİSTESİ'!$B$4:$H$605,2,0)),"",(VLOOKUP(B8,'KAYIT LİSTESİ'!$B$4:$H$605,2,0)))</f>
        <v>151</v>
      </c>
      <c r="D8" s="101" t="str">
        <f>IF(ISERROR(VLOOKUP(B8,'KAYIT LİSTESİ'!$B$4:$H$605,4,0)),"",(VLOOKUP(B8,'KAYIT LİSTESİ'!$B$4:$H$605,4,0)))</f>
        <v>1.1.1976</v>
      </c>
      <c r="E8" s="100" t="str">
        <f>IF(ISERROR(VLOOKUP(B8,'KAYIT LİSTESİ'!$B$4:$N$605,13,0)),"",(VLOOKUP(B8,'KAYIT LİSTESİ'!$B$4:$N$605,13,0)))</f>
        <v>M-35</v>
      </c>
      <c r="F8" s="187" t="str">
        <f>IF(ISERROR(VLOOKUP(B8,'KAYIT LİSTESİ'!$B$4:$H$605,5,0)),"",(VLOOKUP(B8,'KAYIT LİSTESİ'!$B$4:$H$605,5,0)))</f>
        <v>İBRAHİM TAŞAR</v>
      </c>
      <c r="G8" s="187" t="str">
        <f>IF(ISERROR(VLOOKUP(B8,'KAYIT LİSTESİ'!$B$4:$H$605,6,0)),"",(VLOOKUP(B8,'KAYIT LİSTESİ'!$B$4:$H$605,6,0)))</f>
        <v>ÇAYKUR RİZESPOR</v>
      </c>
      <c r="H8" s="180">
        <v>576</v>
      </c>
      <c r="I8" s="180">
        <v>572</v>
      </c>
      <c r="J8" s="180">
        <v>569</v>
      </c>
      <c r="K8" s="215">
        <f>MAX(H8:J8)</f>
        <v>576</v>
      </c>
      <c r="L8" s="216">
        <v>583</v>
      </c>
      <c r="M8" s="216">
        <v>563</v>
      </c>
      <c r="N8" s="216">
        <v>549</v>
      </c>
      <c r="O8" s="215">
        <f>MAX(H8:N8)</f>
        <v>583</v>
      </c>
      <c r="P8" s="442">
        <v>2.1</v>
      </c>
    </row>
    <row r="9" spans="1:16" s="83" customFormat="1" ht="49.9" customHeight="1" x14ac:dyDescent="0.2">
      <c r="A9" s="98">
        <v>2</v>
      </c>
      <c r="B9" s="99" t="s">
        <v>1474</v>
      </c>
      <c r="C9" s="100">
        <f>IF(ISERROR(VLOOKUP(B9,'KAYIT LİSTESİ'!$B$4:$H$605,2,0)),"",(VLOOKUP(B9,'KAYIT LİSTESİ'!$B$4:$H$605,2,0)))</f>
        <v>126</v>
      </c>
      <c r="D9" s="101" t="str">
        <f>IF(ISERROR(VLOOKUP(B9,'KAYIT LİSTESİ'!$B$4:$H$605,4,0)),"",(VLOOKUP(B9,'KAYIT LİSTESİ'!$B$4:$H$605,4,0)))</f>
        <v>31.8.1977</v>
      </c>
      <c r="E9" s="100" t="str">
        <f>IF(ISERROR(VLOOKUP(B9,'KAYIT LİSTESİ'!$B$4:$N$605,13,0)),"",(VLOOKUP(B9,'KAYIT LİSTESİ'!$B$4:$N$605,13,0)))</f>
        <v>M-35</v>
      </c>
      <c r="F9" s="187" t="str">
        <f>IF(ISERROR(VLOOKUP(B9,'KAYIT LİSTESİ'!$B$4:$H$605,5,0)),"",(VLOOKUP(B9,'KAYIT LİSTESİ'!$B$4:$H$605,5,0)))</f>
        <v>ZAFER YILMAZ</v>
      </c>
      <c r="G9" s="187" t="str">
        <f>IF(ISERROR(VLOOKUP(B9,'KAYIT LİSTESİ'!$B$4:$H$605,6,0)),"",(VLOOKUP(B9,'KAYIT LİSTESİ'!$B$4:$H$605,6,0)))</f>
        <v>İZMİR ATLETİZM SPOR KULÜBÜ</v>
      </c>
      <c r="H9" s="180">
        <v>394</v>
      </c>
      <c r="I9" s="180">
        <v>445</v>
      </c>
      <c r="J9" s="180">
        <v>422</v>
      </c>
      <c r="K9" s="215">
        <f>MAX(H9:J9)</f>
        <v>445</v>
      </c>
      <c r="L9" s="216">
        <v>402</v>
      </c>
      <c r="M9" s="216">
        <v>429</v>
      </c>
      <c r="N9" s="216">
        <v>424</v>
      </c>
      <c r="O9" s="215">
        <f>MAX(H9:N9)</f>
        <v>445</v>
      </c>
      <c r="P9" s="442">
        <v>1.9</v>
      </c>
    </row>
    <row r="10" spans="1:16" s="83" customFormat="1" ht="49.9" customHeight="1" x14ac:dyDescent="0.2">
      <c r="A10" s="98">
        <v>3</v>
      </c>
      <c r="B10" s="99" t="s">
        <v>1368</v>
      </c>
      <c r="C10" s="100">
        <f>IF(ISERROR(VLOOKUP(B10,'KAYIT LİSTESİ'!$B$4:$H$605,2,0)),"",(VLOOKUP(B10,'KAYIT LİSTESİ'!$B$4:$H$605,2,0)))</f>
        <v>117</v>
      </c>
      <c r="D10" s="101" t="str">
        <f>IF(ISERROR(VLOOKUP(B10,'KAYIT LİSTESİ'!$B$4:$H$605,4,0)),"",(VLOOKUP(B10,'KAYIT LİSTESİ'!$B$4:$H$605,4,0)))</f>
        <v>2.2.1976</v>
      </c>
      <c r="E10" s="100" t="str">
        <f>IF(ISERROR(VLOOKUP(B10,'KAYIT LİSTESİ'!$B$4:$N$605,13,0)),"",(VLOOKUP(B10,'KAYIT LİSTESİ'!$B$4:$N$605,13,0)))</f>
        <v>M-35</v>
      </c>
      <c r="F10" s="187" t="str">
        <f>IF(ISERROR(VLOOKUP(B10,'KAYIT LİSTESİ'!$B$4:$H$605,5,0)),"",(VLOOKUP(B10,'KAYIT LİSTESİ'!$B$4:$H$605,5,0)))</f>
        <v>HAKKI ÖZKARA</v>
      </c>
      <c r="G10" s="187" t="str">
        <f>IF(ISERROR(VLOOKUP(B10,'KAYIT LİSTESİ'!$B$4:$H$605,6,0)),"",(VLOOKUP(B10,'KAYIT LİSTESİ'!$B$4:$H$605,6,0)))</f>
        <v>İZMİR ATLETİZM SPOR KULÜBÜ</v>
      </c>
      <c r="H10" s="180" t="s">
        <v>1668</v>
      </c>
      <c r="I10" s="180" t="s">
        <v>383</v>
      </c>
      <c r="J10" s="180">
        <v>240</v>
      </c>
      <c r="K10" s="215">
        <f>MAX(H10:J10)</f>
        <v>240</v>
      </c>
      <c r="L10" s="216" t="s">
        <v>383</v>
      </c>
      <c r="M10" s="216" t="s">
        <v>383</v>
      </c>
      <c r="N10" s="216" t="s">
        <v>383</v>
      </c>
      <c r="O10" s="215">
        <f>MAX(H10:N10)</f>
        <v>240</v>
      </c>
      <c r="P10" s="442">
        <v>2.2000000000000002</v>
      </c>
    </row>
    <row r="11" spans="1:16" ht="31.15" customHeight="1" x14ac:dyDescent="0.2">
      <c r="A11" s="519" t="s">
        <v>6</v>
      </c>
      <c r="B11" s="519"/>
      <c r="C11" s="520" t="s">
        <v>146</v>
      </c>
      <c r="D11" s="521" t="s">
        <v>387</v>
      </c>
      <c r="E11" s="522"/>
      <c r="F11" s="523" t="str">
        <f>'YARIŞMA PROGRAMI'!K23</f>
        <v>MURAT AYAYDIN-7.05</v>
      </c>
      <c r="G11" s="524"/>
      <c r="H11" s="516" t="s">
        <v>369</v>
      </c>
      <c r="I11" s="516"/>
      <c r="J11" s="516"/>
      <c r="K11" s="516"/>
      <c r="L11" s="516"/>
      <c r="M11" s="516"/>
      <c r="N11" s="516"/>
      <c r="O11" s="517" t="s">
        <v>8</v>
      </c>
      <c r="P11" s="517" t="s">
        <v>1495</v>
      </c>
    </row>
    <row r="12" spans="1:16" ht="21.75" customHeight="1" x14ac:dyDescent="0.2">
      <c r="A12" s="519"/>
      <c r="B12" s="519"/>
      <c r="C12" s="520"/>
      <c r="D12" s="263" t="s">
        <v>386</v>
      </c>
      <c r="E12" s="264" t="s">
        <v>225</v>
      </c>
      <c r="F12" s="265" t="s">
        <v>14</v>
      </c>
      <c r="G12" s="265" t="s">
        <v>47</v>
      </c>
      <c r="H12" s="357">
        <v>1</v>
      </c>
      <c r="I12" s="357">
        <v>2</v>
      </c>
      <c r="J12" s="357">
        <v>3</v>
      </c>
      <c r="K12" s="356" t="s">
        <v>217</v>
      </c>
      <c r="L12" s="357">
        <v>4</v>
      </c>
      <c r="M12" s="357">
        <v>5</v>
      </c>
      <c r="N12" s="357">
        <v>6</v>
      </c>
      <c r="O12" s="518"/>
      <c r="P12" s="518"/>
    </row>
    <row r="13" spans="1:16" s="83" customFormat="1" ht="49.9" customHeight="1" x14ac:dyDescent="0.2">
      <c r="A13" s="98">
        <v>1</v>
      </c>
      <c r="B13" s="99" t="s">
        <v>1370</v>
      </c>
      <c r="C13" s="100">
        <f>IF(ISERROR(VLOOKUP(B13,'KAYIT LİSTESİ'!$B$4:$H$605,2,0)),"",(VLOOKUP(B13,'KAYIT LİSTESİ'!$B$4:$H$605,2,0)))</f>
        <v>73</v>
      </c>
      <c r="D13" s="101" t="str">
        <f>IF(ISERROR(VLOOKUP(B13,'KAYIT LİSTESİ'!$B$4:$H$605,4,0)),"",(VLOOKUP(B13,'KAYIT LİSTESİ'!$B$4:$H$605,4,0)))</f>
        <v>10.5.1972</v>
      </c>
      <c r="E13" s="101" t="str">
        <f>IF(ISERROR(VLOOKUP(B13,'KAYIT LİSTESİ'!$B$4:$N$605,13,0)),"",(VLOOKUP(B13,'KAYIT LİSTESİ'!$B$4:$N$605,13,0)))</f>
        <v>M-40</v>
      </c>
      <c r="F13" s="187" t="str">
        <f>IF(ISERROR(VLOOKUP(B13,'KAYIT LİSTESİ'!$B$4:$H$605,5,0)),"",(VLOOKUP(B13,'KAYIT LİSTESİ'!$B$4:$H$605,5,0)))</f>
        <v>ERCAN KOÇLOĞ</v>
      </c>
      <c r="G13" s="187" t="str">
        <f>IF(ISERROR(VLOOKUP(B13,'KAYIT LİSTESİ'!$B$4:$H$605,6,0)),"",(VLOOKUP(B13,'KAYIT LİSTESİ'!$B$4:$H$605,6,0)))</f>
        <v>FORD OTOSAN ATLETİZM</v>
      </c>
      <c r="H13" s="180">
        <v>342</v>
      </c>
      <c r="I13" s="180">
        <v>328</v>
      </c>
      <c r="J13" s="180" t="s">
        <v>383</v>
      </c>
      <c r="K13" s="215">
        <f t="shared" ref="K13" si="0">MAX(H13:J13)</f>
        <v>342</v>
      </c>
      <c r="L13" s="216" t="s">
        <v>383</v>
      </c>
      <c r="M13" s="216" t="s">
        <v>383</v>
      </c>
      <c r="N13" s="216" t="s">
        <v>383</v>
      </c>
      <c r="O13" s="215">
        <f t="shared" ref="O13" si="1">MAX(H13:N13)</f>
        <v>342</v>
      </c>
      <c r="P13" s="442">
        <v>1.8</v>
      </c>
    </row>
    <row r="14" spans="1:16" ht="31.15" customHeight="1" x14ac:dyDescent="0.2">
      <c r="A14" s="519" t="s">
        <v>6</v>
      </c>
      <c r="B14" s="519"/>
      <c r="C14" s="520" t="s">
        <v>146</v>
      </c>
      <c r="D14" s="521" t="s">
        <v>387</v>
      </c>
      <c r="E14" s="522"/>
      <c r="F14" s="523" t="str">
        <f>'YARIŞMA PROGRAMI'!L23</f>
        <v>CUMHUR CAN-5.87</v>
      </c>
      <c r="G14" s="524"/>
      <c r="H14" s="516" t="s">
        <v>370</v>
      </c>
      <c r="I14" s="516"/>
      <c r="J14" s="516"/>
      <c r="K14" s="516"/>
      <c r="L14" s="516"/>
      <c r="M14" s="516"/>
      <c r="N14" s="516"/>
      <c r="O14" s="517" t="s">
        <v>8</v>
      </c>
      <c r="P14" s="517" t="s">
        <v>1495</v>
      </c>
    </row>
    <row r="15" spans="1:16" ht="21.75" customHeight="1" x14ac:dyDescent="0.2">
      <c r="A15" s="519"/>
      <c r="B15" s="519"/>
      <c r="C15" s="520"/>
      <c r="D15" s="263" t="s">
        <v>386</v>
      </c>
      <c r="E15" s="264" t="s">
        <v>225</v>
      </c>
      <c r="F15" s="265" t="s">
        <v>14</v>
      </c>
      <c r="G15" s="265" t="s">
        <v>47</v>
      </c>
      <c r="H15" s="357">
        <v>1</v>
      </c>
      <c r="I15" s="357">
        <v>2</v>
      </c>
      <c r="J15" s="357">
        <v>3</v>
      </c>
      <c r="K15" s="356" t="s">
        <v>217</v>
      </c>
      <c r="L15" s="357">
        <v>4</v>
      </c>
      <c r="M15" s="357">
        <v>5</v>
      </c>
      <c r="N15" s="357">
        <v>6</v>
      </c>
      <c r="O15" s="518"/>
      <c r="P15" s="518"/>
    </row>
    <row r="16" spans="1:16" s="83" customFormat="1" ht="49.9" customHeight="1" x14ac:dyDescent="0.2">
      <c r="A16" s="98">
        <v>1</v>
      </c>
      <c r="B16" s="99" t="s">
        <v>1471</v>
      </c>
      <c r="C16" s="100">
        <f>IF(ISERROR(VLOOKUP(B16,'KAYIT LİSTESİ'!$B$4:$H$605,2,0)),"",(VLOOKUP(B16,'KAYIT LİSTESİ'!$B$4:$H$605,2,0)))</f>
        <v>56</v>
      </c>
      <c r="D16" s="101" t="str">
        <f>IF(ISERROR(VLOOKUP(B16,'KAYIT LİSTESİ'!$B$4:$H$605,4,0)),"",(VLOOKUP(B16,'KAYIT LİSTESİ'!$B$4:$H$605,4,0)))</f>
        <v>1.1.1966</v>
      </c>
      <c r="E16" s="101" t="str">
        <f>IF(ISERROR(VLOOKUP(B16,'KAYIT LİSTESİ'!$B$4:$N$605,13,0)),"",(VLOOKUP(B16,'KAYIT LİSTESİ'!$B$4:$N$605,13,0)))</f>
        <v>M-45</v>
      </c>
      <c r="F16" s="187" t="str">
        <f>IF(ISERROR(VLOOKUP(B16,'KAYIT LİSTESİ'!$B$4:$H$605,5,0)),"",(VLOOKUP(B16,'KAYIT LİSTESİ'!$B$4:$H$605,5,0)))</f>
        <v>HASAN ATALAY</v>
      </c>
      <c r="G16" s="187" t="str">
        <f>IF(ISERROR(VLOOKUP(B16,'KAYIT LİSTESİ'!$B$4:$H$605,6,0)),"",(VLOOKUP(B16,'KAYIT LİSTESİ'!$B$4:$H$605,6,0)))</f>
        <v>KONYA BÜYÜKŞEHİR BELEDİYESİ</v>
      </c>
      <c r="H16" s="180">
        <v>487</v>
      </c>
      <c r="I16" s="180">
        <v>479</v>
      </c>
      <c r="J16" s="180">
        <v>477</v>
      </c>
      <c r="K16" s="215">
        <f>MAX(H16:J16)</f>
        <v>487</v>
      </c>
      <c r="L16" s="216">
        <v>488</v>
      </c>
      <c r="M16" s="216">
        <v>484</v>
      </c>
      <c r="N16" s="216">
        <v>475</v>
      </c>
      <c r="O16" s="215">
        <f>MAX(H16:N16)</f>
        <v>488</v>
      </c>
      <c r="P16" s="442">
        <v>1.7</v>
      </c>
    </row>
    <row r="17" spans="1:17" s="83" customFormat="1" ht="49.9" customHeight="1" x14ac:dyDescent="0.2">
      <c r="A17" s="98">
        <v>2</v>
      </c>
      <c r="B17" s="99" t="s">
        <v>221</v>
      </c>
      <c r="C17" s="100">
        <f>IF(ISERROR(VLOOKUP(B17,'KAYIT LİSTESİ'!$B$4:$H$605,2,0)),"",(VLOOKUP(B17,'KAYIT LİSTESİ'!$B$4:$H$605,2,0)))</f>
        <v>116</v>
      </c>
      <c r="D17" s="101" t="str">
        <f>IF(ISERROR(VLOOKUP(B17,'KAYIT LİSTESİ'!$B$4:$H$605,4,0)),"",(VLOOKUP(B17,'KAYIT LİSTESİ'!$B$4:$H$605,4,0)))</f>
        <v>6.2.1969</v>
      </c>
      <c r="E17" s="101" t="str">
        <f>IF(ISERROR(VLOOKUP(B17,'KAYIT LİSTESİ'!$B$4:$N$605,13,0)),"",(VLOOKUP(B17,'KAYIT LİSTESİ'!$B$4:$N$605,13,0)))</f>
        <v>M-45</v>
      </c>
      <c r="F17" s="187" t="str">
        <f>IF(ISERROR(VLOOKUP(B17,'KAYIT LİSTESİ'!$B$4:$H$605,5,0)),"",(VLOOKUP(B17,'KAYIT LİSTESİ'!$B$4:$H$605,5,0)))</f>
        <v>YUSUF MOL</v>
      </c>
      <c r="G17" s="187" t="str">
        <f>IF(ISERROR(VLOOKUP(B17,'KAYIT LİSTESİ'!$B$4:$H$605,6,0)),"",(VLOOKUP(B17,'KAYIT LİSTESİ'!$B$4:$H$605,6,0)))</f>
        <v>İZMİR ATLETİZM SPOR KULÜBÜ</v>
      </c>
      <c r="H17" s="180" t="s">
        <v>1668</v>
      </c>
      <c r="I17" s="180" t="s">
        <v>1668</v>
      </c>
      <c r="J17" s="180">
        <v>471</v>
      </c>
      <c r="K17" s="215">
        <f>MAX(H17:J17)</f>
        <v>471</v>
      </c>
      <c r="L17" s="216">
        <v>451</v>
      </c>
      <c r="M17" s="216">
        <v>466</v>
      </c>
      <c r="N17" s="216">
        <v>347</v>
      </c>
      <c r="O17" s="215">
        <f>MAX(H17:N17)</f>
        <v>471</v>
      </c>
      <c r="P17" s="442">
        <v>1.4</v>
      </c>
    </row>
    <row r="18" spans="1:17" s="83" customFormat="1" ht="49.9" customHeight="1" x14ac:dyDescent="0.2">
      <c r="A18" s="98">
        <v>3</v>
      </c>
      <c r="B18" s="99" t="s">
        <v>1371</v>
      </c>
      <c r="C18" s="100">
        <f>IF(ISERROR(VLOOKUP(B18,'KAYIT LİSTESİ'!$B$4:$H$605,2,0)),"",(VLOOKUP(B18,'KAYIT LİSTESİ'!$B$4:$H$605,2,0)))</f>
        <v>11</v>
      </c>
      <c r="D18" s="101" t="str">
        <f>IF(ISERROR(VLOOKUP(B18,'KAYIT LİSTESİ'!$B$4:$H$605,4,0)),"",(VLOOKUP(B18,'KAYIT LİSTESİ'!$B$4:$H$605,4,0)))</f>
        <v>19.8.1967</v>
      </c>
      <c r="E18" s="101" t="str">
        <f>IF(ISERROR(VLOOKUP(B18,'KAYIT LİSTESİ'!$B$4:$N$605,13,0)),"",(VLOOKUP(B18,'KAYIT LİSTESİ'!$B$4:$N$605,13,0)))</f>
        <v>M-45</v>
      </c>
      <c r="F18" s="187" t="str">
        <f>IF(ISERROR(VLOOKUP(B18,'KAYIT LİSTESİ'!$B$4:$H$605,5,0)),"",(VLOOKUP(B18,'KAYIT LİSTESİ'!$B$4:$H$605,5,0)))</f>
        <v>ŞERİF ALİ BÜLBÜL</v>
      </c>
      <c r="G18" s="187" t="str">
        <f>IF(ISERROR(VLOOKUP(B18,'KAYIT LİSTESİ'!$B$4:$H$605,6,0)),"",(VLOOKUP(B18,'KAYIT LİSTESİ'!$B$4:$H$605,6,0)))</f>
        <v>İZMİR MASTERLER ATL. KULÜBÜ</v>
      </c>
      <c r="H18" s="180">
        <v>393</v>
      </c>
      <c r="I18" s="180">
        <v>405</v>
      </c>
      <c r="J18" s="180">
        <v>404</v>
      </c>
      <c r="K18" s="215">
        <f>MAX(H18:J18)</f>
        <v>405</v>
      </c>
      <c r="L18" s="216">
        <v>400</v>
      </c>
      <c r="M18" s="216" t="s">
        <v>1668</v>
      </c>
      <c r="N18" s="216">
        <v>382</v>
      </c>
      <c r="O18" s="215">
        <f>MAX(H18:N18)</f>
        <v>405</v>
      </c>
      <c r="P18" s="442">
        <v>1.6</v>
      </c>
    </row>
    <row r="19" spans="1:17" ht="31.15" customHeight="1" x14ac:dyDescent="0.2">
      <c r="A19" s="519" t="s">
        <v>6</v>
      </c>
      <c r="B19" s="519"/>
      <c r="C19" s="520" t="s">
        <v>146</v>
      </c>
      <c r="D19" s="521" t="s">
        <v>387</v>
      </c>
      <c r="E19" s="522"/>
      <c r="F19" s="523" t="str">
        <f>'YARIŞMA PROGRAMI'!M23</f>
        <v>CUMHUR CAN-5.54</v>
      </c>
      <c r="G19" s="524"/>
      <c r="H19" s="516" t="s">
        <v>371</v>
      </c>
      <c r="I19" s="516"/>
      <c r="J19" s="516"/>
      <c r="K19" s="516"/>
      <c r="L19" s="516"/>
      <c r="M19" s="516"/>
      <c r="N19" s="516"/>
      <c r="O19" s="517" t="s">
        <v>8</v>
      </c>
      <c r="P19" s="517" t="s">
        <v>1495</v>
      </c>
    </row>
    <row r="20" spans="1:17" ht="21.75" customHeight="1" x14ac:dyDescent="0.2">
      <c r="A20" s="519"/>
      <c r="B20" s="519"/>
      <c r="C20" s="520"/>
      <c r="D20" s="263" t="s">
        <v>386</v>
      </c>
      <c r="E20" s="264" t="s">
        <v>225</v>
      </c>
      <c r="F20" s="265" t="s">
        <v>14</v>
      </c>
      <c r="G20" s="265" t="s">
        <v>47</v>
      </c>
      <c r="H20" s="357">
        <v>1</v>
      </c>
      <c r="I20" s="357">
        <v>2</v>
      </c>
      <c r="J20" s="357">
        <v>3</v>
      </c>
      <c r="K20" s="356" t="s">
        <v>217</v>
      </c>
      <c r="L20" s="357">
        <v>4</v>
      </c>
      <c r="M20" s="357">
        <v>5</v>
      </c>
      <c r="N20" s="357">
        <v>6</v>
      </c>
      <c r="O20" s="518"/>
      <c r="P20" s="518"/>
    </row>
    <row r="21" spans="1:17" s="83" customFormat="1" ht="49.9" customHeight="1" x14ac:dyDescent="0.2">
      <c r="A21" s="98">
        <v>1</v>
      </c>
      <c r="B21" s="99" t="s">
        <v>1372</v>
      </c>
      <c r="C21" s="100">
        <f>IF(ISERROR(VLOOKUP(B21,'KAYIT LİSTESİ'!$B$4:$H$605,2,0)),"",(VLOOKUP(B21,'KAYIT LİSTESİ'!$B$4:$H$605,2,0)))</f>
        <v>76</v>
      </c>
      <c r="D21" s="101" t="str">
        <f>IF(ISERROR(VLOOKUP(B21,'KAYIT LİSTESİ'!$B$4:$H$605,4,0)),"",(VLOOKUP(B21,'KAYIT LİSTESİ'!$B$4:$H$605,4,0)))</f>
        <v>23.9.1960</v>
      </c>
      <c r="E21" s="101" t="str">
        <f>IF(ISERROR(VLOOKUP(B21,'KAYIT LİSTESİ'!$B$4:$N$605,13,0)),"",(VLOOKUP(B21,'KAYIT LİSTESİ'!$B$4:$N$605,13,0)))</f>
        <v>M-50</v>
      </c>
      <c r="F21" s="187" t="str">
        <f>IF(ISERROR(VLOOKUP(B21,'KAYIT LİSTESİ'!$B$4:$H$605,5,0)),"",(VLOOKUP(B21,'KAYIT LİSTESİ'!$B$4:$H$605,5,0)))</f>
        <v>CUMHUR CAN</v>
      </c>
      <c r="G21" s="187" t="str">
        <f>IF(ISERROR(VLOOKUP(B21,'KAYIT LİSTESİ'!$B$4:$H$605,6,0)),"",(VLOOKUP(B21,'KAYIT LİSTESİ'!$B$4:$H$605,6,0)))</f>
        <v>FERDİ</v>
      </c>
      <c r="H21" s="180">
        <v>486</v>
      </c>
      <c r="I21" s="180">
        <v>493</v>
      </c>
      <c r="J21" s="180">
        <v>495</v>
      </c>
      <c r="K21" s="215">
        <f t="shared" ref="K21" si="2">MAX(H21:J21)</f>
        <v>495</v>
      </c>
      <c r="L21" s="216" t="s">
        <v>383</v>
      </c>
      <c r="M21" s="216" t="s">
        <v>383</v>
      </c>
      <c r="N21" s="216" t="s">
        <v>383</v>
      </c>
      <c r="O21" s="215">
        <f>MAX(H21:N21)</f>
        <v>495</v>
      </c>
      <c r="P21" s="442">
        <v>2</v>
      </c>
    </row>
    <row r="22" spans="1:17" s="83" customFormat="1" ht="49.9" customHeight="1" x14ac:dyDescent="0.2">
      <c r="A22" s="98">
        <v>2</v>
      </c>
      <c r="B22" s="99" t="s">
        <v>1373</v>
      </c>
      <c r="C22" s="100">
        <f>IF(ISERROR(VLOOKUP(B22,'KAYIT LİSTESİ'!$B$4:$H$605,2,0)),"",(VLOOKUP(B22,'KAYIT LİSTESİ'!$B$4:$H$605,2,0)))</f>
        <v>178</v>
      </c>
      <c r="D22" s="101" t="str">
        <f>IF(ISERROR(VLOOKUP(B22,'KAYIT LİSTESİ'!$B$4:$H$605,4,0)),"",(VLOOKUP(B22,'KAYIT LİSTESİ'!$B$4:$H$605,4,0)))</f>
        <v>23.7.1964</v>
      </c>
      <c r="E22" s="101" t="str">
        <f>IF(ISERROR(VLOOKUP(B22,'KAYIT LİSTESİ'!$B$4:$N$605,13,0)),"",(VLOOKUP(B22,'KAYIT LİSTESİ'!$B$4:$N$605,13,0)))</f>
        <v>M-50</v>
      </c>
      <c r="F22" s="187" t="str">
        <f>IF(ISERROR(VLOOKUP(B22,'KAYIT LİSTESİ'!$B$4:$H$605,5,0)),"",(VLOOKUP(B22,'KAYIT LİSTESİ'!$B$4:$H$605,5,0)))</f>
        <v>EYÜP ÇALIŞKAN</v>
      </c>
      <c r="G22" s="187" t="str">
        <f>IF(ISERROR(VLOOKUP(B22,'KAYIT LİSTESİ'!$B$4:$H$605,6,0)),"",(VLOOKUP(B22,'KAYIT LİSTESİ'!$B$4:$H$605,6,0)))</f>
        <v>İZMİT ATLETİZM MASTER KULÜBÜ</v>
      </c>
      <c r="H22" s="180">
        <v>398</v>
      </c>
      <c r="I22" s="180">
        <v>425</v>
      </c>
      <c r="J22" s="180">
        <v>432</v>
      </c>
      <c r="K22" s="215">
        <f t="shared" ref="K22:K23" si="3">MAX(H22:J22)</f>
        <v>432</v>
      </c>
      <c r="L22" s="216" t="s">
        <v>383</v>
      </c>
      <c r="M22" s="216" t="s">
        <v>383</v>
      </c>
      <c r="N22" s="216" t="s">
        <v>383</v>
      </c>
      <c r="O22" s="215">
        <f t="shared" ref="O22:O23" si="4">MAX(H22:N22)</f>
        <v>432</v>
      </c>
      <c r="P22" s="442">
        <v>2.2000000000000002</v>
      </c>
    </row>
    <row r="23" spans="1:17" s="83" customFormat="1" ht="34.9" hidden="1" customHeight="1" x14ac:dyDescent="0.2">
      <c r="A23" s="98">
        <v>2</v>
      </c>
      <c r="B23" s="99" t="s">
        <v>221</v>
      </c>
      <c r="C23" s="100">
        <f>IF(ISERROR(VLOOKUP(B23,'KAYIT LİSTESİ'!$B$4:$H$605,2,0)),"",(VLOOKUP(B23,'KAYIT LİSTESİ'!$B$4:$H$605,2,0)))</f>
        <v>116</v>
      </c>
      <c r="D23" s="101" t="str">
        <f>IF(ISERROR(VLOOKUP(B23,'KAYIT LİSTESİ'!$B$4:$H$605,4,0)),"",(VLOOKUP(B23,'KAYIT LİSTESİ'!$B$4:$H$605,4,0)))</f>
        <v>6.2.1969</v>
      </c>
      <c r="E23" s="101" t="str">
        <f>IF(ISERROR(VLOOKUP(B23,'KAYIT LİSTESİ'!$B$4:$N$605,13,0)),"",(VLOOKUP(B23,'KAYIT LİSTESİ'!$B$4:$N$605,13,0)))</f>
        <v>M-45</v>
      </c>
      <c r="F23" s="187" t="str">
        <f>IF(ISERROR(VLOOKUP(B23,'KAYIT LİSTESİ'!$B$4:$H$605,5,0)),"",(VLOOKUP(B23,'KAYIT LİSTESİ'!$B$4:$H$605,5,0)))</f>
        <v>YUSUF MOL</v>
      </c>
      <c r="G23" s="187" t="str">
        <f>IF(ISERROR(VLOOKUP(B23,'KAYIT LİSTESİ'!$B$4:$H$605,6,0)),"",(VLOOKUP(B23,'KAYIT LİSTESİ'!$B$4:$H$605,6,0)))</f>
        <v>İZMİR ATLETİZM SPOR KULÜBÜ</v>
      </c>
      <c r="H23" s="180"/>
      <c r="I23" s="180"/>
      <c r="J23" s="180"/>
      <c r="K23" s="215">
        <f t="shared" si="3"/>
        <v>0</v>
      </c>
      <c r="L23" s="216"/>
      <c r="M23" s="216"/>
      <c r="N23" s="216"/>
      <c r="O23" s="215">
        <f t="shared" si="4"/>
        <v>0</v>
      </c>
      <c r="P23" s="102"/>
      <c r="Q23" s="84"/>
    </row>
    <row r="24" spans="1:17" ht="31.15" customHeight="1" x14ac:dyDescent="0.2">
      <c r="A24" s="519" t="s">
        <v>6</v>
      </c>
      <c r="B24" s="519"/>
      <c r="C24" s="520" t="s">
        <v>146</v>
      </c>
      <c r="D24" s="521" t="s">
        <v>387</v>
      </c>
      <c r="E24" s="522"/>
      <c r="F24" s="523" t="str">
        <f>'YARIŞMA PROGRAMI'!N23</f>
        <v>HİKMET KANDEYDİ-5.11</v>
      </c>
      <c r="G24" s="524"/>
      <c r="H24" s="516" t="s">
        <v>372</v>
      </c>
      <c r="I24" s="516"/>
      <c r="J24" s="516"/>
      <c r="K24" s="516"/>
      <c r="L24" s="516"/>
      <c r="M24" s="516"/>
      <c r="N24" s="516"/>
      <c r="O24" s="517" t="s">
        <v>8</v>
      </c>
      <c r="P24" s="517" t="s">
        <v>1495</v>
      </c>
    </row>
    <row r="25" spans="1:17" ht="21.75" customHeight="1" x14ac:dyDescent="0.2">
      <c r="A25" s="519"/>
      <c r="B25" s="519"/>
      <c r="C25" s="520"/>
      <c r="D25" s="263" t="s">
        <v>386</v>
      </c>
      <c r="E25" s="264" t="s">
        <v>225</v>
      </c>
      <c r="F25" s="265" t="s">
        <v>14</v>
      </c>
      <c r="G25" s="265" t="s">
        <v>47</v>
      </c>
      <c r="H25" s="357">
        <v>1</v>
      </c>
      <c r="I25" s="357">
        <v>2</v>
      </c>
      <c r="J25" s="357">
        <v>3</v>
      </c>
      <c r="K25" s="356" t="s">
        <v>217</v>
      </c>
      <c r="L25" s="357">
        <v>4</v>
      </c>
      <c r="M25" s="357">
        <v>5</v>
      </c>
      <c r="N25" s="357">
        <v>6</v>
      </c>
      <c r="O25" s="518"/>
      <c r="P25" s="518"/>
    </row>
    <row r="26" spans="1:17" s="83" customFormat="1" ht="49.9" customHeight="1" x14ac:dyDescent="0.2">
      <c r="A26" s="98">
        <v>1</v>
      </c>
      <c r="B26" s="99" t="s">
        <v>1376</v>
      </c>
      <c r="C26" s="100">
        <f>IF(ISERROR(VLOOKUP(B26,'KAYIT LİSTESİ'!$B$4:$H$605,2,0)),"",(VLOOKUP(B26,'KAYIT LİSTESİ'!$B$4:$H$605,2,0)))</f>
        <v>147</v>
      </c>
      <c r="D26" s="101" t="str">
        <f>IF(ISERROR(VLOOKUP(B26,'KAYIT LİSTESİ'!$B$4:$H$605,4,0)),"",(VLOOKUP(B26,'KAYIT LİSTESİ'!$B$4:$H$605,4,0)))</f>
        <v>12.2.1957</v>
      </c>
      <c r="E26" s="101" t="str">
        <f>IF(ISERROR(VLOOKUP(B26,'KAYIT LİSTESİ'!$B$4:$N$605,13,0)),"",(VLOOKUP(B26,'KAYIT LİSTESİ'!$B$4:$N$605,13,0)))</f>
        <v>M-55</v>
      </c>
      <c r="F26" s="187" t="str">
        <f>IF(ISERROR(VLOOKUP(B26,'KAYIT LİSTESİ'!$B$4:$H$605,5,0)),"",(VLOOKUP(B26,'KAYIT LİSTESİ'!$B$4:$H$605,5,0)))</f>
        <v>MESUT YARIN</v>
      </c>
      <c r="G26" s="187" t="str">
        <f>IF(ISERROR(VLOOKUP(B26,'KAYIT LİSTESİ'!$B$4:$H$605,6,0)),"",(VLOOKUP(B26,'KAYIT LİSTESİ'!$B$4:$H$605,6,0)))</f>
        <v>İZMİR MASTERLER ATL. KULÜBÜ</v>
      </c>
      <c r="H26" s="180">
        <v>377</v>
      </c>
      <c r="I26" s="180">
        <v>393</v>
      </c>
      <c r="J26" s="180">
        <v>367</v>
      </c>
      <c r="K26" s="215">
        <v>393</v>
      </c>
      <c r="L26" s="216" t="s">
        <v>1668</v>
      </c>
      <c r="M26" s="216">
        <v>364</v>
      </c>
      <c r="N26" s="216">
        <v>377</v>
      </c>
      <c r="O26" s="215">
        <v>393</v>
      </c>
      <c r="P26" s="442">
        <v>2.2999999999999998</v>
      </c>
    </row>
    <row r="27" spans="1:17" s="83" customFormat="1" ht="49.9" customHeight="1" x14ac:dyDescent="0.2">
      <c r="A27" s="98">
        <v>2</v>
      </c>
      <c r="B27" s="99" t="s">
        <v>1374</v>
      </c>
      <c r="C27" s="100">
        <f>IF(ISERROR(VLOOKUP(B27,'KAYIT LİSTESİ'!$B$4:$H$605,2,0)),"",(VLOOKUP(B27,'KAYIT LİSTESİ'!$B$4:$H$605,2,0)))</f>
        <v>77</v>
      </c>
      <c r="D27" s="101" t="str">
        <f>IF(ISERROR(VLOOKUP(B27,'KAYIT LİSTESİ'!$B$4:$H$605,4,0)),"",(VLOOKUP(B27,'KAYIT LİSTESİ'!$B$4:$H$605,4,0)))</f>
        <v>1.4.1956</v>
      </c>
      <c r="E27" s="101" t="str">
        <f>IF(ISERROR(VLOOKUP(B27,'KAYIT LİSTESİ'!$B$4:$N$605,13,0)),"",(VLOOKUP(B27,'KAYIT LİSTESİ'!$B$4:$N$605,13,0)))</f>
        <v>M-55</v>
      </c>
      <c r="F27" s="187" t="str">
        <f>IF(ISERROR(VLOOKUP(B27,'KAYIT LİSTESİ'!$B$4:$H$605,5,0)),"",(VLOOKUP(B27,'KAYIT LİSTESİ'!$B$4:$H$605,5,0)))</f>
        <v>HALİL AK</v>
      </c>
      <c r="G27" s="187" t="str">
        <f>IF(ISERROR(VLOOKUP(B27,'KAYIT LİSTESİ'!$B$4:$H$605,6,0)),"",(VLOOKUP(B27,'KAYIT LİSTESİ'!$B$4:$H$605,6,0)))</f>
        <v>İZMİR MASTERLER ATL. KULÜBÜ</v>
      </c>
      <c r="H27" s="180">
        <v>361</v>
      </c>
      <c r="I27" s="180">
        <v>355</v>
      </c>
      <c r="J27" s="180">
        <v>352</v>
      </c>
      <c r="K27" s="215">
        <f>MAX(H27:J27)</f>
        <v>361</v>
      </c>
      <c r="L27" s="216">
        <v>364</v>
      </c>
      <c r="M27" s="216">
        <v>375</v>
      </c>
      <c r="N27" s="216">
        <v>364</v>
      </c>
      <c r="O27" s="215">
        <f>MAX(H27:N27)</f>
        <v>375</v>
      </c>
      <c r="P27" s="442">
        <v>1.7</v>
      </c>
    </row>
    <row r="28" spans="1:17" s="83" customFormat="1" ht="49.9" customHeight="1" x14ac:dyDescent="0.2">
      <c r="A28" s="98" t="s">
        <v>383</v>
      </c>
      <c r="B28" s="99" t="s">
        <v>1375</v>
      </c>
      <c r="C28" s="100">
        <f>IF(ISERROR(VLOOKUP(B28,'KAYIT LİSTESİ'!$B$4:$H$605,2,0)),"",(VLOOKUP(B28,'KAYIT LİSTESİ'!$B$4:$H$605,2,0)))</f>
        <v>94</v>
      </c>
      <c r="D28" s="101" t="str">
        <f>IF(ISERROR(VLOOKUP(B28,'KAYIT LİSTESİ'!$B$4:$H$605,4,0)),"",(VLOOKUP(B28,'KAYIT LİSTESİ'!$B$4:$H$605,4,0)))</f>
        <v>13.5.1960</v>
      </c>
      <c r="E28" s="101" t="str">
        <f>IF(ISERROR(VLOOKUP(B28,'KAYIT LİSTESİ'!$B$4:$N$605,13,0)),"",(VLOOKUP(B28,'KAYIT LİSTESİ'!$B$4:$N$605,13,0)))</f>
        <v>M-55</v>
      </c>
      <c r="F28" s="187" t="str">
        <f>IF(ISERROR(VLOOKUP(B28,'KAYIT LİSTESİ'!$B$4:$H$605,5,0)),"",(VLOOKUP(B28,'KAYIT LİSTESİ'!$B$4:$H$605,5,0)))</f>
        <v>FUAT ŞAMCI</v>
      </c>
      <c r="G28" s="187" t="str">
        <f>IF(ISERROR(VLOOKUP(B28,'KAYIT LİSTESİ'!$B$4:$H$605,6,0)),"",(VLOOKUP(B28,'KAYIT LİSTESİ'!$B$4:$H$605,6,0)))</f>
        <v>FERDİ</v>
      </c>
      <c r="H28" s="180"/>
      <c r="I28" s="180"/>
      <c r="J28" s="180"/>
      <c r="K28" s="215"/>
      <c r="L28" s="216"/>
      <c r="M28" s="216"/>
      <c r="N28" s="216"/>
      <c r="O28" s="215" t="s">
        <v>1669</v>
      </c>
      <c r="P28" s="102"/>
    </row>
    <row r="29" spans="1:17" s="83" customFormat="1" ht="49.9" hidden="1" customHeight="1" x14ac:dyDescent="0.2">
      <c r="A29" s="98">
        <v>4</v>
      </c>
      <c r="B29" s="99" t="s">
        <v>1377</v>
      </c>
      <c r="C29" s="100" t="str">
        <f>IF(ISERROR(VLOOKUP(B29,'KAYIT LİSTESİ'!$B$4:$H$605,2,0)),"",(VLOOKUP(B29,'KAYIT LİSTESİ'!$B$4:$H$605,2,0)))</f>
        <v/>
      </c>
      <c r="D29" s="101" t="str">
        <f>IF(ISERROR(VLOOKUP(B29,'KAYIT LİSTESİ'!$B$4:$H$605,4,0)),"",(VLOOKUP(B29,'KAYIT LİSTESİ'!$B$4:$H$605,4,0)))</f>
        <v/>
      </c>
      <c r="E29" s="101" t="str">
        <f>IF(ISERROR(VLOOKUP(B29,'KAYIT LİSTESİ'!$B$4:$N$605,13,0)),"",(VLOOKUP(B29,'KAYIT LİSTESİ'!$B$4:$N$605,13,0)))</f>
        <v/>
      </c>
      <c r="F29" s="187" t="str">
        <f>IF(ISERROR(VLOOKUP(B29,'KAYIT LİSTESİ'!$B$4:$H$605,5,0)),"",(VLOOKUP(B29,'KAYIT LİSTESİ'!$B$4:$H$605,5,0)))</f>
        <v/>
      </c>
      <c r="G29" s="187" t="str">
        <f>IF(ISERROR(VLOOKUP(B29,'KAYIT LİSTESİ'!$B$4:$H$605,6,0)),"",(VLOOKUP(B29,'KAYIT LİSTESİ'!$B$4:$H$605,6,0)))</f>
        <v/>
      </c>
      <c r="H29" s="180"/>
      <c r="I29" s="180"/>
      <c r="J29" s="180"/>
      <c r="K29" s="215">
        <f t="shared" ref="K29" si="5">MAX(H29:J29)</f>
        <v>0</v>
      </c>
      <c r="L29" s="216"/>
      <c r="M29" s="216"/>
      <c r="N29" s="216"/>
      <c r="O29" s="215">
        <f t="shared" ref="O29" si="6">MAX(H29:N29)</f>
        <v>0</v>
      </c>
      <c r="P29" s="102"/>
    </row>
    <row r="30" spans="1:17" ht="31.15" customHeight="1" x14ac:dyDescent="0.2">
      <c r="A30" s="519" t="s">
        <v>6</v>
      </c>
      <c r="B30" s="519"/>
      <c r="C30" s="520" t="s">
        <v>146</v>
      </c>
      <c r="D30" s="521" t="s">
        <v>387</v>
      </c>
      <c r="E30" s="522"/>
      <c r="F30" s="523" t="str">
        <f>'YARIŞMA PROGRAMI'!O23</f>
        <v>HİKMET KANDEYDİ-4.93</v>
      </c>
      <c r="G30" s="524"/>
      <c r="H30" s="516" t="s">
        <v>373</v>
      </c>
      <c r="I30" s="516"/>
      <c r="J30" s="516"/>
      <c r="K30" s="516"/>
      <c r="L30" s="516"/>
      <c r="M30" s="516"/>
      <c r="N30" s="516"/>
      <c r="O30" s="517" t="s">
        <v>8</v>
      </c>
      <c r="P30" s="517" t="s">
        <v>1495</v>
      </c>
    </row>
    <row r="31" spans="1:17" ht="21.75" customHeight="1" x14ac:dyDescent="0.2">
      <c r="A31" s="519"/>
      <c r="B31" s="519"/>
      <c r="C31" s="520"/>
      <c r="D31" s="263" t="s">
        <v>386</v>
      </c>
      <c r="E31" s="264" t="s">
        <v>225</v>
      </c>
      <c r="F31" s="265" t="s">
        <v>14</v>
      </c>
      <c r="G31" s="265" t="s">
        <v>47</v>
      </c>
      <c r="H31" s="357">
        <v>1</v>
      </c>
      <c r="I31" s="357">
        <v>2</v>
      </c>
      <c r="J31" s="357">
        <v>3</v>
      </c>
      <c r="K31" s="356" t="s">
        <v>217</v>
      </c>
      <c r="L31" s="357">
        <v>4</v>
      </c>
      <c r="M31" s="357">
        <v>5</v>
      </c>
      <c r="N31" s="357">
        <v>6</v>
      </c>
      <c r="O31" s="518"/>
      <c r="P31" s="518"/>
    </row>
    <row r="32" spans="1:17" s="83" customFormat="1" ht="49.9" customHeight="1" x14ac:dyDescent="0.2">
      <c r="A32" s="98">
        <v>1</v>
      </c>
      <c r="B32" s="99" t="s">
        <v>1481</v>
      </c>
      <c r="C32" s="100">
        <f>IF(ISERROR(VLOOKUP(B32,'KAYIT LİSTESİ'!$B$4:$H$605,2,0)),"",(VLOOKUP(B32,'KAYIT LİSTESİ'!$B$4:$H$605,2,0)))</f>
        <v>182</v>
      </c>
      <c r="D32" s="101">
        <f>IF(ISERROR(VLOOKUP(B32,'KAYIT LİSTESİ'!$B$4:$H$605,4,0)),"",(VLOOKUP(B32,'KAYIT LİSTESİ'!$B$4:$H$605,4,0)))</f>
        <v>18983</v>
      </c>
      <c r="E32" s="101" t="str">
        <f>IF(ISERROR(VLOOKUP(B32,'KAYIT LİSTESİ'!$B$4:$N$605,13,0)),"",(VLOOKUP(B32,'KAYIT LİSTESİ'!$B$4:$N$605,13,0)))</f>
        <v>M-60</v>
      </c>
      <c r="F32" s="187" t="str">
        <f>IF(ISERROR(VLOOKUP(B32,'KAYIT LİSTESİ'!$B$4:$H$605,5,0)),"",(VLOOKUP(B32,'KAYIT LİSTESİ'!$B$4:$H$605,5,0)))</f>
        <v>MUZAFFER ŞAHİN</v>
      </c>
      <c r="G32" s="187" t="str">
        <f>IF(ISERROR(VLOOKUP(B32,'KAYIT LİSTESİ'!$B$4:$H$605,6,0)),"",(VLOOKUP(B32,'KAYIT LİSTESİ'!$B$4:$H$605,6,0)))</f>
        <v>ARHAVİ GENÇLİK SPOR KULÜBÜ</v>
      </c>
      <c r="H32" s="180">
        <v>301</v>
      </c>
      <c r="I32" s="180">
        <v>315</v>
      </c>
      <c r="J32" s="180">
        <v>315</v>
      </c>
      <c r="K32" s="215">
        <f>MAX(H32:J32)</f>
        <v>315</v>
      </c>
      <c r="L32" s="216" t="s">
        <v>1668</v>
      </c>
      <c r="M32" s="216">
        <v>302</v>
      </c>
      <c r="N32" s="216">
        <v>331</v>
      </c>
      <c r="O32" s="215">
        <f>MAX(H32:N32)</f>
        <v>331</v>
      </c>
      <c r="P32" s="442">
        <v>1.9</v>
      </c>
    </row>
    <row r="33" spans="1:16" s="83" customFormat="1" ht="49.9" customHeight="1" x14ac:dyDescent="0.2">
      <c r="A33" s="98">
        <v>2</v>
      </c>
      <c r="B33" s="99" t="s">
        <v>1378</v>
      </c>
      <c r="C33" s="100">
        <f>IF(ISERROR(VLOOKUP(B33,'KAYIT LİSTESİ'!$B$4:$H$605,2,0)),"",(VLOOKUP(B33,'KAYIT LİSTESİ'!$B$4:$H$605,2,0)))</f>
        <v>60</v>
      </c>
      <c r="D33" s="101" t="str">
        <f>IF(ISERROR(VLOOKUP(B33,'KAYIT LİSTESİ'!$B$4:$H$605,4,0)),"",(VLOOKUP(B33,'KAYIT LİSTESİ'!$B$4:$H$605,4,0)))</f>
        <v>2.3.1955</v>
      </c>
      <c r="E33" s="101" t="str">
        <f>IF(ISERROR(VLOOKUP(B33,'KAYIT LİSTESİ'!$B$4:$N$605,13,0)),"",(VLOOKUP(B33,'KAYIT LİSTESİ'!$B$4:$N$605,13,0)))</f>
        <v>M-60</v>
      </c>
      <c r="F33" s="187" t="str">
        <f>IF(ISERROR(VLOOKUP(B33,'KAYIT LİSTESİ'!$B$4:$H$605,5,0)),"",(VLOOKUP(B33,'KAYIT LİSTESİ'!$B$4:$H$605,5,0)))</f>
        <v>FİKRET AKAY</v>
      </c>
      <c r="G33" s="187" t="str">
        <f>IF(ISERROR(VLOOKUP(B33,'KAYIT LİSTESİ'!$B$4:$H$605,6,0)),"",(VLOOKUP(B33,'KAYIT LİSTESİ'!$B$4:$H$605,6,0)))</f>
        <v>MUĞLA BÜYÜKŞEHİR BELEDİYESİ</v>
      </c>
      <c r="H33" s="180">
        <v>262</v>
      </c>
      <c r="I33" s="180">
        <v>324</v>
      </c>
      <c r="J33" s="180">
        <v>312</v>
      </c>
      <c r="K33" s="215">
        <f>MAX(H33:J33)</f>
        <v>324</v>
      </c>
      <c r="L33" s="216" t="s">
        <v>1668</v>
      </c>
      <c r="M33" s="216">
        <v>296</v>
      </c>
      <c r="N33" s="216">
        <v>330</v>
      </c>
      <c r="O33" s="215">
        <f>MAX(H33:N33)</f>
        <v>330</v>
      </c>
      <c r="P33" s="442">
        <v>2.1</v>
      </c>
    </row>
    <row r="34" spans="1:16" ht="31.15" customHeight="1" x14ac:dyDescent="0.2">
      <c r="A34" s="519" t="s">
        <v>6</v>
      </c>
      <c r="B34" s="519"/>
      <c r="C34" s="520" t="s">
        <v>146</v>
      </c>
      <c r="D34" s="521" t="s">
        <v>387</v>
      </c>
      <c r="E34" s="522"/>
      <c r="F34" s="523" t="str">
        <f>'YARIŞMA PROGRAMI'!P23</f>
        <v>HİKMET KANDEYDİ-4.64</v>
      </c>
      <c r="G34" s="524"/>
      <c r="H34" s="516" t="s">
        <v>374</v>
      </c>
      <c r="I34" s="516"/>
      <c r="J34" s="516"/>
      <c r="K34" s="516"/>
      <c r="L34" s="516"/>
      <c r="M34" s="516"/>
      <c r="N34" s="516"/>
      <c r="O34" s="517" t="s">
        <v>8</v>
      </c>
      <c r="P34" s="517" t="s">
        <v>1495</v>
      </c>
    </row>
    <row r="35" spans="1:16" ht="21.75" customHeight="1" x14ac:dyDescent="0.2">
      <c r="A35" s="519"/>
      <c r="B35" s="519"/>
      <c r="C35" s="520"/>
      <c r="D35" s="263" t="s">
        <v>386</v>
      </c>
      <c r="E35" s="264" t="s">
        <v>225</v>
      </c>
      <c r="F35" s="265" t="s">
        <v>14</v>
      </c>
      <c r="G35" s="265" t="s">
        <v>47</v>
      </c>
      <c r="H35" s="357">
        <v>1</v>
      </c>
      <c r="I35" s="357">
        <v>2</v>
      </c>
      <c r="J35" s="357">
        <v>3</v>
      </c>
      <c r="K35" s="356" t="s">
        <v>217</v>
      </c>
      <c r="L35" s="357">
        <v>4</v>
      </c>
      <c r="M35" s="357">
        <v>5</v>
      </c>
      <c r="N35" s="357">
        <v>6</v>
      </c>
      <c r="O35" s="518"/>
      <c r="P35" s="518"/>
    </row>
    <row r="36" spans="1:16" s="83" customFormat="1" ht="49.9" customHeight="1" x14ac:dyDescent="0.2">
      <c r="A36" s="98">
        <v>1</v>
      </c>
      <c r="B36" s="99" t="s">
        <v>1381</v>
      </c>
      <c r="C36" s="100">
        <f>IF(ISERROR(VLOOKUP(B36,'KAYIT LİSTESİ'!$B$4:$H$605,2,0)),"",(VLOOKUP(B36,'KAYIT LİSTESİ'!$B$4:$H$605,2,0)))</f>
        <v>155</v>
      </c>
      <c r="D36" s="101" t="str">
        <f>IF(ISERROR(VLOOKUP(B36,'KAYIT LİSTESİ'!$B$4:$H$605,4,0)),"",(VLOOKUP(B36,'KAYIT LİSTESİ'!$B$4:$H$605,4,0)))</f>
        <v>9.5.1947</v>
      </c>
      <c r="E36" s="101" t="str">
        <f>IF(ISERROR(VLOOKUP(B36,'KAYIT LİSTESİ'!$B$4:$N$605,13,0)),"",(VLOOKUP(B36,'KAYIT LİSTESİ'!$B$4:$N$605,13,0)))</f>
        <v>M-65</v>
      </c>
      <c r="F36" s="187" t="str">
        <f>IF(ISERROR(VLOOKUP(B36,'KAYIT LİSTESİ'!$B$4:$H$605,5,0)),"",(VLOOKUP(B36,'KAYIT LİSTESİ'!$B$4:$H$605,5,0)))</f>
        <v>HÜSEYİN GÜROL DİNSEL</v>
      </c>
      <c r="G36" s="187" t="str">
        <f>IF(ISERROR(VLOOKUP(B36,'KAYIT LİSTESİ'!$B$4:$H$605,6,0)),"",(VLOOKUP(B36,'KAYIT LİSTESİ'!$B$4:$H$605,6,0)))</f>
        <v>İZMİR ATLETİZM SPOR KULÜBÜ</v>
      </c>
      <c r="H36" s="180">
        <v>403</v>
      </c>
      <c r="I36" s="180">
        <v>414</v>
      </c>
      <c r="J36" s="180">
        <v>436</v>
      </c>
      <c r="K36" s="215">
        <f>MAX(H36:J36)</f>
        <v>436</v>
      </c>
      <c r="L36" s="216">
        <v>426</v>
      </c>
      <c r="M36" s="216" t="s">
        <v>383</v>
      </c>
      <c r="N36" s="216" t="s">
        <v>383</v>
      </c>
      <c r="O36" s="215">
        <f>MAX(H36:N36)</f>
        <v>436</v>
      </c>
      <c r="P36" s="442">
        <v>2.2999999999999998</v>
      </c>
    </row>
    <row r="37" spans="1:16" s="83" customFormat="1" ht="49.9" customHeight="1" x14ac:dyDescent="0.2">
      <c r="A37" s="98">
        <v>2</v>
      </c>
      <c r="B37" s="99" t="s">
        <v>1379</v>
      </c>
      <c r="C37" s="100">
        <f>IF(ISERROR(VLOOKUP(B37,'KAYIT LİSTESİ'!$B$4:$H$605,2,0)),"",(VLOOKUP(B37,'KAYIT LİSTESİ'!$B$4:$H$605,2,0)))</f>
        <v>52</v>
      </c>
      <c r="D37" s="101" t="str">
        <f>IF(ISERROR(VLOOKUP(B37,'KAYIT LİSTESİ'!$B$4:$H$605,4,0)),"",(VLOOKUP(B37,'KAYIT LİSTESİ'!$B$4:$H$605,4,0)))</f>
        <v>18.6.1948</v>
      </c>
      <c r="E37" s="101" t="str">
        <f>IF(ISERROR(VLOOKUP(B37,'KAYIT LİSTESİ'!$B$4:$N$605,13,0)),"",(VLOOKUP(B37,'KAYIT LİSTESİ'!$B$4:$N$605,13,0)))</f>
        <v>M-65</v>
      </c>
      <c r="F37" s="187" t="str">
        <f>IF(ISERROR(VLOOKUP(B37,'KAYIT LİSTESİ'!$B$4:$H$605,5,0)),"",(VLOOKUP(B37,'KAYIT LİSTESİ'!$B$4:$H$605,5,0)))</f>
        <v>KAMİL AYTAÇ GÜRSOY</v>
      </c>
      <c r="G37" s="187" t="str">
        <f>IF(ISERROR(VLOOKUP(B37,'KAYIT LİSTESİ'!$B$4:$H$605,6,0)),"",(VLOOKUP(B37,'KAYIT LİSTESİ'!$B$4:$H$605,6,0)))</f>
        <v>İZMİR ATLETİZM SPOR KULÜBÜ</v>
      </c>
      <c r="H37" s="180" t="s">
        <v>1668</v>
      </c>
      <c r="I37" s="180" t="s">
        <v>1668</v>
      </c>
      <c r="J37" s="180">
        <v>330</v>
      </c>
      <c r="K37" s="215">
        <f>MAX(H37:J37)</f>
        <v>330</v>
      </c>
      <c r="L37" s="216">
        <v>332</v>
      </c>
      <c r="M37" s="216">
        <v>337</v>
      </c>
      <c r="N37" s="216">
        <v>330</v>
      </c>
      <c r="O37" s="215">
        <f>MAX(H37:N37)</f>
        <v>337</v>
      </c>
      <c r="P37" s="442">
        <v>1.7</v>
      </c>
    </row>
    <row r="38" spans="1:16" s="83" customFormat="1" ht="49.9" customHeight="1" x14ac:dyDescent="0.2">
      <c r="A38" s="98">
        <v>3</v>
      </c>
      <c r="B38" s="99" t="s">
        <v>1380</v>
      </c>
      <c r="C38" s="100">
        <f>IF(ISERROR(VLOOKUP(B38,'KAYIT LİSTESİ'!$B$4:$H$605,2,0)),"",(VLOOKUP(B38,'KAYIT LİSTESİ'!$B$4:$H$605,2,0)))</f>
        <v>55</v>
      </c>
      <c r="D38" s="101" t="str">
        <f>IF(ISERROR(VLOOKUP(B38,'KAYIT LİSTESİ'!$B$4:$H$605,4,0)),"",(VLOOKUP(B38,'KAYIT LİSTESİ'!$B$4:$H$605,4,0)))</f>
        <v>4.10.1949</v>
      </c>
      <c r="E38" s="101" t="str">
        <f>IF(ISERROR(VLOOKUP(B38,'KAYIT LİSTESİ'!$B$4:$N$605,13,0)),"",(VLOOKUP(B38,'KAYIT LİSTESİ'!$B$4:$N$605,13,0)))</f>
        <v>M-65</v>
      </c>
      <c r="F38" s="187" t="str">
        <f>IF(ISERROR(VLOOKUP(B38,'KAYIT LİSTESİ'!$B$4:$H$605,5,0)),"",(VLOOKUP(B38,'KAYIT LİSTESİ'!$B$4:$H$605,5,0)))</f>
        <v>MEHMET AFİF GEZGİN</v>
      </c>
      <c r="G38" s="187" t="str">
        <f>IF(ISERROR(VLOOKUP(B38,'KAYIT LİSTESİ'!$B$4:$H$605,6,0)),"",(VLOOKUP(B38,'KAYIT LİSTESİ'!$B$4:$H$605,6,0)))</f>
        <v>FERDİ</v>
      </c>
      <c r="H38" s="180">
        <v>221</v>
      </c>
      <c r="I38" s="180">
        <v>220</v>
      </c>
      <c r="J38" s="180" t="s">
        <v>1668</v>
      </c>
      <c r="K38" s="215">
        <f>MAX(H38:J38)</f>
        <v>221</v>
      </c>
      <c r="L38" s="216">
        <v>233</v>
      </c>
      <c r="M38" s="216" t="s">
        <v>1668</v>
      </c>
      <c r="N38" s="216">
        <v>241</v>
      </c>
      <c r="O38" s="215">
        <f>MAX(H38:N38)</f>
        <v>241</v>
      </c>
      <c r="P38" s="442">
        <v>1.5</v>
      </c>
    </row>
    <row r="39" spans="1:16" s="83" customFormat="1" ht="49.9" customHeight="1" x14ac:dyDescent="0.2">
      <c r="A39" s="98" t="s">
        <v>383</v>
      </c>
      <c r="B39" s="99" t="s">
        <v>1382</v>
      </c>
      <c r="C39" s="100">
        <f>IF(ISERROR(VLOOKUP(B39,'KAYIT LİSTESİ'!$B$4:$H$605,2,0)),"",(VLOOKUP(B39,'KAYIT LİSTESİ'!$B$4:$H$605,2,0)))</f>
        <v>163</v>
      </c>
      <c r="D39" s="101" t="str">
        <f>IF(ISERROR(VLOOKUP(B39,'KAYIT LİSTESİ'!$B$4:$H$605,4,0)),"",(VLOOKUP(B39,'KAYIT LİSTESİ'!$B$4:$H$605,4,0)))</f>
        <v>18.8.1948</v>
      </c>
      <c r="E39" s="101" t="str">
        <f>IF(ISERROR(VLOOKUP(B39,'KAYIT LİSTESİ'!$B$4:$N$605,13,0)),"",(VLOOKUP(B39,'KAYIT LİSTESİ'!$B$4:$N$605,13,0)))</f>
        <v>M-65</v>
      </c>
      <c r="F39" s="187" t="str">
        <f>IF(ISERROR(VLOOKUP(B39,'KAYIT LİSTESİ'!$B$4:$H$605,5,0)),"",(VLOOKUP(B39,'KAYIT LİSTESİ'!$B$4:$H$605,5,0)))</f>
        <v>AHMET KAHVECİ</v>
      </c>
      <c r="G39" s="187" t="str">
        <f>IF(ISERROR(VLOOKUP(B39,'KAYIT LİSTESİ'!$B$4:$H$605,6,0)),"",(VLOOKUP(B39,'KAYIT LİSTESİ'!$B$4:$H$605,6,0)))</f>
        <v>MERSİN VETERAN ATLETİZM KULUBÜ</v>
      </c>
      <c r="H39" s="180"/>
      <c r="I39" s="180"/>
      <c r="J39" s="180"/>
      <c r="K39" s="215">
        <f t="shared" ref="K39" si="7">MAX(H39:J39)</f>
        <v>0</v>
      </c>
      <c r="L39" s="216"/>
      <c r="M39" s="216"/>
      <c r="N39" s="216"/>
      <c r="O39" s="215" t="s">
        <v>1669</v>
      </c>
      <c r="P39" s="102"/>
    </row>
    <row r="40" spans="1:16" ht="31.15" customHeight="1" x14ac:dyDescent="0.2">
      <c r="A40" s="519" t="s">
        <v>6</v>
      </c>
      <c r="B40" s="519"/>
      <c r="C40" s="520" t="s">
        <v>146</v>
      </c>
      <c r="D40" s="521" t="s">
        <v>387</v>
      </c>
      <c r="E40" s="522"/>
      <c r="F40" s="523" t="str">
        <f>'YARIŞMA PROGRAMI'!Q23</f>
        <v>HİKMET KANDEYDİ-4.41</v>
      </c>
      <c r="G40" s="524"/>
      <c r="H40" s="516" t="s">
        <v>380</v>
      </c>
      <c r="I40" s="516"/>
      <c r="J40" s="516"/>
      <c r="K40" s="516"/>
      <c r="L40" s="516"/>
      <c r="M40" s="516"/>
      <c r="N40" s="516"/>
      <c r="O40" s="517" t="s">
        <v>8</v>
      </c>
      <c r="P40" s="517" t="s">
        <v>1495</v>
      </c>
    </row>
    <row r="41" spans="1:16" ht="21.75" customHeight="1" x14ac:dyDescent="0.2">
      <c r="A41" s="519"/>
      <c r="B41" s="519"/>
      <c r="C41" s="520"/>
      <c r="D41" s="263" t="s">
        <v>386</v>
      </c>
      <c r="E41" s="264" t="s">
        <v>225</v>
      </c>
      <c r="F41" s="265" t="s">
        <v>14</v>
      </c>
      <c r="G41" s="265" t="s">
        <v>47</v>
      </c>
      <c r="H41" s="357">
        <v>1</v>
      </c>
      <c r="I41" s="357">
        <v>2</v>
      </c>
      <c r="J41" s="357">
        <v>3</v>
      </c>
      <c r="K41" s="356" t="s">
        <v>217</v>
      </c>
      <c r="L41" s="357">
        <v>4</v>
      </c>
      <c r="M41" s="357">
        <v>5</v>
      </c>
      <c r="N41" s="357">
        <v>6</v>
      </c>
      <c r="O41" s="518"/>
      <c r="P41" s="518"/>
    </row>
    <row r="42" spans="1:16" s="83" customFormat="1" ht="49.9" customHeight="1" x14ac:dyDescent="0.2">
      <c r="A42" s="98" t="s">
        <v>383</v>
      </c>
      <c r="B42" s="99" t="s">
        <v>1383</v>
      </c>
      <c r="C42" s="100">
        <f>IF(ISERROR(VLOOKUP(B42,'KAYIT LİSTESİ'!$B$4:$H$605,2,0)),"",(VLOOKUP(B42,'KAYIT LİSTESİ'!$B$4:$H$605,2,0)))</f>
        <v>86</v>
      </c>
      <c r="D42" s="101" t="str">
        <f>IF(ISERROR(VLOOKUP(B42,'KAYIT LİSTESİ'!$B$4:$H$605,4,0)),"",(VLOOKUP(B42,'KAYIT LİSTESİ'!$B$4:$H$605,4,0)))</f>
        <v>11.7.1944</v>
      </c>
      <c r="E42" s="101" t="str">
        <f>IF(ISERROR(VLOOKUP(B42,'KAYIT LİSTESİ'!$B$4:$N$605,13,0)),"",(VLOOKUP(B42,'KAYIT LİSTESİ'!$B$4:$N$605,13,0)))</f>
        <v>M-70</v>
      </c>
      <c r="F42" s="187" t="str">
        <f>IF(ISERROR(VLOOKUP(B42,'KAYIT LİSTESİ'!$B$4:$H$605,5,0)),"",(VLOOKUP(B42,'KAYIT LİSTESİ'!$B$4:$H$605,5,0)))</f>
        <v>AHMET SEZER ENGİN</v>
      </c>
      <c r="G42" s="187" t="str">
        <f>IF(ISERROR(VLOOKUP(B42,'KAYIT LİSTESİ'!$B$4:$H$605,6,0)),"",(VLOOKUP(B42,'KAYIT LİSTESİ'!$B$4:$H$605,6,0)))</f>
        <v>İZMİR MASTERLER ATL. KULÜBÜ</v>
      </c>
      <c r="H42" s="180"/>
      <c r="I42" s="180"/>
      <c r="J42" s="180"/>
      <c r="K42" s="215">
        <f t="shared" ref="K42" si="8">MAX(H42:J42)</f>
        <v>0</v>
      </c>
      <c r="L42" s="216"/>
      <c r="M42" s="216"/>
      <c r="N42" s="216"/>
      <c r="O42" s="215" t="s">
        <v>1669</v>
      </c>
      <c r="P42" s="102"/>
    </row>
    <row r="43" spans="1:16" s="87" customFormat="1" ht="9" customHeight="1" x14ac:dyDescent="0.2">
      <c r="A43" s="360"/>
      <c r="B43" s="360"/>
      <c r="C43" s="360"/>
      <c r="D43" s="86"/>
      <c r="E43" s="86"/>
      <c r="F43" s="360"/>
      <c r="O43" s="88"/>
      <c r="P43" s="360"/>
    </row>
    <row r="44" spans="1:16" s="87" customFormat="1" ht="25.5" customHeight="1" x14ac:dyDescent="0.2">
      <c r="A44" s="525" t="s">
        <v>4</v>
      </c>
      <c r="B44" s="525"/>
      <c r="C44" s="525"/>
      <c r="D44" s="525"/>
      <c r="E44" s="360"/>
      <c r="F44" s="361" t="s">
        <v>0</v>
      </c>
      <c r="G44" s="361" t="s">
        <v>1</v>
      </c>
      <c r="H44" s="526" t="s">
        <v>2</v>
      </c>
      <c r="I44" s="526"/>
      <c r="J44" s="526"/>
      <c r="K44" s="526"/>
      <c r="L44" s="526"/>
      <c r="M44" s="526"/>
      <c r="N44" s="526"/>
      <c r="O44" s="526" t="s">
        <v>3</v>
      </c>
      <c r="P44" s="526"/>
    </row>
  </sheetData>
  <sortState ref="A26:O28">
    <sortCondition descending="1" ref="O26:O28"/>
  </sortState>
  <mergeCells count="78">
    <mergeCell ref="O34:O35"/>
    <mergeCell ref="P34:P35"/>
    <mergeCell ref="A40:A41"/>
    <mergeCell ref="B40:B41"/>
    <mergeCell ref="C40:C41"/>
    <mergeCell ref="D40:E40"/>
    <mergeCell ref="F40:G40"/>
    <mergeCell ref="H40:N40"/>
    <mergeCell ref="O40:O41"/>
    <mergeCell ref="P40:P41"/>
    <mergeCell ref="A34:A35"/>
    <mergeCell ref="B34:B35"/>
    <mergeCell ref="C34:C35"/>
    <mergeCell ref="D34:E34"/>
    <mergeCell ref="F34:G34"/>
    <mergeCell ref="H34:N34"/>
    <mergeCell ref="A44:D44"/>
    <mergeCell ref="H44:N44"/>
    <mergeCell ref="O44:P44"/>
    <mergeCell ref="A14:A15"/>
    <mergeCell ref="B14:B15"/>
    <mergeCell ref="C14:C15"/>
    <mergeCell ref="D14:E14"/>
    <mergeCell ref="F14:G14"/>
    <mergeCell ref="H14:N14"/>
    <mergeCell ref="O14:O15"/>
    <mergeCell ref="O24:O25"/>
    <mergeCell ref="P24:P25"/>
    <mergeCell ref="A30:A31"/>
    <mergeCell ref="B30:B31"/>
    <mergeCell ref="C30:C31"/>
    <mergeCell ref="D30:E30"/>
    <mergeCell ref="A24:A25"/>
    <mergeCell ref="B24:B25"/>
    <mergeCell ref="C24:C25"/>
    <mergeCell ref="D24:E24"/>
    <mergeCell ref="F24:G24"/>
    <mergeCell ref="H19:N19"/>
    <mergeCell ref="O19:O20"/>
    <mergeCell ref="P19:P20"/>
    <mergeCell ref="P14:P15"/>
    <mergeCell ref="F30:G30"/>
    <mergeCell ref="H30:N30"/>
    <mergeCell ref="O30:O31"/>
    <mergeCell ref="P30:P31"/>
    <mergeCell ref="H24:N24"/>
    <mergeCell ref="A19:A20"/>
    <mergeCell ref="B19:B20"/>
    <mergeCell ref="C19:C20"/>
    <mergeCell ref="D19:E19"/>
    <mergeCell ref="F19:G19"/>
    <mergeCell ref="H6:N6"/>
    <mergeCell ref="O6:O7"/>
    <mergeCell ref="P6:P7"/>
    <mergeCell ref="A11:A12"/>
    <mergeCell ref="B11:B12"/>
    <mergeCell ref="C11:C12"/>
    <mergeCell ref="D11:E11"/>
    <mergeCell ref="F11:G11"/>
    <mergeCell ref="H11:N11"/>
    <mergeCell ref="O11:O12"/>
    <mergeCell ref="A6:A7"/>
    <mergeCell ref="B6:B7"/>
    <mergeCell ref="C6:C7"/>
    <mergeCell ref="D6:E6"/>
    <mergeCell ref="F6:G6"/>
    <mergeCell ref="P11:P12"/>
    <mergeCell ref="A4:C4"/>
    <mergeCell ref="D4:F4"/>
    <mergeCell ref="I4:J4"/>
    <mergeCell ref="L4:M4"/>
    <mergeCell ref="N4:O4"/>
    <mergeCell ref="A1:P1"/>
    <mergeCell ref="A2:P2"/>
    <mergeCell ref="A3:C3"/>
    <mergeCell ref="D3:F3"/>
    <mergeCell ref="H3:J3"/>
    <mergeCell ref="N3:P3"/>
  </mergeCells>
  <conditionalFormatting sqref="O22:O23 O33 O10 O18 O28:O29">
    <cfRule type="cellIs" dxfId="108" priority="28" operator="equal">
      <formula>0</formula>
    </cfRule>
  </conditionalFormatting>
  <conditionalFormatting sqref="K10">
    <cfRule type="cellIs" dxfId="107" priority="27" operator="equal">
      <formula>0</formula>
    </cfRule>
  </conditionalFormatting>
  <conditionalFormatting sqref="K18">
    <cfRule type="cellIs" dxfId="106" priority="26" operator="equal">
      <formula>0</formula>
    </cfRule>
  </conditionalFormatting>
  <conditionalFormatting sqref="K22:K23">
    <cfRule type="cellIs" dxfId="105" priority="25" operator="equal">
      <formula>0</formula>
    </cfRule>
  </conditionalFormatting>
  <conditionalFormatting sqref="K28:K29">
    <cfRule type="cellIs" dxfId="104" priority="24" operator="equal">
      <formula>0</formula>
    </cfRule>
  </conditionalFormatting>
  <conditionalFormatting sqref="K33">
    <cfRule type="cellIs" dxfId="103" priority="23" operator="equal">
      <formula>0</formula>
    </cfRule>
  </conditionalFormatting>
  <conditionalFormatting sqref="O13">
    <cfRule type="cellIs" dxfId="102" priority="22" operator="equal">
      <formula>0</formula>
    </cfRule>
  </conditionalFormatting>
  <conditionalFormatting sqref="K13">
    <cfRule type="cellIs" dxfId="101" priority="21" operator="equal">
      <formula>0</formula>
    </cfRule>
  </conditionalFormatting>
  <conditionalFormatting sqref="O16">
    <cfRule type="cellIs" dxfId="100" priority="20" operator="equal">
      <formula>0</formula>
    </cfRule>
  </conditionalFormatting>
  <conditionalFormatting sqref="K16">
    <cfRule type="cellIs" dxfId="99" priority="19" operator="equal">
      <formula>0</formula>
    </cfRule>
  </conditionalFormatting>
  <conditionalFormatting sqref="O8">
    <cfRule type="cellIs" dxfId="98" priority="18" operator="equal">
      <formula>0</formula>
    </cfRule>
  </conditionalFormatting>
  <conditionalFormatting sqref="K8">
    <cfRule type="cellIs" dxfId="97" priority="17" operator="equal">
      <formula>0</formula>
    </cfRule>
  </conditionalFormatting>
  <conditionalFormatting sqref="O21">
    <cfRule type="cellIs" dxfId="96" priority="16" operator="equal">
      <formula>0</formula>
    </cfRule>
  </conditionalFormatting>
  <conditionalFormatting sqref="K21">
    <cfRule type="cellIs" dxfId="95" priority="15" operator="equal">
      <formula>0</formula>
    </cfRule>
  </conditionalFormatting>
  <conditionalFormatting sqref="O26:O27">
    <cfRule type="cellIs" dxfId="94" priority="14" operator="equal">
      <formula>0</formula>
    </cfRule>
  </conditionalFormatting>
  <conditionalFormatting sqref="K26:K27">
    <cfRule type="cellIs" dxfId="93" priority="13" operator="equal">
      <formula>0</formula>
    </cfRule>
  </conditionalFormatting>
  <conditionalFormatting sqref="O38:O39">
    <cfRule type="cellIs" dxfId="92" priority="12" operator="equal">
      <formula>0</formula>
    </cfRule>
  </conditionalFormatting>
  <conditionalFormatting sqref="K38:K39">
    <cfRule type="cellIs" dxfId="91" priority="11" operator="equal">
      <formula>0</formula>
    </cfRule>
  </conditionalFormatting>
  <conditionalFormatting sqref="O36:O37">
    <cfRule type="cellIs" dxfId="90" priority="10" operator="equal">
      <formula>0</formula>
    </cfRule>
  </conditionalFormatting>
  <conditionalFormatting sqref="K36:K37">
    <cfRule type="cellIs" dxfId="89" priority="9" operator="equal">
      <formula>0</formula>
    </cfRule>
  </conditionalFormatting>
  <conditionalFormatting sqref="O42">
    <cfRule type="cellIs" dxfId="88" priority="8" operator="equal">
      <formula>0</formula>
    </cfRule>
  </conditionalFormatting>
  <conditionalFormatting sqref="K42">
    <cfRule type="cellIs" dxfId="87" priority="7" operator="equal">
      <formula>0</formula>
    </cfRule>
  </conditionalFormatting>
  <conditionalFormatting sqref="O17">
    <cfRule type="cellIs" dxfId="86" priority="6" operator="equal">
      <formula>0</formula>
    </cfRule>
  </conditionalFormatting>
  <conditionalFormatting sqref="K17">
    <cfRule type="cellIs" dxfId="85" priority="5" operator="equal">
      <formula>0</formula>
    </cfRule>
  </conditionalFormatting>
  <conditionalFormatting sqref="O9">
    <cfRule type="cellIs" dxfId="84" priority="4" operator="equal">
      <formula>0</formula>
    </cfRule>
  </conditionalFormatting>
  <conditionalFormatting sqref="K9">
    <cfRule type="cellIs" dxfId="83" priority="3" operator="equal">
      <formula>0</formula>
    </cfRule>
  </conditionalFormatting>
  <conditionalFormatting sqref="O32">
    <cfRule type="cellIs" dxfId="82" priority="2" operator="equal">
      <formula>0</formula>
    </cfRule>
  </conditionalFormatting>
  <conditionalFormatting sqref="K32">
    <cfRule type="cellIs" dxfId="81" priority="1" operator="equal">
      <formula>0</formula>
    </cfRule>
  </conditionalFormatting>
  <hyperlinks>
    <hyperlink ref="D3" location="'YARIŞMA PROGRAMI'!C14" display="'YARIŞMA PROGRAMI'!C14"/>
    <hyperlink ref="D3:F3" location="'YARIŞMA PROGRAMI'!C9" display="'YARIŞMA PROGRAMI'!C9"/>
  </hyperlinks>
  <printOptions horizontalCentered="1"/>
  <pageMargins left="0.25" right="0.15748031496062992" top="0.35433070866141736" bottom="0.23622047244094491" header="0.27559055118110237" footer="0.15748031496062992"/>
  <pageSetup paperSize="9" scale="5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pageSetUpPr fitToPage="1"/>
  </sheetPr>
  <dimension ref="A1:S57"/>
  <sheetViews>
    <sheetView view="pageBreakPreview" topLeftCell="A4" zoomScale="80" zoomScaleNormal="100" zoomScaleSheetLayoutView="80" workbookViewId="0">
      <selection activeCell="P6" sqref="P6"/>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8.140625" style="49" customWidth="1"/>
    <col min="8" max="8" width="6.42578125" style="30" customWidth="1"/>
    <col min="9" max="9" width="2.140625" style="22" customWidth="1"/>
    <col min="10" max="10" width="6.28515625" style="29" customWidth="1"/>
    <col min="11" max="11" width="10.42578125" style="29" hidden="1" customWidth="1"/>
    <col min="12" max="12" width="10.42578125" style="29" customWidth="1"/>
    <col min="13" max="13" width="10.28515625" style="31" customWidth="1"/>
    <col min="14" max="14" width="9.28515625" style="31" customWidth="1"/>
    <col min="15" max="15" width="23.7109375" style="52" customWidth="1"/>
    <col min="16" max="16" width="25" style="52" customWidth="1"/>
    <col min="17" max="17" width="7.140625" style="22" bestFit="1" customWidth="1"/>
    <col min="18" max="18" width="5.28515625" style="22" customWidth="1"/>
    <col min="19" max="19" width="5.7109375" style="22" customWidth="1"/>
    <col min="20" max="16384" width="9.140625" style="22"/>
  </cols>
  <sheetData>
    <row r="1" spans="1:18" s="10" customFormat="1" ht="45" customHeight="1" x14ac:dyDescent="0.2">
      <c r="A1" s="541" t="str">
        <f>'YARIŞMA BİLGİLERİ'!A2</f>
        <v>Türkiye Atletizm Federasyonu
İzmir Atletizm İl Temsilciliği</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tr">
        <f>'YARIŞMA BİLGİLERİ'!F19</f>
        <v>Masterler Türkiye Şampiyonası</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231"/>
      <c r="E3" s="545" t="str">
        <f>'YARIŞMA PROGRAMI'!C8</f>
        <v>80 Metre Engelli</v>
      </c>
      <c r="F3" s="545"/>
      <c r="G3" s="539"/>
      <c r="H3" s="539"/>
      <c r="I3" s="11"/>
      <c r="J3" s="546"/>
      <c r="K3" s="546"/>
      <c r="L3" s="546"/>
      <c r="M3" s="12"/>
      <c r="N3" s="12"/>
      <c r="O3" s="80"/>
      <c r="P3" s="540"/>
      <c r="Q3" s="540"/>
      <c r="R3" s="540"/>
    </row>
    <row r="4" spans="1:18" s="13" customFormat="1" ht="17.25" customHeight="1" x14ac:dyDescent="0.2">
      <c r="A4" s="537" t="s">
        <v>151</v>
      </c>
      <c r="B4" s="537"/>
      <c r="C4" s="537"/>
      <c r="D4" s="232"/>
      <c r="E4" s="544" t="str">
        <f>'YARIŞMA BİLGİLERİ'!F21</f>
        <v>Master Erkekler</v>
      </c>
      <c r="F4" s="544"/>
      <c r="G4" s="35"/>
      <c r="H4" s="35"/>
      <c r="I4" s="35"/>
      <c r="J4" s="35"/>
      <c r="K4" s="35"/>
      <c r="L4" s="35"/>
      <c r="M4" s="36"/>
      <c r="N4" s="36"/>
      <c r="O4" s="81" t="s">
        <v>5</v>
      </c>
      <c r="P4" s="262">
        <f>'YARIŞMA PROGRAMI'!B8</f>
        <v>42210.697916666664</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t="str">
        <f>'YARIŞMA PROGRAMI'!S12</f>
        <v>HİKMET KANDEĞDİ-17.96</v>
      </c>
      <c r="F6" s="530"/>
      <c r="G6" s="531" t="s">
        <v>15</v>
      </c>
      <c r="H6" s="532" t="s">
        <v>27</v>
      </c>
      <c r="J6" s="338" t="s">
        <v>16</v>
      </c>
      <c r="K6" s="339"/>
      <c r="L6" s="339"/>
      <c r="M6" s="339"/>
      <c r="N6" s="339"/>
      <c r="O6" s="341" t="s">
        <v>847</v>
      </c>
      <c r="P6" s="436" t="s">
        <v>1682</v>
      </c>
      <c r="Q6" s="339"/>
      <c r="R6" s="340"/>
    </row>
    <row r="7" spans="1:18" ht="24.75" customHeight="1" x14ac:dyDescent="0.2">
      <c r="A7" s="534"/>
      <c r="B7" s="536"/>
      <c r="C7" s="239" t="s">
        <v>386</v>
      </c>
      <c r="D7" s="240" t="s">
        <v>225</v>
      </c>
      <c r="E7" s="238" t="s">
        <v>14</v>
      </c>
      <c r="F7" s="238" t="s">
        <v>47</v>
      </c>
      <c r="G7" s="531"/>
      <c r="H7" s="533"/>
      <c r="I7" s="21"/>
      <c r="J7" s="45" t="s">
        <v>12</v>
      </c>
      <c r="K7" s="42" t="s">
        <v>148</v>
      </c>
      <c r="L7" s="42" t="s">
        <v>147</v>
      </c>
      <c r="M7" s="43" t="s">
        <v>13</v>
      </c>
      <c r="N7" s="43" t="s">
        <v>225</v>
      </c>
      <c r="O7" s="44" t="s">
        <v>14</v>
      </c>
      <c r="P7" s="44" t="s">
        <v>47</v>
      </c>
      <c r="Q7" s="42" t="s">
        <v>15</v>
      </c>
      <c r="R7" s="42" t="s">
        <v>27</v>
      </c>
    </row>
    <row r="8" spans="1:18" s="20" customFormat="1" ht="27.6" customHeight="1" x14ac:dyDescent="0.2">
      <c r="A8" s="70">
        <v>1</v>
      </c>
      <c r="B8" s="70">
        <v>103</v>
      </c>
      <c r="C8" s="117" t="s">
        <v>659</v>
      </c>
      <c r="D8" s="117" t="s">
        <v>288</v>
      </c>
      <c r="E8" s="181" t="s">
        <v>660</v>
      </c>
      <c r="F8" s="392" t="s">
        <v>250</v>
      </c>
      <c r="G8" s="233">
        <v>2645</v>
      </c>
      <c r="H8" s="71"/>
      <c r="I8" s="23"/>
      <c r="J8" s="24">
        <v>1</v>
      </c>
      <c r="K8" s="25" t="s">
        <v>669</v>
      </c>
      <c r="L8" s="26" t="str">
        <f>IF(ISERROR(VLOOKUP(K8,'KAYIT LİSTESİ'!$B$4:$H$605,2,0)),"",(VLOOKUP(K8,'KAYIT LİSTESİ'!$B$4:$H$605,2,0)))</f>
        <v/>
      </c>
      <c r="M8" s="27" t="str">
        <f>IF(ISERROR(VLOOKUP(K8,'KAYIT LİSTESİ'!$B$4:$H$605,4,0)),"",(VLOOKUP(K8,'KAYIT LİSTESİ'!$B$4:$H$605,4,0)))</f>
        <v/>
      </c>
      <c r="N8" s="27" t="str">
        <f>IF(ISERROR(VLOOKUP(K8,'KAYIT LİSTESİ'!$B$4:$N$605,13,0)),"",(VLOOKUP(K8,'KAYIT LİSTESİ'!$B$4:$N$605,13,0)))</f>
        <v/>
      </c>
      <c r="O8" s="46" t="str">
        <f>IF(ISERROR(VLOOKUP(K8,'KAYIT LİSTESİ'!$B$4:$H$605,5,0)),"",(VLOOKUP(K8,'KAYIT LİSTESİ'!$B$4:$H$605,5,0)))</f>
        <v/>
      </c>
      <c r="P8" s="46" t="str">
        <f>IF(ISERROR(VLOOKUP(K8,'KAYIT LİSTESİ'!$B$4:$H$605,6,0)),"",(VLOOKUP(K8,'KAYIT LİSTESİ'!$B$4:$H$605,6,0)))</f>
        <v/>
      </c>
      <c r="Q8" s="233"/>
      <c r="R8" s="26"/>
    </row>
    <row r="9" spans="1:18" s="20" customFormat="1" ht="27.6" customHeight="1" x14ac:dyDescent="0.2">
      <c r="A9" s="70">
        <v>2</v>
      </c>
      <c r="B9" s="70"/>
      <c r="C9" s="117"/>
      <c r="D9" s="117"/>
      <c r="E9" s="181"/>
      <c r="F9" s="182"/>
      <c r="G9" s="233"/>
      <c r="H9" s="71"/>
      <c r="I9" s="23"/>
      <c r="J9" s="24">
        <v>2</v>
      </c>
      <c r="K9" s="25" t="s">
        <v>670</v>
      </c>
      <c r="L9" s="26" t="str">
        <f>IF(ISERROR(VLOOKUP(K9,'KAYIT LİSTESİ'!$B$4:$H$605,2,0)),"",(VLOOKUP(K9,'KAYIT LİSTESİ'!$B$4:$H$605,2,0)))</f>
        <v/>
      </c>
      <c r="M9" s="27" t="str">
        <f>IF(ISERROR(VLOOKUP(K9,'KAYIT LİSTESİ'!$B$4:$H$605,4,0)),"",(VLOOKUP(K9,'KAYIT LİSTESİ'!$B$4:$H$605,4,0)))</f>
        <v/>
      </c>
      <c r="N9" s="27" t="str">
        <f>IF(ISERROR(VLOOKUP(K9,'KAYIT LİSTESİ'!$B$4:$N$605,13,0)),"",(VLOOKUP(K9,'KAYIT LİSTESİ'!$B$4:$N$605,13,0)))</f>
        <v/>
      </c>
      <c r="O9" s="46" t="str">
        <f>IF(ISERROR(VLOOKUP(K9,'KAYIT LİSTESİ'!$B$4:$H$605,5,0)),"",(VLOOKUP(K9,'KAYIT LİSTESİ'!$B$4:$H$605,5,0)))</f>
        <v/>
      </c>
      <c r="P9" s="46" t="str">
        <f>IF(ISERROR(VLOOKUP(K9,'KAYIT LİSTESİ'!$B$4:$H$605,6,0)),"",(VLOOKUP(K9,'KAYIT LİSTESİ'!$B$4:$H$605,6,0)))</f>
        <v/>
      </c>
      <c r="Q9" s="233"/>
      <c r="R9" s="26"/>
    </row>
    <row r="10" spans="1:18" s="20" customFormat="1" ht="27.6" customHeight="1" x14ac:dyDescent="0.2">
      <c r="A10" s="70">
        <v>3</v>
      </c>
      <c r="B10" s="70"/>
      <c r="C10" s="117"/>
      <c r="D10" s="117"/>
      <c r="E10" s="181"/>
      <c r="F10" s="182"/>
      <c r="G10" s="118"/>
      <c r="H10" s="71"/>
      <c r="I10" s="23"/>
      <c r="J10" s="24">
        <v>3</v>
      </c>
      <c r="K10" s="25" t="s">
        <v>671</v>
      </c>
      <c r="L10" s="26" t="str">
        <f>IF(ISERROR(VLOOKUP(K10,'KAYIT LİSTESİ'!$B$4:$H$605,2,0)),"",(VLOOKUP(K10,'KAYIT LİSTESİ'!$B$4:$H$605,2,0)))</f>
        <v/>
      </c>
      <c r="M10" s="27" t="str">
        <f>IF(ISERROR(VLOOKUP(K10,'KAYIT LİSTESİ'!$B$4:$H$605,4,0)),"",(VLOOKUP(K10,'KAYIT LİSTESİ'!$B$4:$H$605,4,0)))</f>
        <v/>
      </c>
      <c r="N10" s="27" t="str">
        <f>IF(ISERROR(VLOOKUP(K10,'KAYIT LİSTESİ'!$B$4:$N$605,13,0)),"",(VLOOKUP(K10,'KAYIT LİSTESİ'!$B$4:$N$605,13,0)))</f>
        <v/>
      </c>
      <c r="O10" s="46" t="str">
        <f>IF(ISERROR(VLOOKUP(K10,'KAYIT LİSTESİ'!$B$4:$H$605,5,0)),"",(VLOOKUP(K10,'KAYIT LİSTESİ'!$B$4:$H$605,5,0)))</f>
        <v/>
      </c>
      <c r="P10" s="46" t="str">
        <f>IF(ISERROR(VLOOKUP(K10,'KAYIT LİSTESİ'!$B$4:$H$605,6,0)),"",(VLOOKUP(K10,'KAYIT LİSTESİ'!$B$4:$H$605,6,0)))</f>
        <v/>
      </c>
      <c r="Q10" s="233"/>
      <c r="R10" s="26"/>
    </row>
    <row r="11" spans="1:18" s="20" customFormat="1" ht="27.6" customHeight="1" x14ac:dyDescent="0.2">
      <c r="A11" s="70" t="s">
        <v>383</v>
      </c>
      <c r="B11" s="70"/>
      <c r="C11" s="117"/>
      <c r="D11" s="117"/>
      <c r="E11" s="181"/>
      <c r="F11" s="182"/>
      <c r="G11" s="118"/>
      <c r="H11" s="71"/>
      <c r="I11" s="23"/>
      <c r="J11" s="24">
        <v>4</v>
      </c>
      <c r="K11" s="25" t="s">
        <v>668</v>
      </c>
      <c r="L11" s="26">
        <f>IF(ISERROR(VLOOKUP(K11,'KAYIT LİSTESİ'!$B$4:$H$605,2,0)),"",(VLOOKUP(K11,'KAYIT LİSTESİ'!$B$4:$H$605,2,0)))</f>
        <v>103</v>
      </c>
      <c r="M11" s="27" t="str">
        <f>IF(ISERROR(VLOOKUP(K11,'KAYIT LİSTESİ'!$B$4:$H$605,4,0)),"",(VLOOKUP(K11,'KAYIT LİSTESİ'!$B$4:$H$605,4,0)))</f>
        <v>1.7.1932</v>
      </c>
      <c r="N11" s="27" t="str">
        <f>IF(ISERROR(VLOOKUP(K11,'KAYIT LİSTESİ'!$B$4:$N$605,13,0)),"",(VLOOKUP(K11,'KAYIT LİSTESİ'!$B$4:$N$605,13,0)))</f>
        <v>M-80</v>
      </c>
      <c r="O11" s="46" t="str">
        <f>IF(ISERROR(VLOOKUP(K11,'KAYIT LİSTESİ'!$B$4:$H$605,5,0)),"",(VLOOKUP(K11,'KAYIT LİSTESİ'!$B$4:$H$605,5,0)))</f>
        <v>NURETTİN  SABUNCU</v>
      </c>
      <c r="P11" s="46" t="str">
        <f>IF(ISERROR(VLOOKUP(K11,'KAYIT LİSTESİ'!$B$4:$H$605,6,0)),"",(VLOOKUP(K11,'KAYIT LİSTESİ'!$B$4:$H$605,6,0)))</f>
        <v>İZMİR MASTERLER ATL. KULÜBÜ</v>
      </c>
      <c r="Q11" s="233">
        <v>2645</v>
      </c>
      <c r="R11" s="26"/>
    </row>
    <row r="12" spans="1:18" s="20" customFormat="1" ht="27.6" customHeight="1" x14ac:dyDescent="0.2">
      <c r="A12" s="534" t="s">
        <v>12</v>
      </c>
      <c r="B12" s="535" t="s">
        <v>147</v>
      </c>
      <c r="C12" s="527" t="s">
        <v>387</v>
      </c>
      <c r="D12" s="528"/>
      <c r="E12" s="529"/>
      <c r="F12" s="530"/>
      <c r="G12" s="531" t="s">
        <v>15</v>
      </c>
      <c r="H12" s="532" t="s">
        <v>27</v>
      </c>
      <c r="I12" s="23"/>
      <c r="J12" s="24">
        <v>5</v>
      </c>
      <c r="K12" s="25" t="s">
        <v>672</v>
      </c>
      <c r="L12" s="26" t="str">
        <f>IF(ISERROR(VLOOKUP(K12,'KAYIT LİSTESİ'!$B$4:$H$605,2,0)),"",(VLOOKUP(K12,'KAYIT LİSTESİ'!$B$4:$H$605,2,0)))</f>
        <v/>
      </c>
      <c r="M12" s="27" t="str">
        <f>IF(ISERROR(VLOOKUP(K12,'KAYIT LİSTESİ'!$B$4:$H$605,4,0)),"",(VLOOKUP(K12,'KAYIT LİSTESİ'!$B$4:$H$605,4,0)))</f>
        <v/>
      </c>
      <c r="N12" s="27" t="str">
        <f>IF(ISERROR(VLOOKUP(K12,'KAYIT LİSTESİ'!$B$4:$N$605,13,0)),"",(VLOOKUP(K12,'KAYIT LİSTESİ'!$B$4:$N$605,13,0)))</f>
        <v/>
      </c>
      <c r="O12" s="46" t="str">
        <f>IF(ISERROR(VLOOKUP(K12,'KAYIT LİSTESİ'!$B$4:$H$605,5,0)),"",(VLOOKUP(K12,'KAYIT LİSTESİ'!$B$4:$H$605,5,0)))</f>
        <v/>
      </c>
      <c r="P12" s="46" t="str">
        <f>IF(ISERROR(VLOOKUP(K12,'KAYIT LİSTESİ'!$B$4:$H$605,6,0)),"",(VLOOKUP(K12,'KAYIT LİSTESİ'!$B$4:$H$605,6,0)))</f>
        <v/>
      </c>
      <c r="Q12" s="233"/>
      <c r="R12" s="26"/>
    </row>
    <row r="13" spans="1:18" s="20" customFormat="1" ht="27.6" customHeight="1" x14ac:dyDescent="0.2">
      <c r="A13" s="534"/>
      <c r="B13" s="536"/>
      <c r="C13" s="242" t="s">
        <v>386</v>
      </c>
      <c r="D13" s="243" t="s">
        <v>225</v>
      </c>
      <c r="E13" s="241" t="s">
        <v>14</v>
      </c>
      <c r="F13" s="241" t="s">
        <v>47</v>
      </c>
      <c r="G13" s="531"/>
      <c r="H13" s="533"/>
      <c r="I13" s="23"/>
      <c r="J13" s="24">
        <v>6</v>
      </c>
      <c r="K13" s="25" t="s">
        <v>673</v>
      </c>
      <c r="L13" s="26" t="str">
        <f>IF(ISERROR(VLOOKUP(K13,'KAYIT LİSTESİ'!$B$4:$H$605,2,0)),"",(VLOOKUP(K13,'KAYIT LİSTESİ'!$B$4:$H$605,2,0)))</f>
        <v/>
      </c>
      <c r="M13" s="27" t="str">
        <f>IF(ISERROR(VLOOKUP(K13,'KAYIT LİSTESİ'!$B$4:$H$605,4,0)),"",(VLOOKUP(K13,'KAYIT LİSTESİ'!$B$4:$H$605,4,0)))</f>
        <v/>
      </c>
      <c r="N13" s="27" t="str">
        <f>IF(ISERROR(VLOOKUP(K13,'KAYIT LİSTESİ'!$B$4:$N$605,13,0)),"",(VLOOKUP(K13,'KAYIT LİSTESİ'!$B$4:$N$605,13,0)))</f>
        <v/>
      </c>
      <c r="O13" s="46" t="str">
        <f>IF(ISERROR(VLOOKUP(K13,'KAYIT LİSTESİ'!$B$4:$H$605,5,0)),"",(VLOOKUP(K13,'KAYIT LİSTESİ'!$B$4:$H$605,5,0)))</f>
        <v/>
      </c>
      <c r="P13" s="46" t="str">
        <f>IF(ISERROR(VLOOKUP(K13,'KAYIT LİSTESİ'!$B$4:$H$605,6,0)),"",(VLOOKUP(K13,'KAYIT LİSTESİ'!$B$4:$H$605,6,0)))</f>
        <v/>
      </c>
      <c r="Q13" s="233"/>
      <c r="R13" s="26"/>
    </row>
    <row r="14" spans="1:18" s="20" customFormat="1" ht="27.6" customHeight="1" x14ac:dyDescent="0.2">
      <c r="A14" s="70"/>
      <c r="B14" s="70"/>
      <c r="C14" s="117"/>
      <c r="D14" s="117"/>
      <c r="E14" s="181"/>
      <c r="F14" s="182"/>
      <c r="G14" s="233"/>
      <c r="H14" s="71"/>
      <c r="I14" s="23"/>
      <c r="J14" s="24">
        <v>7</v>
      </c>
      <c r="K14" s="25" t="s">
        <v>674</v>
      </c>
      <c r="L14" s="26" t="str">
        <f>IF(ISERROR(VLOOKUP(K14,'KAYIT LİSTESİ'!$B$4:$H$605,2,0)),"",(VLOOKUP(K14,'KAYIT LİSTESİ'!$B$4:$H$605,2,0)))</f>
        <v/>
      </c>
      <c r="M14" s="27" t="str">
        <f>IF(ISERROR(VLOOKUP(K14,'KAYIT LİSTESİ'!$B$4:$H$605,4,0)),"",(VLOOKUP(K14,'KAYIT LİSTESİ'!$B$4:$H$605,4,0)))</f>
        <v/>
      </c>
      <c r="N14" s="27" t="str">
        <f>IF(ISERROR(VLOOKUP(K14,'KAYIT LİSTESİ'!$B$4:$N$605,13,0)),"",(VLOOKUP(K14,'KAYIT LİSTESİ'!$B$4:$N$605,13,0)))</f>
        <v/>
      </c>
      <c r="O14" s="46" t="str">
        <f>IF(ISERROR(VLOOKUP(K14,'KAYIT LİSTESİ'!$B$4:$H$605,5,0)),"",(VLOOKUP(K14,'KAYIT LİSTESİ'!$B$4:$H$605,5,0)))</f>
        <v/>
      </c>
      <c r="P14" s="46" t="str">
        <f>IF(ISERROR(VLOOKUP(K14,'KAYIT LİSTESİ'!$B$4:$H$605,6,0)),"",(VLOOKUP(K14,'KAYIT LİSTESİ'!$B$4:$H$605,6,0)))</f>
        <v/>
      </c>
      <c r="Q14" s="233"/>
      <c r="R14" s="26"/>
    </row>
    <row r="15" spans="1:18" s="20" customFormat="1" ht="27.6" customHeight="1" x14ac:dyDescent="0.2">
      <c r="A15" s="70"/>
      <c r="B15" s="70"/>
      <c r="C15" s="117"/>
      <c r="D15" s="117"/>
      <c r="E15" s="181"/>
      <c r="F15" s="182"/>
      <c r="G15" s="233"/>
      <c r="H15" s="71"/>
      <c r="I15" s="23"/>
      <c r="J15" s="24">
        <v>8</v>
      </c>
      <c r="K15" s="25" t="s">
        <v>675</v>
      </c>
      <c r="L15" s="26" t="str">
        <f>IF(ISERROR(VLOOKUP(K15,'KAYIT LİSTESİ'!$B$4:$H$605,2,0)),"",(VLOOKUP(K15,'KAYIT LİSTESİ'!$B$4:$H$605,2,0)))</f>
        <v/>
      </c>
      <c r="M15" s="27" t="str">
        <f>IF(ISERROR(VLOOKUP(K15,'KAYIT LİSTESİ'!$B$4:$H$605,4,0)),"",(VLOOKUP(K15,'KAYIT LİSTESİ'!$B$4:$H$605,4,0)))</f>
        <v/>
      </c>
      <c r="N15" s="27" t="str">
        <f>IF(ISERROR(VLOOKUP(K15,'KAYIT LİSTESİ'!$B$4:$N$605,13,0)),"",(VLOOKUP(K15,'KAYIT LİSTESİ'!$B$4:$N$605,13,0)))</f>
        <v/>
      </c>
      <c r="O15" s="46" t="str">
        <f>IF(ISERROR(VLOOKUP(K15,'KAYIT LİSTESİ'!$B$4:$H$605,5,0)),"",(VLOOKUP(K15,'KAYIT LİSTESİ'!$B$4:$H$605,5,0)))</f>
        <v/>
      </c>
      <c r="P15" s="46" t="str">
        <f>IF(ISERROR(VLOOKUP(K15,'KAYIT LİSTESİ'!$B$4:$H$605,6,0)),"",(VLOOKUP(K15,'KAYIT LİSTESİ'!$B$4:$H$605,6,0)))</f>
        <v/>
      </c>
      <c r="Q15" s="233"/>
      <c r="R15" s="26"/>
    </row>
    <row r="16" spans="1:18" s="20" customFormat="1" ht="27.6" customHeight="1" x14ac:dyDescent="0.2">
      <c r="A16" s="70"/>
      <c r="B16" s="70"/>
      <c r="C16" s="117"/>
      <c r="D16" s="117"/>
      <c r="E16" s="181"/>
      <c r="F16" s="182"/>
      <c r="G16" s="233"/>
      <c r="H16" s="71"/>
      <c r="I16" s="23"/>
      <c r="J16" s="338" t="s">
        <v>17</v>
      </c>
      <c r="K16" s="339"/>
      <c r="L16" s="339"/>
      <c r="M16" s="339"/>
      <c r="N16" s="339"/>
      <c r="O16" s="341" t="s">
        <v>847</v>
      </c>
      <c r="P16" s="339"/>
      <c r="Q16" s="339"/>
      <c r="R16" s="340"/>
    </row>
    <row r="17" spans="1:18" s="20" customFormat="1" ht="27.6" customHeight="1" x14ac:dyDescent="0.2">
      <c r="A17" s="70"/>
      <c r="B17" s="70"/>
      <c r="C17" s="117"/>
      <c r="D17" s="117"/>
      <c r="E17" s="181"/>
      <c r="F17" s="182"/>
      <c r="G17" s="118"/>
      <c r="H17" s="71"/>
      <c r="I17" s="23"/>
      <c r="J17" s="45" t="s">
        <v>12</v>
      </c>
      <c r="K17" s="42" t="s">
        <v>148</v>
      </c>
      <c r="L17" s="42" t="s">
        <v>147</v>
      </c>
      <c r="M17" s="43" t="s">
        <v>13</v>
      </c>
      <c r="N17" s="43" t="s">
        <v>225</v>
      </c>
      <c r="O17" s="44" t="s">
        <v>14</v>
      </c>
      <c r="P17" s="44" t="s">
        <v>47</v>
      </c>
      <c r="Q17" s="42" t="s">
        <v>15</v>
      </c>
      <c r="R17" s="42" t="s">
        <v>27</v>
      </c>
    </row>
    <row r="18" spans="1:18" s="20" customFormat="1" ht="27.6" customHeight="1" x14ac:dyDescent="0.2">
      <c r="A18" s="534" t="s">
        <v>12</v>
      </c>
      <c r="B18" s="535" t="s">
        <v>147</v>
      </c>
      <c r="C18" s="527" t="s">
        <v>387</v>
      </c>
      <c r="D18" s="528"/>
      <c r="E18" s="529"/>
      <c r="F18" s="530"/>
      <c r="G18" s="531" t="s">
        <v>15</v>
      </c>
      <c r="H18" s="532" t="s">
        <v>27</v>
      </c>
      <c r="I18" s="23"/>
      <c r="J18" s="24">
        <v>1</v>
      </c>
      <c r="K18" s="25" t="s">
        <v>676</v>
      </c>
      <c r="L18" s="26" t="str">
        <f>IF(ISERROR(VLOOKUP(K18,'KAYIT LİSTESİ'!$B$4:$H$605,2,0)),"",(VLOOKUP(K18,'KAYIT LİSTESİ'!$B$4:$H$605,2,0)))</f>
        <v/>
      </c>
      <c r="M18" s="27" t="str">
        <f>IF(ISERROR(VLOOKUP(K18,'KAYIT LİSTESİ'!$B$4:$H$605,4,0)),"",(VLOOKUP(K18,'KAYIT LİSTESİ'!$B$4:$H$605,4,0)))</f>
        <v/>
      </c>
      <c r="N18" s="27" t="str">
        <f>IF(ISERROR(VLOOKUP(K18,'KAYIT LİSTESİ'!$B$4:$N$605,13,0)),"",(VLOOKUP(K18,'KAYIT LİSTESİ'!$B$4:$N$605,13,0)))</f>
        <v/>
      </c>
      <c r="O18" s="46" t="str">
        <f>IF(ISERROR(VLOOKUP(K18,'KAYIT LİSTESİ'!$B$4:$H$605,5,0)),"",(VLOOKUP(K18,'KAYIT LİSTESİ'!$B$4:$H$605,5,0)))</f>
        <v/>
      </c>
      <c r="P18" s="46" t="str">
        <f>IF(ISERROR(VLOOKUP(K18,'KAYIT LİSTESİ'!$B$4:$H$605,6,0)),"",(VLOOKUP(K18,'KAYIT LİSTESİ'!$B$4:$H$605,6,0)))</f>
        <v/>
      </c>
      <c r="Q18" s="233"/>
      <c r="R18" s="26"/>
    </row>
    <row r="19" spans="1:18" s="20" customFormat="1" ht="27.6" customHeight="1" x14ac:dyDescent="0.2">
      <c r="A19" s="534"/>
      <c r="B19" s="536"/>
      <c r="C19" s="242" t="s">
        <v>386</v>
      </c>
      <c r="D19" s="243" t="s">
        <v>225</v>
      </c>
      <c r="E19" s="241" t="s">
        <v>14</v>
      </c>
      <c r="F19" s="241" t="s">
        <v>47</v>
      </c>
      <c r="G19" s="531"/>
      <c r="H19" s="533"/>
      <c r="I19" s="23"/>
      <c r="J19" s="24">
        <v>2</v>
      </c>
      <c r="K19" s="25" t="s">
        <v>677</v>
      </c>
      <c r="L19" s="26" t="str">
        <f>IF(ISERROR(VLOOKUP(K19,'KAYIT LİSTESİ'!$B$4:$H$605,2,0)),"",(VLOOKUP(K19,'KAYIT LİSTESİ'!$B$4:$H$605,2,0)))</f>
        <v/>
      </c>
      <c r="M19" s="27" t="str">
        <f>IF(ISERROR(VLOOKUP(K19,'KAYIT LİSTESİ'!$B$4:$H$605,4,0)),"",(VLOOKUP(K19,'KAYIT LİSTESİ'!$B$4:$H$605,4,0)))</f>
        <v/>
      </c>
      <c r="N19" s="27" t="str">
        <f>IF(ISERROR(VLOOKUP(K19,'KAYIT LİSTESİ'!$B$4:$N$605,13,0)),"",(VLOOKUP(K19,'KAYIT LİSTESİ'!$B$4:$N$605,13,0)))</f>
        <v/>
      </c>
      <c r="O19" s="46" t="str">
        <f>IF(ISERROR(VLOOKUP(K19,'KAYIT LİSTESİ'!$B$4:$H$605,5,0)),"",(VLOOKUP(K19,'KAYIT LİSTESİ'!$B$4:$H$605,5,0)))</f>
        <v/>
      </c>
      <c r="P19" s="46" t="str">
        <f>IF(ISERROR(VLOOKUP(K19,'KAYIT LİSTESİ'!$B$4:$H$605,6,0)),"",(VLOOKUP(K19,'KAYIT LİSTESİ'!$B$4:$H$605,6,0)))</f>
        <v/>
      </c>
      <c r="Q19" s="233"/>
      <c r="R19" s="26"/>
    </row>
    <row r="20" spans="1:18" s="20" customFormat="1" ht="27.6" customHeight="1" x14ac:dyDescent="0.2">
      <c r="A20" s="70"/>
      <c r="B20" s="70"/>
      <c r="C20" s="117"/>
      <c r="D20" s="117"/>
      <c r="E20" s="181"/>
      <c r="F20" s="182"/>
      <c r="G20" s="233"/>
      <c r="H20" s="234"/>
      <c r="I20" s="23"/>
      <c r="J20" s="24">
        <v>3</v>
      </c>
      <c r="K20" s="25" t="s">
        <v>678</v>
      </c>
      <c r="L20" s="26" t="str">
        <f>IF(ISERROR(VLOOKUP(K20,'KAYIT LİSTESİ'!$B$4:$H$605,2,0)),"",(VLOOKUP(K20,'KAYIT LİSTESİ'!$B$4:$H$605,2,0)))</f>
        <v/>
      </c>
      <c r="M20" s="27" t="str">
        <f>IF(ISERROR(VLOOKUP(K20,'KAYIT LİSTESİ'!$B$4:$H$605,4,0)),"",(VLOOKUP(K20,'KAYIT LİSTESİ'!$B$4:$H$605,4,0)))</f>
        <v/>
      </c>
      <c r="N20" s="27" t="str">
        <f>IF(ISERROR(VLOOKUP(K20,'KAYIT LİSTESİ'!$B$4:$N$605,13,0)),"",(VLOOKUP(K20,'KAYIT LİSTESİ'!$B$4:$N$605,13,0)))</f>
        <v/>
      </c>
      <c r="O20" s="46" t="str">
        <f>IF(ISERROR(VLOOKUP(K20,'KAYIT LİSTESİ'!$B$4:$H$605,5,0)),"",(VLOOKUP(K20,'KAYIT LİSTESİ'!$B$4:$H$605,5,0)))</f>
        <v/>
      </c>
      <c r="P20" s="46" t="str">
        <f>IF(ISERROR(VLOOKUP(K20,'KAYIT LİSTESİ'!$B$4:$H$605,6,0)),"",(VLOOKUP(K20,'KAYIT LİSTESİ'!$B$4:$H$605,6,0)))</f>
        <v/>
      </c>
      <c r="Q20" s="233"/>
      <c r="R20" s="26"/>
    </row>
    <row r="21" spans="1:18" s="20" customFormat="1" ht="27.6" customHeight="1" x14ac:dyDescent="0.2">
      <c r="A21" s="70"/>
      <c r="B21" s="70"/>
      <c r="C21" s="117"/>
      <c r="D21" s="117"/>
      <c r="E21" s="181"/>
      <c r="F21" s="182"/>
      <c r="G21" s="233"/>
      <c r="H21" s="71"/>
      <c r="I21" s="23"/>
      <c r="J21" s="24">
        <v>4</v>
      </c>
      <c r="K21" s="25" t="s">
        <v>679</v>
      </c>
      <c r="L21" s="26" t="str">
        <f>IF(ISERROR(VLOOKUP(K21,'KAYIT LİSTESİ'!$B$4:$H$605,2,0)),"",(VLOOKUP(K21,'KAYIT LİSTESİ'!$B$4:$H$605,2,0)))</f>
        <v/>
      </c>
      <c r="M21" s="27" t="str">
        <f>IF(ISERROR(VLOOKUP(K21,'KAYIT LİSTESİ'!$B$4:$H$605,4,0)),"",(VLOOKUP(K21,'KAYIT LİSTESİ'!$B$4:$H$605,4,0)))</f>
        <v/>
      </c>
      <c r="N21" s="27" t="str">
        <f>IF(ISERROR(VLOOKUP(K21,'KAYIT LİSTESİ'!$B$4:$N$605,13,0)),"",(VLOOKUP(K21,'KAYIT LİSTESİ'!$B$4:$N$605,13,0)))</f>
        <v/>
      </c>
      <c r="O21" s="46" t="str">
        <f>IF(ISERROR(VLOOKUP(K21,'KAYIT LİSTESİ'!$B$4:$H$605,5,0)),"",(VLOOKUP(K21,'KAYIT LİSTESİ'!$B$4:$H$605,5,0)))</f>
        <v/>
      </c>
      <c r="P21" s="46" t="str">
        <f>IF(ISERROR(VLOOKUP(K21,'KAYIT LİSTESİ'!$B$4:$H$605,6,0)),"",(VLOOKUP(K21,'KAYIT LİSTESİ'!$B$4:$H$605,6,0)))</f>
        <v/>
      </c>
      <c r="Q21" s="233"/>
      <c r="R21" s="26"/>
    </row>
    <row r="22" spans="1:18" s="20" customFormat="1" ht="27.6" customHeight="1" x14ac:dyDescent="0.2">
      <c r="A22" s="70"/>
      <c r="B22" s="70"/>
      <c r="C22" s="117"/>
      <c r="D22" s="117"/>
      <c r="E22" s="181"/>
      <c r="F22" s="182"/>
      <c r="G22" s="233"/>
      <c r="H22" s="71"/>
      <c r="I22" s="23"/>
      <c r="J22" s="24">
        <v>5</v>
      </c>
      <c r="K22" s="25" t="s">
        <v>680</v>
      </c>
      <c r="L22" s="26" t="str">
        <f>IF(ISERROR(VLOOKUP(K22,'KAYIT LİSTESİ'!$B$4:$H$605,2,0)),"",(VLOOKUP(K22,'KAYIT LİSTESİ'!$B$4:$H$605,2,0)))</f>
        <v/>
      </c>
      <c r="M22" s="27" t="str">
        <f>IF(ISERROR(VLOOKUP(K22,'KAYIT LİSTESİ'!$B$4:$H$605,4,0)),"",(VLOOKUP(K22,'KAYIT LİSTESİ'!$B$4:$H$605,4,0)))</f>
        <v/>
      </c>
      <c r="N22" s="27" t="str">
        <f>IF(ISERROR(VLOOKUP(K22,'KAYIT LİSTESİ'!$B$4:$N$605,13,0)),"",(VLOOKUP(K22,'KAYIT LİSTESİ'!$B$4:$N$605,13,0)))</f>
        <v/>
      </c>
      <c r="O22" s="46" t="str">
        <f>IF(ISERROR(VLOOKUP(K22,'KAYIT LİSTESİ'!$B$4:$H$605,5,0)),"",(VLOOKUP(K22,'KAYIT LİSTESİ'!$B$4:$H$605,5,0)))</f>
        <v/>
      </c>
      <c r="P22" s="46" t="str">
        <f>IF(ISERROR(VLOOKUP(K22,'KAYIT LİSTESİ'!$B$4:$H$605,6,0)),"",(VLOOKUP(K22,'KAYIT LİSTESİ'!$B$4:$H$605,6,0)))</f>
        <v/>
      </c>
      <c r="Q22" s="233"/>
      <c r="R22" s="26"/>
    </row>
    <row r="23" spans="1:18" s="20" customFormat="1" ht="27.6" customHeight="1" x14ac:dyDescent="0.2">
      <c r="A23" s="70"/>
      <c r="B23" s="70"/>
      <c r="C23" s="117"/>
      <c r="D23" s="117"/>
      <c r="E23" s="181"/>
      <c r="F23" s="182"/>
      <c r="G23" s="233"/>
      <c r="H23" s="71"/>
      <c r="I23" s="23"/>
      <c r="J23" s="24">
        <v>6</v>
      </c>
      <c r="K23" s="25" t="s">
        <v>681</v>
      </c>
      <c r="L23" s="26" t="str">
        <f>IF(ISERROR(VLOOKUP(K23,'KAYIT LİSTESİ'!$B$4:$H$605,2,0)),"",(VLOOKUP(K23,'KAYIT LİSTESİ'!$B$4:$H$605,2,0)))</f>
        <v/>
      </c>
      <c r="M23" s="27" t="str">
        <f>IF(ISERROR(VLOOKUP(K23,'KAYIT LİSTESİ'!$B$4:$H$605,4,0)),"",(VLOOKUP(K23,'KAYIT LİSTESİ'!$B$4:$H$605,4,0)))</f>
        <v/>
      </c>
      <c r="N23" s="27" t="str">
        <f>IF(ISERROR(VLOOKUP(K23,'KAYIT LİSTESİ'!$B$4:$N$605,13,0)),"",(VLOOKUP(K23,'KAYIT LİSTESİ'!$B$4:$N$605,13,0)))</f>
        <v/>
      </c>
      <c r="O23" s="46" t="str">
        <f>IF(ISERROR(VLOOKUP(K23,'KAYIT LİSTESİ'!$B$4:$H$605,5,0)),"",(VLOOKUP(K23,'KAYIT LİSTESİ'!$B$4:$H$605,5,0)))</f>
        <v/>
      </c>
      <c r="P23" s="46" t="str">
        <f>IF(ISERROR(VLOOKUP(K23,'KAYIT LİSTESİ'!$B$4:$H$605,6,0)),"",(VLOOKUP(K23,'KAYIT LİSTESİ'!$B$4:$H$605,6,0)))</f>
        <v/>
      </c>
      <c r="Q23" s="233"/>
      <c r="R23" s="26"/>
    </row>
    <row r="24" spans="1:18" s="20" customFormat="1" ht="27.6" customHeight="1" x14ac:dyDescent="0.2">
      <c r="A24" s="70"/>
      <c r="B24" s="70"/>
      <c r="C24" s="117"/>
      <c r="D24" s="117"/>
      <c r="E24" s="181"/>
      <c r="F24" s="182"/>
      <c r="G24" s="233"/>
      <c r="H24" s="71"/>
      <c r="I24" s="23"/>
      <c r="J24" s="24">
        <v>7</v>
      </c>
      <c r="K24" s="25" t="s">
        <v>682</v>
      </c>
      <c r="L24" s="26" t="str">
        <f>IF(ISERROR(VLOOKUP(K24,'KAYIT LİSTESİ'!$B$4:$H$605,2,0)),"",(VLOOKUP(K24,'KAYIT LİSTESİ'!$B$4:$H$605,2,0)))</f>
        <v/>
      </c>
      <c r="M24" s="27" t="str">
        <f>IF(ISERROR(VLOOKUP(K24,'KAYIT LİSTESİ'!$B$4:$H$605,4,0)),"",(VLOOKUP(K24,'KAYIT LİSTESİ'!$B$4:$H$605,4,0)))</f>
        <v/>
      </c>
      <c r="N24" s="27" t="str">
        <f>IF(ISERROR(VLOOKUP(K24,'KAYIT LİSTESİ'!$B$4:$N$605,13,0)),"",(VLOOKUP(K24,'KAYIT LİSTESİ'!$B$4:$N$605,13,0)))</f>
        <v/>
      </c>
      <c r="O24" s="46" t="str">
        <f>IF(ISERROR(VLOOKUP(K24,'KAYIT LİSTESİ'!$B$4:$H$605,5,0)),"",(VLOOKUP(K24,'KAYIT LİSTESİ'!$B$4:$H$605,5,0)))</f>
        <v/>
      </c>
      <c r="P24" s="46" t="str">
        <f>IF(ISERROR(VLOOKUP(K24,'KAYIT LİSTESİ'!$B$4:$H$605,6,0)),"",(VLOOKUP(K24,'KAYIT LİSTESİ'!$B$4:$H$605,6,0)))</f>
        <v/>
      </c>
      <c r="Q24" s="233"/>
      <c r="R24" s="26"/>
    </row>
    <row r="25" spans="1:18" s="20" customFormat="1" ht="27.6" customHeight="1" x14ac:dyDescent="0.2">
      <c r="A25" s="70"/>
      <c r="B25" s="70"/>
      <c r="C25" s="117"/>
      <c r="D25" s="117"/>
      <c r="E25" s="181"/>
      <c r="F25" s="182"/>
      <c r="G25" s="233"/>
      <c r="H25" s="71"/>
      <c r="I25" s="23"/>
      <c r="J25" s="24">
        <v>8</v>
      </c>
      <c r="K25" s="25" t="s">
        <v>683</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233"/>
      <c r="R25" s="26"/>
    </row>
    <row r="26" spans="1:18" s="20" customFormat="1" ht="27.6" customHeight="1" x14ac:dyDescent="0.2">
      <c r="A26" s="70"/>
      <c r="B26" s="70"/>
      <c r="C26" s="117"/>
      <c r="D26" s="117"/>
      <c r="E26" s="181"/>
      <c r="F26" s="182"/>
      <c r="G26" s="118"/>
      <c r="H26" s="71"/>
      <c r="I26" s="23"/>
      <c r="J26" s="338" t="s">
        <v>18</v>
      </c>
      <c r="K26" s="339"/>
      <c r="L26" s="339"/>
      <c r="M26" s="339"/>
      <c r="N26" s="339"/>
      <c r="O26" s="341" t="s">
        <v>847</v>
      </c>
      <c r="P26" s="339"/>
      <c r="Q26" s="339"/>
      <c r="R26" s="340"/>
    </row>
    <row r="27" spans="1:18" s="20" customFormat="1" ht="27.6" customHeight="1" x14ac:dyDescent="0.2">
      <c r="A27" s="70"/>
      <c r="B27" s="70"/>
      <c r="C27" s="117"/>
      <c r="D27" s="117"/>
      <c r="E27" s="181"/>
      <c r="F27" s="182"/>
      <c r="G27" s="118"/>
      <c r="H27" s="71"/>
      <c r="I27" s="23"/>
      <c r="J27" s="45" t="s">
        <v>12</v>
      </c>
      <c r="K27" s="42" t="s">
        <v>148</v>
      </c>
      <c r="L27" s="42" t="s">
        <v>147</v>
      </c>
      <c r="M27" s="43" t="s">
        <v>13</v>
      </c>
      <c r="N27" s="43" t="s">
        <v>225</v>
      </c>
      <c r="O27" s="44" t="s">
        <v>14</v>
      </c>
      <c r="P27" s="44" t="s">
        <v>47</v>
      </c>
      <c r="Q27" s="42" t="s">
        <v>15</v>
      </c>
      <c r="R27" s="42" t="s">
        <v>27</v>
      </c>
    </row>
    <row r="28" spans="1:18" s="20" customFormat="1" ht="27.6" customHeight="1" x14ac:dyDescent="0.2">
      <c r="A28" s="534" t="s">
        <v>12</v>
      </c>
      <c r="B28" s="535" t="s">
        <v>147</v>
      </c>
      <c r="C28" s="527" t="s">
        <v>387</v>
      </c>
      <c r="D28" s="528"/>
      <c r="E28" s="529"/>
      <c r="F28" s="530"/>
      <c r="G28" s="531" t="s">
        <v>15</v>
      </c>
      <c r="H28" s="532" t="s">
        <v>27</v>
      </c>
      <c r="I28" s="23"/>
      <c r="J28" s="24">
        <v>1</v>
      </c>
      <c r="K28" s="25" t="s">
        <v>684</v>
      </c>
      <c r="L28" s="26" t="str">
        <f>IF(ISERROR(VLOOKUP(K28,'KAYIT LİSTESİ'!$B$4:$H$605,2,0)),"",(VLOOKUP(K28,'KAYIT LİSTESİ'!$B$4:$H$605,2,0)))</f>
        <v/>
      </c>
      <c r="M28" s="27" t="str">
        <f>IF(ISERROR(VLOOKUP(K28,'KAYIT LİSTESİ'!$B$4:$H$605,4,0)),"",(VLOOKUP(K28,'KAYIT LİSTESİ'!$B$4:$H$605,4,0)))</f>
        <v/>
      </c>
      <c r="N28" s="27" t="str">
        <f>IF(ISERROR(VLOOKUP(K28,'KAYIT LİSTESİ'!$B$4:$N$605,13,0)),"",(VLOOKUP(K28,'KAYIT LİSTESİ'!$B$4:$N$605,13,0)))</f>
        <v/>
      </c>
      <c r="O28" s="46" t="str">
        <f>IF(ISERROR(VLOOKUP(K28,'KAYIT LİSTESİ'!$B$4:$H$605,5,0)),"",(VLOOKUP(K28,'KAYIT LİSTESİ'!$B$4:$H$605,5,0)))</f>
        <v/>
      </c>
      <c r="P28" s="46" t="str">
        <f>IF(ISERROR(VLOOKUP(K28,'KAYIT LİSTESİ'!$B$4:$H$605,6,0)),"",(VLOOKUP(K28,'KAYIT LİSTESİ'!$B$4:$H$605,6,0)))</f>
        <v/>
      </c>
      <c r="Q28" s="28"/>
      <c r="R28" s="26"/>
    </row>
    <row r="29" spans="1:18" s="20" customFormat="1" ht="27.6" customHeight="1" x14ac:dyDescent="0.2">
      <c r="A29" s="534"/>
      <c r="B29" s="536"/>
      <c r="C29" s="242" t="s">
        <v>386</v>
      </c>
      <c r="D29" s="243" t="s">
        <v>225</v>
      </c>
      <c r="E29" s="241" t="s">
        <v>14</v>
      </c>
      <c r="F29" s="241" t="s">
        <v>47</v>
      </c>
      <c r="G29" s="531"/>
      <c r="H29" s="533"/>
      <c r="I29" s="23"/>
      <c r="J29" s="24">
        <v>2</v>
      </c>
      <c r="K29" s="25" t="s">
        <v>685</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8"/>
      <c r="R29" s="26"/>
    </row>
    <row r="30" spans="1:18" s="20" customFormat="1" ht="27.6" customHeight="1" x14ac:dyDescent="0.2">
      <c r="A30" s="70"/>
      <c r="B30" s="70"/>
      <c r="C30" s="117"/>
      <c r="D30" s="117"/>
      <c r="E30" s="181"/>
      <c r="F30" s="182"/>
      <c r="G30" s="118"/>
      <c r="H30" s="71"/>
      <c r="I30" s="23"/>
      <c r="J30" s="24">
        <v>3</v>
      </c>
      <c r="K30" s="25" t="s">
        <v>686</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8"/>
      <c r="R30" s="26"/>
    </row>
    <row r="31" spans="1:18" s="20" customFormat="1" ht="27.6" customHeight="1" x14ac:dyDescent="0.2">
      <c r="A31" s="70"/>
      <c r="B31" s="70"/>
      <c r="C31" s="117"/>
      <c r="D31" s="117"/>
      <c r="E31" s="181"/>
      <c r="F31" s="182"/>
      <c r="G31" s="118"/>
      <c r="H31" s="71"/>
      <c r="I31" s="23"/>
      <c r="J31" s="24">
        <v>4</v>
      </c>
      <c r="K31" s="25" t="s">
        <v>687</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8"/>
      <c r="R31" s="26"/>
    </row>
    <row r="32" spans="1:18" s="20" customFormat="1" ht="27.6" customHeight="1" x14ac:dyDescent="0.2">
      <c r="A32" s="70"/>
      <c r="B32" s="70"/>
      <c r="C32" s="117"/>
      <c r="D32" s="117"/>
      <c r="E32" s="181"/>
      <c r="F32" s="182"/>
      <c r="G32" s="118"/>
      <c r="H32" s="71"/>
      <c r="I32" s="23"/>
      <c r="J32" s="24">
        <v>5</v>
      </c>
      <c r="K32" s="25" t="s">
        <v>688</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8"/>
      <c r="R32" s="26"/>
    </row>
    <row r="33" spans="1:18" s="20" customFormat="1" ht="27.6" customHeight="1" x14ac:dyDescent="0.2">
      <c r="A33" s="70"/>
      <c r="B33" s="70"/>
      <c r="C33" s="117"/>
      <c r="D33" s="117"/>
      <c r="E33" s="181"/>
      <c r="F33" s="182"/>
      <c r="G33" s="118"/>
      <c r="H33" s="71"/>
      <c r="I33" s="23"/>
      <c r="J33" s="24">
        <v>6</v>
      </c>
      <c r="K33" s="25" t="s">
        <v>689</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8"/>
      <c r="R33" s="26"/>
    </row>
    <row r="34" spans="1:18" s="20" customFormat="1" ht="27.6" customHeight="1" x14ac:dyDescent="0.2">
      <c r="A34" s="70"/>
      <c r="B34" s="70"/>
      <c r="C34" s="117"/>
      <c r="D34" s="117"/>
      <c r="E34" s="181"/>
      <c r="F34" s="182"/>
      <c r="G34" s="118"/>
      <c r="H34" s="71"/>
      <c r="I34" s="23"/>
      <c r="J34" s="24">
        <v>7</v>
      </c>
      <c r="K34" s="25" t="s">
        <v>690</v>
      </c>
      <c r="L34" s="26" t="str">
        <f>IF(ISERROR(VLOOKUP(K34,'KAYIT LİSTESİ'!$B$4:$H$605,2,0)),"",(VLOOKUP(K34,'KAYIT LİSTESİ'!$B$4:$H$605,2,0)))</f>
        <v/>
      </c>
      <c r="M34" s="27" t="str">
        <f>IF(ISERROR(VLOOKUP(K34,'KAYIT LİSTESİ'!$B$4:$H$605,4,0)),"",(VLOOKUP(K34,'KAYIT LİSTESİ'!$B$4:$H$605,4,0)))</f>
        <v/>
      </c>
      <c r="N34" s="27" t="str">
        <f>IF(ISERROR(VLOOKUP(K34,'KAYIT LİSTESİ'!$B$4:$N$605,13,0)),"",(VLOOKUP(K34,'KAYIT LİSTESİ'!$B$4:$N$605,13,0)))</f>
        <v/>
      </c>
      <c r="O34" s="46" t="str">
        <f>IF(ISERROR(VLOOKUP(K34,'KAYIT LİSTESİ'!$B$4:$H$605,5,0)),"",(VLOOKUP(K34,'KAYIT LİSTESİ'!$B$4:$H$605,5,0)))</f>
        <v/>
      </c>
      <c r="P34" s="46" t="str">
        <f>IF(ISERROR(VLOOKUP(K34,'KAYIT LİSTESİ'!$B$4:$H$605,6,0)),"",(VLOOKUP(K34,'KAYIT LİSTESİ'!$B$4:$H$605,6,0)))</f>
        <v/>
      </c>
      <c r="Q34" s="28"/>
      <c r="R34" s="26"/>
    </row>
    <row r="35" spans="1:18" s="20" customFormat="1" ht="27.6" customHeight="1" x14ac:dyDescent="0.2">
      <c r="A35" s="70"/>
      <c r="B35" s="70"/>
      <c r="C35" s="117"/>
      <c r="D35" s="117"/>
      <c r="E35" s="181"/>
      <c r="F35" s="182"/>
      <c r="G35" s="118"/>
      <c r="H35" s="71"/>
      <c r="I35" s="23"/>
      <c r="J35" s="24">
        <v>8</v>
      </c>
      <c r="K35" s="25" t="s">
        <v>691</v>
      </c>
      <c r="L35" s="26" t="str">
        <f>IF(ISERROR(VLOOKUP(K35,'KAYIT LİSTESİ'!$B$4:$H$605,2,0)),"",(VLOOKUP(K35,'KAYIT LİSTESİ'!$B$4:$H$605,2,0)))</f>
        <v/>
      </c>
      <c r="M35" s="27" t="str">
        <f>IF(ISERROR(VLOOKUP(K35,'KAYIT LİSTESİ'!$B$4:$H$605,4,0)),"",(VLOOKUP(K35,'KAYIT LİSTESİ'!$B$4:$H$605,4,0)))</f>
        <v/>
      </c>
      <c r="N35" s="27" t="str">
        <f>IF(ISERROR(VLOOKUP(K35,'KAYIT LİSTESİ'!$B$4:$N$605,13,0)),"",(VLOOKUP(K35,'KAYIT LİSTESİ'!$B$4:$N$605,13,0)))</f>
        <v/>
      </c>
      <c r="O35" s="46" t="str">
        <f>IF(ISERROR(VLOOKUP(K35,'KAYIT LİSTESİ'!$B$4:$H$605,5,0)),"",(VLOOKUP(K35,'KAYIT LİSTESİ'!$B$4:$H$605,5,0)))</f>
        <v/>
      </c>
      <c r="P35" s="46" t="str">
        <f>IF(ISERROR(VLOOKUP(K35,'KAYIT LİSTESİ'!$B$4:$H$605,6,0)),"",(VLOOKUP(K35,'KAYIT LİSTESİ'!$B$4:$H$605,6,0)))</f>
        <v/>
      </c>
      <c r="Q35" s="28"/>
      <c r="R35" s="26"/>
    </row>
    <row r="36" spans="1:18" s="20" customFormat="1" ht="27.6" customHeight="1" x14ac:dyDescent="0.2">
      <c r="A36" s="70"/>
      <c r="B36" s="70"/>
      <c r="C36" s="117"/>
      <c r="D36" s="117"/>
      <c r="E36" s="181"/>
      <c r="F36" s="182"/>
      <c r="G36" s="118"/>
      <c r="H36" s="71"/>
      <c r="I36" s="23"/>
      <c r="J36" s="338" t="s">
        <v>44</v>
      </c>
      <c r="K36" s="339"/>
      <c r="L36" s="339"/>
      <c r="M36" s="339"/>
      <c r="N36" s="339"/>
      <c r="O36" s="341" t="s">
        <v>847</v>
      </c>
      <c r="P36" s="339"/>
      <c r="Q36" s="339"/>
      <c r="R36" s="340"/>
    </row>
    <row r="37" spans="1:18" s="20" customFormat="1" ht="27.6" customHeight="1" x14ac:dyDescent="0.2">
      <c r="A37" s="70"/>
      <c r="B37" s="70"/>
      <c r="C37" s="117"/>
      <c r="D37" s="117"/>
      <c r="E37" s="181"/>
      <c r="F37" s="182"/>
      <c r="G37" s="118"/>
      <c r="H37" s="71"/>
      <c r="I37" s="23"/>
      <c r="J37" s="45" t="s">
        <v>12</v>
      </c>
      <c r="K37" s="42" t="s">
        <v>148</v>
      </c>
      <c r="L37" s="42" t="s">
        <v>147</v>
      </c>
      <c r="M37" s="43" t="s">
        <v>13</v>
      </c>
      <c r="N37" s="43" t="s">
        <v>225</v>
      </c>
      <c r="O37" s="44" t="s">
        <v>14</v>
      </c>
      <c r="P37" s="44" t="s">
        <v>47</v>
      </c>
      <c r="Q37" s="42" t="s">
        <v>15</v>
      </c>
      <c r="R37" s="42" t="s">
        <v>27</v>
      </c>
    </row>
    <row r="38" spans="1:18" s="20" customFormat="1" ht="27.6" customHeight="1" x14ac:dyDescent="0.2">
      <c r="A38" s="70"/>
      <c r="B38" s="70"/>
      <c r="C38" s="117"/>
      <c r="D38" s="117"/>
      <c r="E38" s="181"/>
      <c r="F38" s="182"/>
      <c r="G38" s="118"/>
      <c r="H38" s="71"/>
      <c r="I38" s="23"/>
      <c r="J38" s="24">
        <v>1</v>
      </c>
      <c r="K38" s="25" t="s">
        <v>693</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33"/>
      <c r="R38" s="26"/>
    </row>
    <row r="39" spans="1:18" s="20" customFormat="1" ht="27.6" customHeight="1" x14ac:dyDescent="0.2">
      <c r="A39" s="70"/>
      <c r="B39" s="70"/>
      <c r="C39" s="117"/>
      <c r="D39" s="117"/>
      <c r="E39" s="181"/>
      <c r="F39" s="182"/>
      <c r="G39" s="118"/>
      <c r="H39" s="71"/>
      <c r="I39" s="23"/>
      <c r="J39" s="24">
        <v>2</v>
      </c>
      <c r="K39" s="25" t="s">
        <v>694</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33"/>
      <c r="R39" s="26"/>
    </row>
    <row r="40" spans="1:18" s="20" customFormat="1" ht="27.6" customHeight="1" x14ac:dyDescent="0.2">
      <c r="A40" s="70"/>
      <c r="B40" s="70"/>
      <c r="C40" s="117"/>
      <c r="D40" s="117"/>
      <c r="E40" s="181"/>
      <c r="F40" s="182"/>
      <c r="G40" s="118"/>
      <c r="H40" s="71"/>
      <c r="I40" s="23"/>
      <c r="J40" s="24">
        <v>3</v>
      </c>
      <c r="K40" s="25" t="s">
        <v>695</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33"/>
      <c r="R40" s="26"/>
    </row>
    <row r="41" spans="1:18" s="20" customFormat="1" ht="27.6" customHeight="1" x14ac:dyDescent="0.2">
      <c r="A41" s="70"/>
      <c r="B41" s="70"/>
      <c r="C41" s="117"/>
      <c r="D41" s="117"/>
      <c r="E41" s="181"/>
      <c r="F41" s="182"/>
      <c r="G41" s="118"/>
      <c r="H41" s="71"/>
      <c r="I41" s="23"/>
      <c r="J41" s="24">
        <v>4</v>
      </c>
      <c r="K41" s="25" t="s">
        <v>696</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33"/>
      <c r="R41" s="26"/>
    </row>
    <row r="42" spans="1:18" s="20" customFormat="1" ht="27.6" customHeight="1" x14ac:dyDescent="0.2">
      <c r="A42" s="70"/>
      <c r="B42" s="70"/>
      <c r="C42" s="117"/>
      <c r="D42" s="117"/>
      <c r="E42" s="181"/>
      <c r="F42" s="182"/>
      <c r="G42" s="118"/>
      <c r="H42" s="71"/>
      <c r="I42" s="23"/>
      <c r="J42" s="24">
        <v>5</v>
      </c>
      <c r="K42" s="25" t="s">
        <v>697</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33"/>
      <c r="R42" s="26"/>
    </row>
    <row r="43" spans="1:18" s="20" customFormat="1" ht="27.6" customHeight="1" x14ac:dyDescent="0.2">
      <c r="A43" s="70"/>
      <c r="B43" s="70"/>
      <c r="C43" s="117"/>
      <c r="D43" s="117"/>
      <c r="E43" s="181"/>
      <c r="F43" s="182"/>
      <c r="G43" s="118"/>
      <c r="H43" s="71"/>
      <c r="I43" s="23"/>
      <c r="J43" s="24">
        <v>6</v>
      </c>
      <c r="K43" s="25" t="s">
        <v>698</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33"/>
      <c r="R43" s="26"/>
    </row>
    <row r="44" spans="1:18" s="20" customFormat="1" ht="27.6" customHeight="1" x14ac:dyDescent="0.2">
      <c r="A44" s="70"/>
      <c r="B44" s="70"/>
      <c r="C44" s="117"/>
      <c r="D44" s="117"/>
      <c r="E44" s="181"/>
      <c r="F44" s="182"/>
      <c r="G44" s="118"/>
      <c r="H44" s="71"/>
      <c r="I44" s="23"/>
      <c r="J44" s="24">
        <v>7</v>
      </c>
      <c r="K44" s="25" t="s">
        <v>699</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33"/>
      <c r="R44" s="26"/>
    </row>
    <row r="45" spans="1:18" s="20" customFormat="1" ht="27.6" customHeight="1" x14ac:dyDescent="0.2">
      <c r="A45" s="70"/>
      <c r="B45" s="70"/>
      <c r="C45" s="117"/>
      <c r="D45" s="117"/>
      <c r="E45" s="181"/>
      <c r="F45" s="182"/>
      <c r="G45" s="118"/>
      <c r="H45" s="71"/>
      <c r="I45" s="23"/>
      <c r="J45" s="24">
        <v>8</v>
      </c>
      <c r="K45" s="25" t="s">
        <v>692</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33"/>
      <c r="R45" s="26"/>
    </row>
    <row r="46" spans="1:18" s="20" customFormat="1" ht="27.6" customHeight="1" x14ac:dyDescent="0.2">
      <c r="A46" s="70"/>
      <c r="B46" s="70"/>
      <c r="C46" s="117"/>
      <c r="D46" s="117"/>
      <c r="E46" s="181"/>
      <c r="F46" s="182"/>
      <c r="G46" s="118"/>
      <c r="H46" s="71"/>
      <c r="I46" s="23"/>
      <c r="J46" s="338" t="s">
        <v>45</v>
      </c>
      <c r="K46" s="339"/>
      <c r="L46" s="339"/>
      <c r="M46" s="339"/>
      <c r="N46" s="339"/>
      <c r="O46" s="341" t="s">
        <v>847</v>
      </c>
      <c r="P46" s="339"/>
      <c r="Q46" s="339"/>
      <c r="R46" s="340"/>
    </row>
    <row r="47" spans="1:18" s="20" customFormat="1" ht="27.6" customHeight="1" x14ac:dyDescent="0.2">
      <c r="A47" s="70"/>
      <c r="B47" s="70"/>
      <c r="C47" s="117"/>
      <c r="D47" s="117"/>
      <c r="E47" s="181"/>
      <c r="F47" s="182"/>
      <c r="G47" s="118"/>
      <c r="H47" s="71"/>
      <c r="I47" s="23"/>
      <c r="J47" s="45" t="s">
        <v>12</v>
      </c>
      <c r="K47" s="42" t="s">
        <v>148</v>
      </c>
      <c r="L47" s="42" t="s">
        <v>147</v>
      </c>
      <c r="M47" s="43" t="s">
        <v>13</v>
      </c>
      <c r="N47" s="43" t="s">
        <v>225</v>
      </c>
      <c r="O47" s="44" t="s">
        <v>14</v>
      </c>
      <c r="P47" s="44" t="s">
        <v>47</v>
      </c>
      <c r="Q47" s="42" t="s">
        <v>15</v>
      </c>
      <c r="R47" s="42" t="s">
        <v>27</v>
      </c>
    </row>
    <row r="48" spans="1:18" s="20" customFormat="1" ht="27.6" customHeight="1" x14ac:dyDescent="0.2">
      <c r="A48" s="70"/>
      <c r="B48" s="70"/>
      <c r="C48" s="117"/>
      <c r="D48" s="117"/>
      <c r="E48" s="181"/>
      <c r="F48" s="182"/>
      <c r="G48" s="118"/>
      <c r="H48" s="71"/>
      <c r="I48" s="23"/>
      <c r="J48" s="24">
        <v>1</v>
      </c>
      <c r="K48" s="25" t="s">
        <v>700</v>
      </c>
      <c r="L48" s="26" t="str">
        <f>IF(ISERROR(VLOOKUP(K48,'KAYIT LİSTESİ'!$B$4:$H$605,2,0)),"",(VLOOKUP(K48,'KAYIT LİSTESİ'!$B$4:$H$605,2,0)))</f>
        <v/>
      </c>
      <c r="M48" s="27" t="str">
        <f>IF(ISERROR(VLOOKUP(K48,'KAYIT LİSTESİ'!$B$4:$H$605,4,0)),"",(VLOOKUP(K48,'KAYIT LİSTESİ'!$B$4:$H$605,4,0)))</f>
        <v/>
      </c>
      <c r="N48" s="27" t="str">
        <f>IF(ISERROR(VLOOKUP(K48,'KAYIT LİSTESİ'!$B$4:$N$605,13,0)),"",(VLOOKUP(K48,'KAYIT LİSTESİ'!$B$4:$N$605,13,0)))</f>
        <v/>
      </c>
      <c r="O48" s="46" t="str">
        <f>IF(ISERROR(VLOOKUP(K48,'KAYIT LİSTESİ'!$B$4:$H$605,5,0)),"",(VLOOKUP(K48,'KAYIT LİSTESİ'!$B$4:$H$605,5,0)))</f>
        <v/>
      </c>
      <c r="P48" s="46" t="str">
        <f>IF(ISERROR(VLOOKUP(K48,'KAYIT LİSTESİ'!$B$4:$H$605,6,0)),"",(VLOOKUP(K48,'KAYIT LİSTESİ'!$B$4:$H$605,6,0)))</f>
        <v/>
      </c>
      <c r="Q48" s="28"/>
      <c r="R48" s="26"/>
    </row>
    <row r="49" spans="1:19" s="20" customFormat="1" ht="27.6" customHeight="1" x14ac:dyDescent="0.2">
      <c r="A49" s="70"/>
      <c r="B49" s="70"/>
      <c r="C49" s="117"/>
      <c r="D49" s="117"/>
      <c r="E49" s="181"/>
      <c r="F49" s="182"/>
      <c r="G49" s="118"/>
      <c r="H49" s="71"/>
      <c r="I49" s="23"/>
      <c r="J49" s="24">
        <v>2</v>
      </c>
      <c r="K49" s="25" t="s">
        <v>701</v>
      </c>
      <c r="L49" s="26" t="str">
        <f>IF(ISERROR(VLOOKUP(K49,'KAYIT LİSTESİ'!$B$4:$H$605,2,0)),"",(VLOOKUP(K49,'KAYIT LİSTESİ'!$B$4:$H$605,2,0)))</f>
        <v/>
      </c>
      <c r="M49" s="27" t="str">
        <f>IF(ISERROR(VLOOKUP(K49,'KAYIT LİSTESİ'!$B$4:$H$605,4,0)),"",(VLOOKUP(K49,'KAYIT LİSTESİ'!$B$4:$H$605,4,0)))</f>
        <v/>
      </c>
      <c r="N49" s="27" t="str">
        <f>IF(ISERROR(VLOOKUP(K49,'KAYIT LİSTESİ'!$B$4:$N$605,13,0)),"",(VLOOKUP(K49,'KAYIT LİSTESİ'!$B$4:$N$605,13,0)))</f>
        <v/>
      </c>
      <c r="O49" s="46" t="str">
        <f>IF(ISERROR(VLOOKUP(K49,'KAYIT LİSTESİ'!$B$4:$H$605,5,0)),"",(VLOOKUP(K49,'KAYIT LİSTESİ'!$B$4:$H$605,5,0)))</f>
        <v/>
      </c>
      <c r="P49" s="46" t="str">
        <f>IF(ISERROR(VLOOKUP(K49,'KAYIT LİSTESİ'!$B$4:$H$605,6,0)),"",(VLOOKUP(K49,'KAYIT LİSTESİ'!$B$4:$H$605,6,0)))</f>
        <v/>
      </c>
      <c r="Q49" s="28"/>
      <c r="R49" s="26"/>
    </row>
    <row r="50" spans="1:19" s="20" customFormat="1" ht="27.6" customHeight="1" x14ac:dyDescent="0.2">
      <c r="A50" s="70"/>
      <c r="B50" s="70"/>
      <c r="C50" s="117"/>
      <c r="D50" s="117"/>
      <c r="E50" s="181"/>
      <c r="F50" s="182"/>
      <c r="G50" s="118"/>
      <c r="H50" s="71"/>
      <c r="I50" s="23"/>
      <c r="J50" s="24">
        <v>3</v>
      </c>
      <c r="K50" s="25" t="s">
        <v>702</v>
      </c>
      <c r="L50" s="26" t="str">
        <f>IF(ISERROR(VLOOKUP(K50,'KAYIT LİSTESİ'!$B$4:$H$605,2,0)),"",(VLOOKUP(K50,'KAYIT LİSTESİ'!$B$4:$H$605,2,0)))</f>
        <v/>
      </c>
      <c r="M50" s="27" t="str">
        <f>IF(ISERROR(VLOOKUP(K50,'KAYIT LİSTESİ'!$B$4:$H$605,4,0)),"",(VLOOKUP(K50,'KAYIT LİSTESİ'!$B$4:$H$605,4,0)))</f>
        <v/>
      </c>
      <c r="N50" s="27" t="str">
        <f>IF(ISERROR(VLOOKUP(K50,'KAYIT LİSTESİ'!$B$4:$N$605,13,0)),"",(VLOOKUP(K50,'KAYIT LİSTESİ'!$B$4:$N$605,13,0)))</f>
        <v/>
      </c>
      <c r="O50" s="46" t="str">
        <f>IF(ISERROR(VLOOKUP(K50,'KAYIT LİSTESİ'!$B$4:$H$605,5,0)),"",(VLOOKUP(K50,'KAYIT LİSTESİ'!$B$4:$H$605,5,0)))</f>
        <v/>
      </c>
      <c r="P50" s="46" t="str">
        <f>IF(ISERROR(VLOOKUP(K50,'KAYIT LİSTESİ'!$B$4:$H$605,6,0)),"",(VLOOKUP(K50,'KAYIT LİSTESİ'!$B$4:$H$605,6,0)))</f>
        <v/>
      </c>
      <c r="Q50" s="28"/>
      <c r="R50" s="26"/>
    </row>
    <row r="51" spans="1:19" s="20" customFormat="1" ht="27.6" customHeight="1" x14ac:dyDescent="0.2">
      <c r="A51" s="70"/>
      <c r="B51" s="70"/>
      <c r="C51" s="117"/>
      <c r="D51" s="117"/>
      <c r="E51" s="181"/>
      <c r="F51" s="182"/>
      <c r="G51" s="118"/>
      <c r="H51" s="71"/>
      <c r="I51" s="23"/>
      <c r="J51" s="24">
        <v>4</v>
      </c>
      <c r="K51" s="25" t="s">
        <v>703</v>
      </c>
      <c r="L51" s="26" t="str">
        <f>IF(ISERROR(VLOOKUP(K51,'KAYIT LİSTESİ'!$B$4:$H$605,2,0)),"",(VLOOKUP(K51,'KAYIT LİSTESİ'!$B$4:$H$605,2,0)))</f>
        <v/>
      </c>
      <c r="M51" s="27" t="str">
        <f>IF(ISERROR(VLOOKUP(K51,'KAYIT LİSTESİ'!$B$4:$H$605,4,0)),"",(VLOOKUP(K51,'KAYIT LİSTESİ'!$B$4:$H$605,4,0)))</f>
        <v/>
      </c>
      <c r="N51" s="27" t="str">
        <f>IF(ISERROR(VLOOKUP(K51,'KAYIT LİSTESİ'!$B$4:$N$605,13,0)),"",(VLOOKUP(K51,'KAYIT LİSTESİ'!$B$4:$N$605,13,0)))</f>
        <v/>
      </c>
      <c r="O51" s="46" t="str">
        <f>IF(ISERROR(VLOOKUP(K51,'KAYIT LİSTESİ'!$B$4:$H$605,5,0)),"",(VLOOKUP(K51,'KAYIT LİSTESİ'!$B$4:$H$605,5,0)))</f>
        <v/>
      </c>
      <c r="P51" s="46" t="str">
        <f>IF(ISERROR(VLOOKUP(K51,'KAYIT LİSTESİ'!$B$4:$H$605,6,0)),"",(VLOOKUP(K51,'KAYIT LİSTESİ'!$B$4:$H$605,6,0)))</f>
        <v/>
      </c>
      <c r="Q51" s="28"/>
      <c r="R51" s="26"/>
    </row>
    <row r="52" spans="1:19" s="20" customFormat="1" ht="27.6" customHeight="1" x14ac:dyDescent="0.2">
      <c r="A52" s="70"/>
      <c r="B52" s="70"/>
      <c r="C52" s="117"/>
      <c r="D52" s="117"/>
      <c r="E52" s="181"/>
      <c r="F52" s="182"/>
      <c r="G52" s="118"/>
      <c r="H52" s="71"/>
      <c r="I52" s="23"/>
      <c r="J52" s="24">
        <v>5</v>
      </c>
      <c r="K52" s="25" t="s">
        <v>704</v>
      </c>
      <c r="L52" s="26" t="str">
        <f>IF(ISERROR(VLOOKUP(K52,'KAYIT LİSTESİ'!$B$4:$H$605,2,0)),"",(VLOOKUP(K52,'KAYIT LİSTESİ'!$B$4:$H$605,2,0)))</f>
        <v/>
      </c>
      <c r="M52" s="27" t="str">
        <f>IF(ISERROR(VLOOKUP(K52,'KAYIT LİSTESİ'!$B$4:$H$605,4,0)),"",(VLOOKUP(K52,'KAYIT LİSTESİ'!$B$4:$H$605,4,0)))</f>
        <v/>
      </c>
      <c r="N52" s="27" t="str">
        <f>IF(ISERROR(VLOOKUP(K52,'KAYIT LİSTESİ'!$B$4:$N$605,13,0)),"",(VLOOKUP(K52,'KAYIT LİSTESİ'!$B$4:$N$605,13,0)))</f>
        <v/>
      </c>
      <c r="O52" s="46" t="str">
        <f>IF(ISERROR(VLOOKUP(K52,'KAYIT LİSTESİ'!$B$4:$H$605,5,0)),"",(VLOOKUP(K52,'KAYIT LİSTESİ'!$B$4:$H$605,5,0)))</f>
        <v/>
      </c>
      <c r="P52" s="46" t="str">
        <f>IF(ISERROR(VLOOKUP(K52,'KAYIT LİSTESİ'!$B$4:$H$605,6,0)),"",(VLOOKUP(K52,'KAYIT LİSTESİ'!$B$4:$H$605,6,0)))</f>
        <v/>
      </c>
      <c r="Q52" s="28"/>
      <c r="R52" s="26"/>
    </row>
    <row r="53" spans="1:19" s="20" customFormat="1" ht="27.6" customHeight="1" x14ac:dyDescent="0.2">
      <c r="A53" s="70"/>
      <c r="B53" s="70"/>
      <c r="C53" s="117"/>
      <c r="D53" s="117"/>
      <c r="E53" s="181"/>
      <c r="F53" s="182"/>
      <c r="G53" s="118"/>
      <c r="H53" s="71"/>
      <c r="I53" s="23"/>
      <c r="J53" s="24">
        <v>6</v>
      </c>
      <c r="K53" s="25" t="s">
        <v>705</v>
      </c>
      <c r="L53" s="26" t="str">
        <f>IF(ISERROR(VLOOKUP(K53,'KAYIT LİSTESİ'!$B$4:$H$605,2,0)),"",(VLOOKUP(K53,'KAYIT LİSTESİ'!$B$4:$H$605,2,0)))</f>
        <v/>
      </c>
      <c r="M53" s="27" t="str">
        <f>IF(ISERROR(VLOOKUP(K53,'KAYIT LİSTESİ'!$B$4:$H$605,4,0)),"",(VLOOKUP(K53,'KAYIT LİSTESİ'!$B$4:$H$605,4,0)))</f>
        <v/>
      </c>
      <c r="N53" s="27" t="str">
        <f>IF(ISERROR(VLOOKUP(K53,'KAYIT LİSTESİ'!$B$4:$N$605,13,0)),"",(VLOOKUP(K53,'KAYIT LİSTESİ'!$B$4:$N$605,13,0)))</f>
        <v/>
      </c>
      <c r="O53" s="46" t="str">
        <f>IF(ISERROR(VLOOKUP(K53,'KAYIT LİSTESİ'!$B$4:$H$605,5,0)),"",(VLOOKUP(K53,'KAYIT LİSTESİ'!$B$4:$H$605,5,0)))</f>
        <v/>
      </c>
      <c r="P53" s="46" t="str">
        <f>IF(ISERROR(VLOOKUP(K53,'KAYIT LİSTESİ'!$B$4:$H$605,6,0)),"",(VLOOKUP(K53,'KAYIT LİSTESİ'!$B$4:$H$605,6,0)))</f>
        <v/>
      </c>
      <c r="Q53" s="28"/>
      <c r="R53" s="26"/>
    </row>
    <row r="54" spans="1:19" s="20" customFormat="1" ht="27.6" customHeight="1" x14ac:dyDescent="0.2">
      <c r="A54" s="70"/>
      <c r="B54" s="70"/>
      <c r="C54" s="117"/>
      <c r="D54" s="117"/>
      <c r="E54" s="181"/>
      <c r="F54" s="182"/>
      <c r="G54" s="118"/>
      <c r="H54" s="71"/>
      <c r="I54" s="23"/>
      <c r="J54" s="24">
        <v>7</v>
      </c>
      <c r="K54" s="25" t="s">
        <v>706</v>
      </c>
      <c r="L54" s="26" t="str">
        <f>IF(ISERROR(VLOOKUP(K54,'KAYIT LİSTESİ'!$B$4:$H$605,2,0)),"",(VLOOKUP(K54,'KAYIT LİSTESİ'!$B$4:$H$605,2,0)))</f>
        <v/>
      </c>
      <c r="M54" s="27" t="str">
        <f>IF(ISERROR(VLOOKUP(K54,'KAYIT LİSTESİ'!$B$4:$H$605,4,0)),"",(VLOOKUP(K54,'KAYIT LİSTESİ'!$B$4:$H$605,4,0)))</f>
        <v/>
      </c>
      <c r="N54" s="27" t="str">
        <f>IF(ISERROR(VLOOKUP(K54,'KAYIT LİSTESİ'!$B$4:$N$605,13,0)),"",(VLOOKUP(K54,'KAYIT LİSTESİ'!$B$4:$N$605,13,0)))</f>
        <v/>
      </c>
      <c r="O54" s="46" t="str">
        <f>IF(ISERROR(VLOOKUP(K54,'KAYIT LİSTESİ'!$B$4:$H$605,5,0)),"",(VLOOKUP(K54,'KAYIT LİSTESİ'!$B$4:$H$605,5,0)))</f>
        <v/>
      </c>
      <c r="P54" s="46" t="str">
        <f>IF(ISERROR(VLOOKUP(K54,'KAYIT LİSTESİ'!$B$4:$H$605,6,0)),"",(VLOOKUP(K54,'KAYIT LİSTESİ'!$B$4:$H$605,6,0)))</f>
        <v/>
      </c>
      <c r="Q54" s="28"/>
      <c r="R54" s="26"/>
    </row>
    <row r="55" spans="1:19" s="20" customFormat="1" ht="27.6" customHeight="1" x14ac:dyDescent="0.2">
      <c r="A55" s="70"/>
      <c r="B55" s="70"/>
      <c r="C55" s="117"/>
      <c r="D55" s="117"/>
      <c r="E55" s="181"/>
      <c r="F55" s="182"/>
      <c r="G55" s="118"/>
      <c r="H55" s="71"/>
      <c r="I55" s="23"/>
      <c r="J55" s="24">
        <v>8</v>
      </c>
      <c r="K55" s="25" t="s">
        <v>707</v>
      </c>
      <c r="L55" s="26" t="str">
        <f>IF(ISERROR(VLOOKUP(K55,'KAYIT LİSTESİ'!$B$4:$H$605,2,0)),"",(VLOOKUP(K55,'KAYIT LİSTESİ'!$B$4:$H$605,2,0)))</f>
        <v/>
      </c>
      <c r="M55" s="27" t="str">
        <f>IF(ISERROR(VLOOKUP(K55,'KAYIT LİSTESİ'!$B$4:$H$605,4,0)),"",(VLOOKUP(K55,'KAYIT LİSTESİ'!$B$4:$H$605,4,0)))</f>
        <v/>
      </c>
      <c r="N55" s="27" t="str">
        <f>IF(ISERROR(VLOOKUP(K55,'KAYIT LİSTESİ'!$B$4:$N$605,13,0)),"",(VLOOKUP(K55,'KAYIT LİSTESİ'!$B$4:$N$605,13,0)))</f>
        <v/>
      </c>
      <c r="O55" s="46" t="str">
        <f>IF(ISERROR(VLOOKUP(K55,'KAYIT LİSTESİ'!$B$4:$H$605,5,0)),"",(VLOOKUP(K55,'KAYIT LİSTESİ'!$B$4:$H$605,5,0)))</f>
        <v/>
      </c>
      <c r="P55" s="46" t="str">
        <f>IF(ISERROR(VLOOKUP(K55,'KAYIT LİSTESİ'!$B$4:$H$605,6,0)),"",(VLOOKUP(K55,'KAYIT LİSTESİ'!$B$4:$H$605,6,0)))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sortState ref="B54:G55">
    <sortCondition ref="G54:G55"/>
  </sortState>
  <mergeCells count="34">
    <mergeCell ref="P5:R5"/>
    <mergeCell ref="G3:H3"/>
    <mergeCell ref="P3:R3"/>
    <mergeCell ref="A1:R1"/>
    <mergeCell ref="A2:R2"/>
    <mergeCell ref="A3:C3"/>
    <mergeCell ref="E4:F4"/>
    <mergeCell ref="E3:F3"/>
    <mergeCell ref="J3:L3"/>
    <mergeCell ref="A6:A7"/>
    <mergeCell ref="B6:B7"/>
    <mergeCell ref="A4:C4"/>
    <mergeCell ref="G6:G7"/>
    <mergeCell ref="H6:H7"/>
    <mergeCell ref="E6:F6"/>
    <mergeCell ref="C6:D6"/>
    <mergeCell ref="G12:G13"/>
    <mergeCell ref="H12:H13"/>
    <mergeCell ref="A18:A19"/>
    <mergeCell ref="B18:B19"/>
    <mergeCell ref="G18:G19"/>
    <mergeCell ref="H18:H19"/>
    <mergeCell ref="C12:D12"/>
    <mergeCell ref="E12:F12"/>
    <mergeCell ref="C18:D18"/>
    <mergeCell ref="E18:F18"/>
    <mergeCell ref="A12:A13"/>
    <mergeCell ref="B12:B13"/>
    <mergeCell ref="C28:D28"/>
    <mergeCell ref="E28:F28"/>
    <mergeCell ref="G28:G29"/>
    <mergeCell ref="H28:H29"/>
    <mergeCell ref="A28:A29"/>
    <mergeCell ref="B28:B29"/>
  </mergeCells>
  <phoneticPr fontId="26" type="noConversion"/>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7"/>
  <sheetViews>
    <sheetView view="pageBreakPreview" zoomScale="80" zoomScaleNormal="100" zoomScaleSheetLayoutView="80" workbookViewId="0">
      <selection activeCell="J6" sqref="J6:R6"/>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7.7109375" style="49" bestFit="1" customWidth="1"/>
    <col min="8" max="8" width="6.42578125" style="30" customWidth="1"/>
    <col min="9" max="9" width="2.140625" style="22" customWidth="1"/>
    <col min="10" max="10" width="4.42578125" style="29" customWidth="1"/>
    <col min="11" max="11" width="14.140625" style="29" hidden="1" customWidth="1"/>
    <col min="12" max="12" width="5.85546875" style="29" customWidth="1"/>
    <col min="13" max="13" width="13.140625" style="31" bestFit="1" customWidth="1"/>
    <col min="14" max="14" width="9.28515625" style="31" customWidth="1"/>
    <col min="15" max="15" width="23.7109375" style="52" customWidth="1"/>
    <col min="16" max="16" width="25" style="52" customWidth="1"/>
    <col min="17" max="17" width="7.140625" style="22" bestFit="1" customWidth="1"/>
    <col min="18" max="18" width="5.28515625" style="22" customWidth="1"/>
    <col min="19" max="19" width="5.7109375" style="22" customWidth="1"/>
    <col min="20" max="16384" width="9.140625" style="22"/>
  </cols>
  <sheetData>
    <row r="1" spans="1:18" s="10" customFormat="1" ht="45" customHeight="1" x14ac:dyDescent="0.2">
      <c r="A1" s="541" t="str">
        <f>'YARIŞMA BİLGİLERİ'!A2</f>
        <v>Türkiye Atletizm Federasyonu
İzmir Atletizm İl Temsilciliği</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tr">
        <f>'YARIŞMA BİLGİLERİ'!F19</f>
        <v>Masterler Türkiye Şampiyonası</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244"/>
      <c r="E3" s="545" t="str">
        <f>'YARIŞMA PROGRAMI'!C9</f>
        <v>100 Metre Engelli</v>
      </c>
      <c r="F3" s="545"/>
      <c r="G3" s="539"/>
      <c r="H3" s="539"/>
      <c r="I3" s="11"/>
      <c r="J3" s="546"/>
      <c r="K3" s="546"/>
      <c r="L3" s="546"/>
      <c r="M3" s="12"/>
      <c r="N3" s="12"/>
      <c r="O3" s="246"/>
      <c r="P3" s="540"/>
      <c r="Q3" s="540"/>
      <c r="R3" s="540"/>
    </row>
    <row r="4" spans="1:18" s="13" customFormat="1" ht="17.25" customHeight="1" x14ac:dyDescent="0.2">
      <c r="A4" s="537" t="s">
        <v>151</v>
      </c>
      <c r="B4" s="537"/>
      <c r="C4" s="537"/>
      <c r="D4" s="245"/>
      <c r="E4" s="544" t="str">
        <f>'YARIŞMA BİLGİLERİ'!F21</f>
        <v>Master Erkekler</v>
      </c>
      <c r="F4" s="544"/>
      <c r="G4" s="35"/>
      <c r="H4" s="35"/>
      <c r="I4" s="35"/>
      <c r="J4" s="35"/>
      <c r="K4" s="35"/>
      <c r="L4" s="35"/>
      <c r="M4" s="36"/>
      <c r="N4" s="36"/>
      <c r="O4" s="81" t="s">
        <v>5</v>
      </c>
      <c r="P4" s="262">
        <f>'YARIŞMA PROGRAMI'!B9</f>
        <v>42210.708333333336</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t="str">
        <f>'YARIŞMA PROGRAMI'!P13</f>
        <v>MURAT KAÇAR-16.55</v>
      </c>
      <c r="F6" s="530"/>
      <c r="G6" s="531" t="s">
        <v>15</v>
      </c>
      <c r="H6" s="532" t="s">
        <v>27</v>
      </c>
      <c r="J6" s="547" t="s">
        <v>1683</v>
      </c>
      <c r="K6" s="548"/>
      <c r="L6" s="548"/>
      <c r="M6" s="548"/>
      <c r="N6" s="548"/>
      <c r="O6" s="548"/>
      <c r="P6" s="548"/>
      <c r="Q6" s="548"/>
      <c r="R6" s="549"/>
    </row>
    <row r="7" spans="1:18" ht="24.75" customHeight="1" x14ac:dyDescent="0.2">
      <c r="A7" s="534"/>
      <c r="B7" s="536"/>
      <c r="C7" s="242" t="s">
        <v>386</v>
      </c>
      <c r="D7" s="243" t="s">
        <v>225</v>
      </c>
      <c r="E7" s="241" t="s">
        <v>14</v>
      </c>
      <c r="F7" s="241" t="s">
        <v>47</v>
      </c>
      <c r="G7" s="531"/>
      <c r="H7" s="533"/>
      <c r="I7" s="21"/>
      <c r="J7" s="45" t="s">
        <v>12</v>
      </c>
      <c r="K7" s="42" t="s">
        <v>148</v>
      </c>
      <c r="L7" s="42" t="s">
        <v>147</v>
      </c>
      <c r="M7" s="43" t="s">
        <v>13</v>
      </c>
      <c r="N7" s="43" t="s">
        <v>225</v>
      </c>
      <c r="O7" s="44" t="s">
        <v>14</v>
      </c>
      <c r="P7" s="44" t="s">
        <v>47</v>
      </c>
      <c r="Q7" s="42" t="s">
        <v>15</v>
      </c>
      <c r="R7" s="42" t="s">
        <v>27</v>
      </c>
    </row>
    <row r="8" spans="1:18" s="20" customFormat="1" ht="27.6" customHeight="1" x14ac:dyDescent="0.2">
      <c r="A8" s="70">
        <v>1</v>
      </c>
      <c r="B8" s="70">
        <v>57</v>
      </c>
      <c r="C8" s="117" t="s">
        <v>259</v>
      </c>
      <c r="D8" s="117" t="s">
        <v>264</v>
      </c>
      <c r="E8" s="181" t="s">
        <v>657</v>
      </c>
      <c r="F8" s="182" t="s">
        <v>250</v>
      </c>
      <c r="G8" s="118">
        <v>1970</v>
      </c>
      <c r="H8" s="71"/>
      <c r="I8" s="23"/>
      <c r="J8" s="24">
        <v>1</v>
      </c>
      <c r="K8" s="25" t="s">
        <v>709</v>
      </c>
      <c r="L8" s="26" t="str">
        <f>IF(ISERROR(VLOOKUP(K8,'KAYIT LİSTESİ'!$B$4:$H$605,2,0)),"",(VLOOKUP(K8,'KAYIT LİSTESİ'!$B$4:$H$605,2,0)))</f>
        <v/>
      </c>
      <c r="M8" s="27" t="str">
        <f>IF(ISERROR(VLOOKUP(K8,'KAYIT LİSTESİ'!$B$4:$H$605,4,0)),"",(VLOOKUP(K8,'KAYIT LİSTESİ'!$B$4:$H$605,4,0)))</f>
        <v/>
      </c>
      <c r="N8" s="27" t="str">
        <f>IF(ISERROR(VLOOKUP(K8,'KAYIT LİSTESİ'!$B$4:$N$605,13,0)),"",(VLOOKUP(K8,'KAYIT LİSTESİ'!$B$4:$N$605,13,0)))</f>
        <v/>
      </c>
      <c r="O8" s="46" t="str">
        <f>IF(ISERROR(VLOOKUP(K8,'KAYIT LİSTESİ'!$B$4:$H$605,5,0)),"",(VLOOKUP(K8,'KAYIT LİSTESİ'!$B$4:$H$605,5,0)))</f>
        <v/>
      </c>
      <c r="P8" s="46" t="str">
        <f>IF(ISERROR(VLOOKUP(K8,'KAYIT LİSTESİ'!$B$4:$H$605,6,0)),"",(VLOOKUP(K8,'KAYIT LİSTESİ'!$B$4:$H$605,6,0)))</f>
        <v/>
      </c>
      <c r="Q8" s="233"/>
      <c r="R8" s="26"/>
    </row>
    <row r="9" spans="1:18" s="20" customFormat="1" ht="27.6" customHeight="1" x14ac:dyDescent="0.2">
      <c r="A9" s="70"/>
      <c r="B9" s="70"/>
      <c r="C9" s="117"/>
      <c r="D9" s="117"/>
      <c r="E9" s="181"/>
      <c r="F9" s="182"/>
      <c r="G9" s="118"/>
      <c r="H9" s="71"/>
      <c r="I9" s="23"/>
      <c r="J9" s="24">
        <v>2</v>
      </c>
      <c r="K9" s="25" t="s">
        <v>710</v>
      </c>
      <c r="L9" s="26">
        <f>IF(ISERROR(VLOOKUP(K9,'KAYIT LİSTESİ'!$B$4:$H$605,2,0)),"",(VLOOKUP(K9,'KAYIT LİSTESİ'!$B$4:$H$605,2,0)))</f>
        <v>65</v>
      </c>
      <c r="M9" s="27" t="str">
        <f>IF(ISERROR(VLOOKUP(K9,'KAYIT LİSTESİ'!$B$4:$H$605,4,0)),"",(VLOOKUP(K9,'KAYIT LİSTESİ'!$B$4:$H$605,4,0)))</f>
        <v>16.2.1956</v>
      </c>
      <c r="N9" s="27" t="str">
        <f>IF(ISERROR(VLOOKUP(K9,'KAYIT LİSTESİ'!$B$4:$N$605,13,0)),"",(VLOOKUP(K9,'KAYIT LİSTESİ'!$B$4:$N$605,13,0)))</f>
        <v>M-55</v>
      </c>
      <c r="O9" s="46" t="str">
        <f>IF(ISERROR(VLOOKUP(K9,'KAYIT LİSTESİ'!$B$4:$H$605,5,0)),"",(VLOOKUP(K9,'KAYIT LİSTESİ'!$B$4:$H$605,5,0)))</f>
        <v>YURDAER YÜNCÜ</v>
      </c>
      <c r="P9" s="46" t="str">
        <f>IF(ISERROR(VLOOKUP(K9,'KAYIT LİSTESİ'!$B$4:$H$605,6,0)),"",(VLOOKUP(K9,'KAYIT LİSTESİ'!$B$4:$H$605,6,0)))</f>
        <v>İZMİR MASTERLER ATL. KULÜBÜ</v>
      </c>
      <c r="Q9" s="233" t="s">
        <v>1669</v>
      </c>
      <c r="R9" s="26"/>
    </row>
    <row r="10" spans="1:18" s="20" customFormat="1" ht="27.6" customHeight="1" x14ac:dyDescent="0.2">
      <c r="A10" s="70"/>
      <c r="B10" s="70"/>
      <c r="C10" s="117"/>
      <c r="D10" s="117"/>
      <c r="E10" s="181"/>
      <c r="F10" s="182"/>
      <c r="G10" s="233"/>
      <c r="H10" s="71"/>
      <c r="I10" s="23"/>
      <c r="J10" s="24">
        <v>3</v>
      </c>
      <c r="K10" s="25" t="s">
        <v>708</v>
      </c>
      <c r="L10" s="26">
        <f>IF(ISERROR(VLOOKUP(K10,'KAYIT LİSTESİ'!$B$4:$H$605,2,0)),"",(VLOOKUP(K10,'KAYIT LİSTESİ'!$B$4:$H$605,2,0)))</f>
        <v>94</v>
      </c>
      <c r="M10" s="27" t="str">
        <f>IF(ISERROR(VLOOKUP(K10,'KAYIT LİSTESİ'!$B$4:$H$605,4,0)),"",(VLOOKUP(K10,'KAYIT LİSTESİ'!$B$4:$H$605,4,0)))</f>
        <v>13.5.1960</v>
      </c>
      <c r="N10" s="27" t="str">
        <f>IF(ISERROR(VLOOKUP(K10,'KAYIT LİSTESİ'!$B$4:$N$605,13,0)),"",(VLOOKUP(K10,'KAYIT LİSTESİ'!$B$4:$N$605,13,0)))</f>
        <v>M-55</v>
      </c>
      <c r="O10" s="46" t="str">
        <f>IF(ISERROR(VLOOKUP(K10,'KAYIT LİSTESİ'!$B$4:$H$605,5,0)),"",(VLOOKUP(K10,'KAYIT LİSTESİ'!$B$4:$H$605,5,0)))</f>
        <v>FUAT ŞAMCI</v>
      </c>
      <c r="P10" s="46" t="str">
        <f>IF(ISERROR(VLOOKUP(K10,'KAYIT LİSTESİ'!$B$4:$H$605,6,0)),"",(VLOOKUP(K10,'KAYIT LİSTESİ'!$B$4:$H$605,6,0)))</f>
        <v>FERDİ</v>
      </c>
      <c r="Q10" s="233" t="s">
        <v>1669</v>
      </c>
      <c r="R10" s="26"/>
    </row>
    <row r="11" spans="1:18" s="20" customFormat="1" ht="27.6" customHeight="1" x14ac:dyDescent="0.2">
      <c r="A11" s="70"/>
      <c r="B11" s="70"/>
      <c r="C11" s="117"/>
      <c r="D11" s="117"/>
      <c r="E11" s="181"/>
      <c r="F11" s="182"/>
      <c r="G11" s="118"/>
      <c r="H11" s="71"/>
      <c r="I11" s="23"/>
      <c r="J11" s="24">
        <v>4</v>
      </c>
      <c r="K11" s="25" t="s">
        <v>711</v>
      </c>
      <c r="L11" s="26" t="str">
        <f>IF(ISERROR(VLOOKUP(K11,'KAYIT LİSTESİ'!$B$4:$H$605,2,0)),"",(VLOOKUP(K11,'KAYIT LİSTESİ'!$B$4:$H$605,2,0)))</f>
        <v/>
      </c>
      <c r="M11" s="27" t="str">
        <f>IF(ISERROR(VLOOKUP(K11,'KAYIT LİSTESİ'!$B$4:$H$605,4,0)),"",(VLOOKUP(K11,'KAYIT LİSTESİ'!$B$4:$H$605,4,0)))</f>
        <v/>
      </c>
      <c r="N11" s="27" t="str">
        <f>IF(ISERROR(VLOOKUP(K11,'KAYIT LİSTESİ'!$B$4:$N$605,13,0)),"",(VLOOKUP(K11,'KAYIT LİSTESİ'!$B$4:$N$605,13,0)))</f>
        <v/>
      </c>
      <c r="O11" s="46" t="str">
        <f>IF(ISERROR(VLOOKUP(K11,'KAYIT LİSTESİ'!$B$4:$H$605,5,0)),"",(VLOOKUP(K11,'KAYIT LİSTESİ'!$B$4:$H$605,5,0)))</f>
        <v/>
      </c>
      <c r="P11" s="46" t="str">
        <f>IF(ISERROR(VLOOKUP(K11,'KAYIT LİSTESİ'!$B$4:$H$605,6,0)),"",(VLOOKUP(K11,'KAYIT LİSTESİ'!$B$4:$H$605,6,0)))</f>
        <v/>
      </c>
      <c r="Q11" s="233"/>
      <c r="R11" s="26"/>
    </row>
    <row r="12" spans="1:18" s="20" customFormat="1" ht="27.6" customHeight="1" x14ac:dyDescent="0.2">
      <c r="A12" s="70"/>
      <c r="B12" s="70"/>
      <c r="C12" s="117"/>
      <c r="D12" s="117"/>
      <c r="E12" s="181"/>
      <c r="F12" s="182"/>
      <c r="G12" s="118"/>
      <c r="H12" s="71"/>
      <c r="I12" s="23"/>
      <c r="J12" s="24">
        <v>5</v>
      </c>
      <c r="K12" s="25" t="s">
        <v>712</v>
      </c>
      <c r="L12" s="26">
        <f>IF(ISERROR(VLOOKUP(K12,'KAYIT LİSTESİ'!$B$4:$H$605,2,0)),"",(VLOOKUP(K12,'KAYIT LİSTESİ'!$B$4:$H$605,2,0)))</f>
        <v>182</v>
      </c>
      <c r="M12" s="27">
        <f>IF(ISERROR(VLOOKUP(K12,'KAYIT LİSTESİ'!$B$4:$H$605,4,0)),"",(VLOOKUP(K12,'KAYIT LİSTESİ'!$B$4:$H$605,4,0)))</f>
        <v>18983</v>
      </c>
      <c r="N12" s="27" t="str">
        <f>IF(ISERROR(VLOOKUP(K12,'KAYIT LİSTESİ'!$B$4:$N$605,13,0)),"",(VLOOKUP(K12,'KAYIT LİSTESİ'!$B$4:$N$605,13,0)))</f>
        <v>M-60</v>
      </c>
      <c r="O12" s="46" t="str">
        <f>IF(ISERROR(VLOOKUP(K12,'KAYIT LİSTESİ'!$B$4:$H$605,5,0)),"",(VLOOKUP(K12,'KAYIT LİSTESİ'!$B$4:$H$605,5,0)))</f>
        <v>MUZAFFER ŞAHİN</v>
      </c>
      <c r="P12" s="46" t="str">
        <f>IF(ISERROR(VLOOKUP(K12,'KAYIT LİSTESİ'!$B$4:$H$605,6,0)),"",(VLOOKUP(K12,'KAYIT LİSTESİ'!$B$4:$H$605,6,0)))</f>
        <v>ARHAVİ GENÇLİK SPOR KULÜBÜ</v>
      </c>
      <c r="Q12" s="233">
        <v>3301</v>
      </c>
      <c r="R12" s="26"/>
    </row>
    <row r="13" spans="1:18" s="20" customFormat="1" ht="27.6" customHeight="1" x14ac:dyDescent="0.2">
      <c r="A13" s="70"/>
      <c r="B13" s="70" t="s">
        <v>1422</v>
      </c>
      <c r="C13" s="117" t="s">
        <v>1422</v>
      </c>
      <c r="D13" s="117" t="s">
        <v>1422</v>
      </c>
      <c r="E13" s="181" t="s">
        <v>1422</v>
      </c>
      <c r="F13" s="182" t="s">
        <v>1422</v>
      </c>
      <c r="G13" s="233"/>
      <c r="H13" s="71"/>
      <c r="I13" s="23"/>
      <c r="J13" s="24">
        <v>6</v>
      </c>
      <c r="K13" s="25" t="s">
        <v>713</v>
      </c>
      <c r="L13" s="26" t="str">
        <f>IF(ISERROR(VLOOKUP(K13,'KAYIT LİSTESİ'!$B$4:$H$605,2,0)),"",(VLOOKUP(K13,'KAYIT LİSTESİ'!$B$4:$H$605,2,0)))</f>
        <v/>
      </c>
      <c r="M13" s="27" t="str">
        <f>IF(ISERROR(VLOOKUP(K13,'KAYIT LİSTESİ'!$B$4:$H$605,4,0)),"",(VLOOKUP(K13,'KAYIT LİSTESİ'!$B$4:$H$605,4,0)))</f>
        <v/>
      </c>
      <c r="N13" s="27" t="str">
        <f>IF(ISERROR(VLOOKUP(K13,'KAYIT LİSTESİ'!$B$4:$N$605,13,0)),"",(VLOOKUP(K13,'KAYIT LİSTESİ'!$B$4:$N$605,13,0)))</f>
        <v/>
      </c>
      <c r="O13" s="46" t="str">
        <f>IF(ISERROR(VLOOKUP(K13,'KAYIT LİSTESİ'!$B$4:$H$605,5,0)),"",(VLOOKUP(K13,'KAYIT LİSTESİ'!$B$4:$H$605,5,0)))</f>
        <v/>
      </c>
      <c r="P13" s="46" t="str">
        <f>IF(ISERROR(VLOOKUP(K13,'KAYIT LİSTESİ'!$B$4:$H$605,6,0)),"",(VLOOKUP(K13,'KAYIT LİSTESİ'!$B$4:$H$605,6,0)))</f>
        <v/>
      </c>
      <c r="Q13" s="233"/>
      <c r="R13" s="26"/>
    </row>
    <row r="14" spans="1:18" s="20" customFormat="1" ht="27.6" customHeight="1" x14ac:dyDescent="0.2">
      <c r="A14" s="70"/>
      <c r="B14" s="70" t="s">
        <v>1422</v>
      </c>
      <c r="C14" s="117" t="s">
        <v>1422</v>
      </c>
      <c r="D14" s="117" t="s">
        <v>1422</v>
      </c>
      <c r="E14" s="181" t="s">
        <v>1422</v>
      </c>
      <c r="F14" s="182" t="s">
        <v>1422</v>
      </c>
      <c r="G14" s="118"/>
      <c r="H14" s="71"/>
      <c r="I14" s="23"/>
      <c r="J14" s="24">
        <v>7</v>
      </c>
      <c r="K14" s="25" t="s">
        <v>714</v>
      </c>
      <c r="L14" s="26">
        <f>IF(ISERROR(VLOOKUP(K14,'KAYIT LİSTESİ'!$B$4:$H$605,2,0)),"",(VLOOKUP(K14,'KAYIT LİSTESİ'!$B$4:$H$605,2,0)))</f>
        <v>57</v>
      </c>
      <c r="M14" s="27" t="str">
        <f>IF(ISERROR(VLOOKUP(K14,'KAYIT LİSTESİ'!$B$4:$H$605,4,0)),"",(VLOOKUP(K14,'KAYIT LİSTESİ'!$B$4:$H$605,4,0)))</f>
        <v>1.1.1946</v>
      </c>
      <c r="N14" s="27" t="str">
        <f>IF(ISERROR(VLOOKUP(K14,'KAYIT LİSTESİ'!$B$4:$N$605,13,0)),"",(VLOOKUP(K14,'KAYIT LİSTESİ'!$B$4:$N$605,13,0)))</f>
        <v>M-65</v>
      </c>
      <c r="O14" s="46" t="str">
        <f>IF(ISERROR(VLOOKUP(K14,'KAYIT LİSTESİ'!$B$4:$H$605,5,0)),"",(VLOOKUP(K14,'KAYIT LİSTESİ'!$B$4:$H$605,5,0)))</f>
        <v>MURAT KAÇAR</v>
      </c>
      <c r="P14" s="46" t="str">
        <f>IF(ISERROR(VLOOKUP(K14,'KAYIT LİSTESİ'!$B$4:$H$605,6,0)),"",(VLOOKUP(K14,'KAYIT LİSTESİ'!$B$4:$H$605,6,0)))</f>
        <v>İZMİR MASTERLER ATL. KULÜBÜ</v>
      </c>
      <c r="Q14" s="233">
        <v>1970</v>
      </c>
      <c r="R14" s="26"/>
    </row>
    <row r="15" spans="1:18" s="20" customFormat="1" ht="27.6" customHeight="1" x14ac:dyDescent="0.2">
      <c r="A15" s="70"/>
      <c r="B15" s="70" t="s">
        <v>1422</v>
      </c>
      <c r="C15" s="117" t="s">
        <v>1422</v>
      </c>
      <c r="D15" s="117" t="s">
        <v>1422</v>
      </c>
      <c r="E15" s="181" t="s">
        <v>1422</v>
      </c>
      <c r="F15" s="182" t="s">
        <v>1422</v>
      </c>
      <c r="G15" s="118"/>
      <c r="H15" s="71"/>
      <c r="I15" s="23"/>
      <c r="J15" s="24">
        <v>8</v>
      </c>
      <c r="K15" s="25" t="s">
        <v>715</v>
      </c>
      <c r="L15" s="26">
        <f>IF(ISERROR(VLOOKUP(K15,'KAYIT LİSTESİ'!$B$4:$H$605,2,0)),"",(VLOOKUP(K15,'KAYIT LİSTESİ'!$B$4:$H$605,2,0)))</f>
        <v>155</v>
      </c>
      <c r="M15" s="27" t="str">
        <f>IF(ISERROR(VLOOKUP(K15,'KAYIT LİSTESİ'!$B$4:$H$605,4,0)),"",(VLOOKUP(K15,'KAYIT LİSTESİ'!$B$4:$H$605,4,0)))</f>
        <v>9.5.1947</v>
      </c>
      <c r="N15" s="27" t="str">
        <f>IF(ISERROR(VLOOKUP(K15,'KAYIT LİSTESİ'!$B$4:$N$605,13,0)),"",(VLOOKUP(K15,'KAYIT LİSTESİ'!$B$4:$N$605,13,0)))</f>
        <v>M-65</v>
      </c>
      <c r="O15" s="46" t="str">
        <f>IF(ISERROR(VLOOKUP(K15,'KAYIT LİSTESİ'!$B$4:$H$605,5,0)),"",(VLOOKUP(K15,'KAYIT LİSTESİ'!$B$4:$H$605,5,0)))</f>
        <v>HÜSEYİN GÜROL DİNSEL</v>
      </c>
      <c r="P15" s="46" t="str">
        <f>IF(ISERROR(VLOOKUP(K15,'KAYIT LİSTESİ'!$B$4:$H$605,6,0)),"",(VLOOKUP(K15,'KAYIT LİSTESİ'!$B$4:$H$605,6,0)))</f>
        <v>İZMİR ATLETİZM SPOR KULÜBÜ</v>
      </c>
      <c r="Q15" s="233" t="s">
        <v>1669</v>
      </c>
      <c r="R15" s="26"/>
    </row>
    <row r="16" spans="1:18" s="20" customFormat="1" ht="27.6" customHeight="1" x14ac:dyDescent="0.2">
      <c r="A16" s="70"/>
      <c r="B16" s="70"/>
      <c r="C16" s="117"/>
      <c r="D16" s="117"/>
      <c r="E16" s="181"/>
      <c r="F16" s="182"/>
      <c r="G16" s="118"/>
      <c r="H16" s="71"/>
      <c r="I16" s="23"/>
      <c r="J16" s="547" t="s">
        <v>17</v>
      </c>
      <c r="K16" s="548"/>
      <c r="L16" s="548"/>
      <c r="M16" s="548"/>
      <c r="N16" s="548"/>
      <c r="O16" s="548"/>
      <c r="P16" s="548"/>
      <c r="Q16" s="548"/>
      <c r="R16" s="549"/>
    </row>
    <row r="17" spans="1:18" s="20" customFormat="1" ht="27.6" customHeight="1" x14ac:dyDescent="0.2">
      <c r="A17" s="70"/>
      <c r="B17" s="70"/>
      <c r="C17" s="117"/>
      <c r="D17" s="117"/>
      <c r="E17" s="181"/>
      <c r="F17" s="182"/>
      <c r="G17" s="118"/>
      <c r="H17" s="71"/>
      <c r="I17" s="23"/>
      <c r="J17" s="45" t="s">
        <v>12</v>
      </c>
      <c r="K17" s="42" t="s">
        <v>148</v>
      </c>
      <c r="L17" s="42" t="s">
        <v>147</v>
      </c>
      <c r="M17" s="43" t="s">
        <v>13</v>
      </c>
      <c r="N17" s="43" t="s">
        <v>225</v>
      </c>
      <c r="O17" s="44" t="s">
        <v>14</v>
      </c>
      <c r="P17" s="44" t="s">
        <v>47</v>
      </c>
      <c r="Q17" s="42" t="s">
        <v>15</v>
      </c>
      <c r="R17" s="42" t="s">
        <v>27</v>
      </c>
    </row>
    <row r="18" spans="1:18" s="20" customFormat="1" ht="27.6" customHeight="1" x14ac:dyDescent="0.2">
      <c r="A18" s="534" t="s">
        <v>12</v>
      </c>
      <c r="B18" s="535" t="s">
        <v>147</v>
      </c>
      <c r="C18" s="527" t="s">
        <v>387</v>
      </c>
      <c r="D18" s="528"/>
      <c r="E18" s="529" t="str">
        <f>'YARIŞMA PROGRAMI'!O13</f>
        <v>HİKMNET KANDEĞDİ-16.23</v>
      </c>
      <c r="F18" s="530"/>
      <c r="G18" s="531" t="s">
        <v>15</v>
      </c>
      <c r="H18" s="532" t="s">
        <v>27</v>
      </c>
      <c r="I18" s="23"/>
      <c r="J18" s="24">
        <v>1</v>
      </c>
      <c r="K18" s="25" t="s">
        <v>716</v>
      </c>
      <c r="L18" s="26" t="str">
        <f>IF(ISERROR(VLOOKUP(K18,'KAYIT LİSTESİ'!$B$4:$H$605,2,0)),"",(VLOOKUP(K18,'KAYIT LİSTESİ'!$B$4:$H$605,2,0)))</f>
        <v/>
      </c>
      <c r="M18" s="27" t="str">
        <f>IF(ISERROR(VLOOKUP(K18,'KAYIT LİSTESİ'!$B$4:$H$605,4,0)),"",(VLOOKUP(K18,'KAYIT LİSTESİ'!$B$4:$H$605,4,0)))</f>
        <v/>
      </c>
      <c r="N18" s="27" t="str">
        <f>IF(ISERROR(VLOOKUP(K18,'KAYIT LİSTESİ'!$B$4:$N$605,13,0)),"",(VLOOKUP(K18,'KAYIT LİSTESİ'!$B$4:$N$605,13,0)))</f>
        <v/>
      </c>
      <c r="O18" s="46" t="str">
        <f>IF(ISERROR(VLOOKUP(K18,'KAYIT LİSTESİ'!$B$4:$H$605,5,0)),"",(VLOOKUP(K18,'KAYIT LİSTESİ'!$B$4:$H$605,5,0)))</f>
        <v/>
      </c>
      <c r="P18" s="46" t="str">
        <f>IF(ISERROR(VLOOKUP(K18,'KAYIT LİSTESİ'!$B$4:$H$605,6,0)),"",(VLOOKUP(K18,'KAYIT LİSTESİ'!$B$4:$H$605,6,0)))</f>
        <v/>
      </c>
      <c r="Q18" s="233"/>
      <c r="R18" s="26"/>
    </row>
    <row r="19" spans="1:18" s="20" customFormat="1" ht="27.6" customHeight="1" x14ac:dyDescent="0.2">
      <c r="A19" s="534"/>
      <c r="B19" s="536"/>
      <c r="C19" s="242" t="s">
        <v>386</v>
      </c>
      <c r="D19" s="243" t="s">
        <v>225</v>
      </c>
      <c r="E19" s="241" t="s">
        <v>14</v>
      </c>
      <c r="F19" s="241" t="s">
        <v>47</v>
      </c>
      <c r="G19" s="531"/>
      <c r="H19" s="533"/>
      <c r="I19" s="23"/>
      <c r="J19" s="24">
        <v>2</v>
      </c>
      <c r="K19" s="25" t="s">
        <v>717</v>
      </c>
      <c r="L19" s="26" t="str">
        <f>IF(ISERROR(VLOOKUP(K19,'KAYIT LİSTESİ'!$B$4:$H$605,2,0)),"",(VLOOKUP(K19,'KAYIT LİSTESİ'!$B$4:$H$605,2,0)))</f>
        <v/>
      </c>
      <c r="M19" s="27" t="str">
        <f>IF(ISERROR(VLOOKUP(K19,'KAYIT LİSTESİ'!$B$4:$H$605,4,0)),"",(VLOOKUP(K19,'KAYIT LİSTESİ'!$B$4:$H$605,4,0)))</f>
        <v/>
      </c>
      <c r="N19" s="27" t="str">
        <f>IF(ISERROR(VLOOKUP(K19,'KAYIT LİSTESİ'!$B$4:$N$605,13,0)),"",(VLOOKUP(K19,'KAYIT LİSTESİ'!$B$4:$N$605,13,0)))</f>
        <v/>
      </c>
      <c r="O19" s="46" t="str">
        <f>IF(ISERROR(VLOOKUP(K19,'KAYIT LİSTESİ'!$B$4:$H$605,5,0)),"",(VLOOKUP(K19,'KAYIT LİSTESİ'!$B$4:$H$605,5,0)))</f>
        <v/>
      </c>
      <c r="P19" s="46" t="str">
        <f>IF(ISERROR(VLOOKUP(K19,'KAYIT LİSTESİ'!$B$4:$H$605,6,0)),"",(VLOOKUP(K19,'KAYIT LİSTESİ'!$B$4:$H$605,6,0)))</f>
        <v/>
      </c>
      <c r="Q19" s="233"/>
      <c r="R19" s="26"/>
    </row>
    <row r="20" spans="1:18" s="20" customFormat="1" ht="27.6" customHeight="1" x14ac:dyDescent="0.2">
      <c r="A20" s="70">
        <v>1</v>
      </c>
      <c r="B20" s="70">
        <v>182</v>
      </c>
      <c r="C20" s="117">
        <v>18983</v>
      </c>
      <c r="D20" s="117" t="s">
        <v>263</v>
      </c>
      <c r="E20" s="181" t="s">
        <v>1479</v>
      </c>
      <c r="F20" s="182" t="s">
        <v>1480</v>
      </c>
      <c r="G20" s="118">
        <v>3301</v>
      </c>
      <c r="H20" s="234"/>
      <c r="I20" s="23"/>
      <c r="J20" s="24">
        <v>3</v>
      </c>
      <c r="K20" s="25" t="s">
        <v>718</v>
      </c>
      <c r="L20" s="26" t="str">
        <f>IF(ISERROR(VLOOKUP(K20,'KAYIT LİSTESİ'!$B$4:$H$605,2,0)),"",(VLOOKUP(K20,'KAYIT LİSTESİ'!$B$4:$H$605,2,0)))</f>
        <v/>
      </c>
      <c r="M20" s="27" t="str">
        <f>IF(ISERROR(VLOOKUP(K20,'KAYIT LİSTESİ'!$B$4:$H$605,4,0)),"",(VLOOKUP(K20,'KAYIT LİSTESİ'!$B$4:$H$605,4,0)))</f>
        <v/>
      </c>
      <c r="N20" s="27" t="str">
        <f>IF(ISERROR(VLOOKUP(K20,'KAYIT LİSTESİ'!$B$4:$N$605,13,0)),"",(VLOOKUP(K20,'KAYIT LİSTESİ'!$B$4:$N$605,13,0)))</f>
        <v/>
      </c>
      <c r="O20" s="46" t="str">
        <f>IF(ISERROR(VLOOKUP(K20,'KAYIT LİSTESİ'!$B$4:$H$605,5,0)),"",(VLOOKUP(K20,'KAYIT LİSTESİ'!$B$4:$H$605,5,0)))</f>
        <v/>
      </c>
      <c r="P20" s="46" t="str">
        <f>IF(ISERROR(VLOOKUP(K20,'KAYIT LİSTESİ'!$B$4:$H$605,6,0)),"",(VLOOKUP(K20,'KAYIT LİSTESİ'!$B$4:$H$605,6,0)))</f>
        <v/>
      </c>
      <c r="Q20" s="233"/>
      <c r="R20" s="26"/>
    </row>
    <row r="21" spans="1:18" s="20" customFormat="1" ht="27.6" customHeight="1" x14ac:dyDescent="0.2">
      <c r="A21" s="70"/>
      <c r="B21" s="70"/>
      <c r="C21" s="117"/>
      <c r="D21" s="117"/>
      <c r="E21" s="181"/>
      <c r="F21" s="182"/>
      <c r="G21" s="233"/>
      <c r="H21" s="71"/>
      <c r="I21" s="23"/>
      <c r="J21" s="24">
        <v>4</v>
      </c>
      <c r="K21" s="25" t="s">
        <v>719</v>
      </c>
      <c r="L21" s="26" t="str">
        <f>IF(ISERROR(VLOOKUP(K21,'KAYIT LİSTESİ'!$B$4:$H$605,2,0)),"",(VLOOKUP(K21,'KAYIT LİSTESİ'!$B$4:$H$605,2,0)))</f>
        <v/>
      </c>
      <c r="M21" s="27" t="str">
        <f>IF(ISERROR(VLOOKUP(K21,'KAYIT LİSTESİ'!$B$4:$H$605,4,0)),"",(VLOOKUP(K21,'KAYIT LİSTESİ'!$B$4:$H$605,4,0)))</f>
        <v/>
      </c>
      <c r="N21" s="27" t="str">
        <f>IF(ISERROR(VLOOKUP(K21,'KAYIT LİSTESİ'!$B$4:$N$605,13,0)),"",(VLOOKUP(K21,'KAYIT LİSTESİ'!$B$4:$N$605,13,0)))</f>
        <v/>
      </c>
      <c r="O21" s="46" t="str">
        <f>IF(ISERROR(VLOOKUP(K21,'KAYIT LİSTESİ'!$B$4:$H$605,5,0)),"",(VLOOKUP(K21,'KAYIT LİSTESİ'!$B$4:$H$605,5,0)))</f>
        <v/>
      </c>
      <c r="P21" s="46" t="str">
        <f>IF(ISERROR(VLOOKUP(K21,'KAYIT LİSTESİ'!$B$4:$H$605,6,0)),"",(VLOOKUP(K21,'KAYIT LİSTESİ'!$B$4:$H$605,6,0)))</f>
        <v/>
      </c>
      <c r="Q21" s="233"/>
      <c r="R21" s="26"/>
    </row>
    <row r="22" spans="1:18" s="20" customFormat="1" ht="27.6" customHeight="1" x14ac:dyDescent="0.2">
      <c r="A22" s="70"/>
      <c r="B22" s="70"/>
      <c r="C22" s="117"/>
      <c r="D22" s="117"/>
      <c r="E22" s="181"/>
      <c r="F22" s="182"/>
      <c r="G22" s="233"/>
      <c r="H22" s="71"/>
      <c r="I22" s="23"/>
      <c r="J22" s="24">
        <v>5</v>
      </c>
      <c r="K22" s="25" t="s">
        <v>720</v>
      </c>
      <c r="L22" s="26" t="str">
        <f>IF(ISERROR(VLOOKUP(K22,'KAYIT LİSTESİ'!$B$4:$H$605,2,0)),"",(VLOOKUP(K22,'KAYIT LİSTESİ'!$B$4:$H$605,2,0)))</f>
        <v/>
      </c>
      <c r="M22" s="27" t="str">
        <f>IF(ISERROR(VLOOKUP(K22,'KAYIT LİSTESİ'!$B$4:$H$605,4,0)),"",(VLOOKUP(K22,'KAYIT LİSTESİ'!$B$4:$H$605,4,0)))</f>
        <v/>
      </c>
      <c r="N22" s="27" t="str">
        <f>IF(ISERROR(VLOOKUP(K22,'KAYIT LİSTESİ'!$B$4:$N$605,13,0)),"",(VLOOKUP(K22,'KAYIT LİSTESİ'!$B$4:$N$605,13,0)))</f>
        <v/>
      </c>
      <c r="O22" s="46" t="str">
        <f>IF(ISERROR(VLOOKUP(K22,'KAYIT LİSTESİ'!$B$4:$H$605,5,0)),"",(VLOOKUP(K22,'KAYIT LİSTESİ'!$B$4:$H$605,5,0)))</f>
        <v/>
      </c>
      <c r="P22" s="46" t="str">
        <f>IF(ISERROR(VLOOKUP(K22,'KAYIT LİSTESİ'!$B$4:$H$605,6,0)),"",(VLOOKUP(K22,'KAYIT LİSTESİ'!$B$4:$H$605,6,0)))</f>
        <v/>
      </c>
      <c r="Q22" s="233"/>
      <c r="R22" s="26"/>
    </row>
    <row r="23" spans="1:18" s="20" customFormat="1" ht="27.6" customHeight="1" x14ac:dyDescent="0.2">
      <c r="A23" s="70"/>
      <c r="B23" s="70"/>
      <c r="C23" s="117"/>
      <c r="D23" s="117"/>
      <c r="E23" s="181"/>
      <c r="F23" s="182"/>
      <c r="G23" s="233"/>
      <c r="H23" s="71"/>
      <c r="I23" s="23"/>
      <c r="J23" s="24">
        <v>6</v>
      </c>
      <c r="K23" s="25" t="s">
        <v>721</v>
      </c>
      <c r="L23" s="26" t="str">
        <f>IF(ISERROR(VLOOKUP(K23,'KAYIT LİSTESİ'!$B$4:$H$605,2,0)),"",(VLOOKUP(K23,'KAYIT LİSTESİ'!$B$4:$H$605,2,0)))</f>
        <v/>
      </c>
      <c r="M23" s="27" t="str">
        <f>IF(ISERROR(VLOOKUP(K23,'KAYIT LİSTESİ'!$B$4:$H$605,4,0)),"",(VLOOKUP(K23,'KAYIT LİSTESİ'!$B$4:$H$605,4,0)))</f>
        <v/>
      </c>
      <c r="N23" s="27" t="str">
        <f>IF(ISERROR(VLOOKUP(K23,'KAYIT LİSTESİ'!$B$4:$N$605,13,0)),"",(VLOOKUP(K23,'KAYIT LİSTESİ'!$B$4:$N$605,13,0)))</f>
        <v/>
      </c>
      <c r="O23" s="46" t="str">
        <f>IF(ISERROR(VLOOKUP(K23,'KAYIT LİSTESİ'!$B$4:$H$605,5,0)),"",(VLOOKUP(K23,'KAYIT LİSTESİ'!$B$4:$H$605,5,0)))</f>
        <v/>
      </c>
      <c r="P23" s="46" t="str">
        <f>IF(ISERROR(VLOOKUP(K23,'KAYIT LİSTESİ'!$B$4:$H$605,6,0)),"",(VLOOKUP(K23,'KAYIT LİSTESİ'!$B$4:$H$605,6,0)))</f>
        <v/>
      </c>
      <c r="Q23" s="233"/>
      <c r="R23" s="26"/>
    </row>
    <row r="24" spans="1:18" s="20" customFormat="1" ht="27.6" customHeight="1" x14ac:dyDescent="0.2">
      <c r="A24" s="534" t="s">
        <v>12</v>
      </c>
      <c r="B24" s="535" t="s">
        <v>147</v>
      </c>
      <c r="C24" s="527" t="s">
        <v>387</v>
      </c>
      <c r="D24" s="528"/>
      <c r="E24" s="529"/>
      <c r="F24" s="530"/>
      <c r="G24" s="531" t="s">
        <v>15</v>
      </c>
      <c r="H24" s="532" t="s">
        <v>27</v>
      </c>
      <c r="I24" s="23"/>
      <c r="J24" s="24">
        <v>7</v>
      </c>
      <c r="K24" s="25" t="s">
        <v>722</v>
      </c>
      <c r="L24" s="26" t="str">
        <f>IF(ISERROR(VLOOKUP(K24,'KAYIT LİSTESİ'!$B$4:$H$605,2,0)),"",(VLOOKUP(K24,'KAYIT LİSTESİ'!$B$4:$H$605,2,0)))</f>
        <v/>
      </c>
      <c r="M24" s="27" t="str">
        <f>IF(ISERROR(VLOOKUP(K24,'KAYIT LİSTESİ'!$B$4:$H$605,4,0)),"",(VLOOKUP(K24,'KAYIT LİSTESİ'!$B$4:$H$605,4,0)))</f>
        <v/>
      </c>
      <c r="N24" s="27" t="str">
        <f>IF(ISERROR(VLOOKUP(K24,'KAYIT LİSTESİ'!$B$4:$N$605,13,0)),"",(VLOOKUP(K24,'KAYIT LİSTESİ'!$B$4:$N$605,13,0)))</f>
        <v/>
      </c>
      <c r="O24" s="46" t="str">
        <f>IF(ISERROR(VLOOKUP(K24,'KAYIT LİSTESİ'!$B$4:$H$605,5,0)),"",(VLOOKUP(K24,'KAYIT LİSTESİ'!$B$4:$H$605,5,0)))</f>
        <v/>
      </c>
      <c r="P24" s="46" t="str">
        <f>IF(ISERROR(VLOOKUP(K24,'KAYIT LİSTESİ'!$B$4:$H$605,6,0)),"",(VLOOKUP(K24,'KAYIT LİSTESİ'!$B$4:$H$605,6,0)))</f>
        <v/>
      </c>
      <c r="Q24" s="233"/>
      <c r="R24" s="26"/>
    </row>
    <row r="25" spans="1:18" s="20" customFormat="1" ht="27.6" customHeight="1" x14ac:dyDescent="0.2">
      <c r="A25" s="534"/>
      <c r="B25" s="536"/>
      <c r="C25" s="354" t="s">
        <v>386</v>
      </c>
      <c r="D25" s="355" t="s">
        <v>225</v>
      </c>
      <c r="E25" s="393" t="s">
        <v>14</v>
      </c>
      <c r="F25" s="393" t="s">
        <v>47</v>
      </c>
      <c r="G25" s="531"/>
      <c r="H25" s="533"/>
      <c r="I25" s="23"/>
      <c r="J25" s="24">
        <v>8</v>
      </c>
      <c r="K25" s="25" t="s">
        <v>723</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233"/>
      <c r="R25" s="26"/>
    </row>
    <row r="26" spans="1:18" s="20" customFormat="1" ht="27.6" customHeight="1" x14ac:dyDescent="0.2">
      <c r="A26" s="70" t="s">
        <v>383</v>
      </c>
      <c r="B26" s="70">
        <v>65</v>
      </c>
      <c r="C26" s="117" t="s">
        <v>661</v>
      </c>
      <c r="D26" s="117" t="s">
        <v>252</v>
      </c>
      <c r="E26" s="181" t="s">
        <v>662</v>
      </c>
      <c r="F26" s="182" t="s">
        <v>250</v>
      </c>
      <c r="G26" s="233" t="s">
        <v>1669</v>
      </c>
      <c r="H26" s="234"/>
      <c r="I26" s="23"/>
      <c r="J26" s="547" t="s">
        <v>18</v>
      </c>
      <c r="K26" s="548"/>
      <c r="L26" s="548"/>
      <c r="M26" s="548"/>
      <c r="N26" s="548"/>
      <c r="O26" s="548"/>
      <c r="P26" s="548"/>
      <c r="Q26" s="548"/>
      <c r="R26" s="549"/>
    </row>
    <row r="27" spans="1:18" s="20" customFormat="1" ht="27.6" customHeight="1" x14ac:dyDescent="0.2">
      <c r="A27" s="70" t="s">
        <v>383</v>
      </c>
      <c r="B27" s="70">
        <v>94</v>
      </c>
      <c r="C27" s="117" t="s">
        <v>641</v>
      </c>
      <c r="D27" s="117" t="s">
        <v>252</v>
      </c>
      <c r="E27" s="181" t="s">
        <v>642</v>
      </c>
      <c r="F27" s="182" t="s">
        <v>301</v>
      </c>
      <c r="G27" s="118" t="s">
        <v>1669</v>
      </c>
      <c r="H27" s="71"/>
      <c r="I27" s="23"/>
      <c r="J27" s="45" t="s">
        <v>12</v>
      </c>
      <c r="K27" s="42" t="s">
        <v>148</v>
      </c>
      <c r="L27" s="42" t="s">
        <v>147</v>
      </c>
      <c r="M27" s="43" t="s">
        <v>13</v>
      </c>
      <c r="N27" s="43" t="s">
        <v>225</v>
      </c>
      <c r="O27" s="44" t="s">
        <v>14</v>
      </c>
      <c r="P27" s="44" t="s">
        <v>47</v>
      </c>
      <c r="Q27" s="42" t="s">
        <v>15</v>
      </c>
      <c r="R27" s="42" t="s">
        <v>27</v>
      </c>
    </row>
    <row r="28" spans="1:18" s="20" customFormat="1" ht="27.6" customHeight="1" x14ac:dyDescent="0.2">
      <c r="A28" s="70" t="s">
        <v>383</v>
      </c>
      <c r="B28" s="70">
        <v>155</v>
      </c>
      <c r="C28" s="117" t="s">
        <v>257</v>
      </c>
      <c r="D28" s="117" t="s">
        <v>264</v>
      </c>
      <c r="E28" s="181" t="s">
        <v>258</v>
      </c>
      <c r="F28" s="182" t="s">
        <v>229</v>
      </c>
      <c r="G28" s="118" t="s">
        <v>1669</v>
      </c>
      <c r="H28" s="71"/>
      <c r="I28" s="23"/>
      <c r="J28" s="24">
        <v>1</v>
      </c>
      <c r="K28" s="25" t="s">
        <v>724</v>
      </c>
      <c r="L28" s="26" t="str">
        <f>IF(ISERROR(VLOOKUP(K28,'KAYIT LİSTESİ'!$B$4:$H$605,2,0)),"",(VLOOKUP(K28,'KAYIT LİSTESİ'!$B$4:$H$605,2,0)))</f>
        <v/>
      </c>
      <c r="M28" s="27" t="str">
        <f>IF(ISERROR(VLOOKUP(K28,'KAYIT LİSTESİ'!$B$4:$H$605,4,0)),"",(VLOOKUP(K28,'KAYIT LİSTESİ'!$B$4:$H$605,4,0)))</f>
        <v/>
      </c>
      <c r="N28" s="27" t="str">
        <f>IF(ISERROR(VLOOKUP(K28,'KAYIT LİSTESİ'!$B$4:$N$605,13,0)),"",(VLOOKUP(K28,'KAYIT LİSTESİ'!$B$4:$N$605,13,0)))</f>
        <v/>
      </c>
      <c r="O28" s="46" t="str">
        <f>IF(ISERROR(VLOOKUP(K28,'KAYIT LİSTESİ'!$B$4:$H$605,5,0)),"",(VLOOKUP(K28,'KAYIT LİSTESİ'!$B$4:$H$605,5,0)))</f>
        <v/>
      </c>
      <c r="P28" s="46" t="str">
        <f>IF(ISERROR(VLOOKUP(K28,'KAYIT LİSTESİ'!$B$4:$H$605,6,0)),"",(VLOOKUP(K28,'KAYIT LİSTESİ'!$B$4:$H$605,6,0)))</f>
        <v/>
      </c>
      <c r="Q28" s="28"/>
      <c r="R28" s="26"/>
    </row>
    <row r="29" spans="1:18" s="20" customFormat="1" ht="27.6" customHeight="1" x14ac:dyDescent="0.2">
      <c r="A29" s="70"/>
      <c r="B29" s="70"/>
      <c r="C29" s="117"/>
      <c r="D29" s="117"/>
      <c r="E29" s="181"/>
      <c r="F29" s="182"/>
      <c r="G29" s="118"/>
      <c r="H29" s="71"/>
      <c r="I29" s="23"/>
      <c r="J29" s="24">
        <v>2</v>
      </c>
      <c r="K29" s="25" t="s">
        <v>725</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8"/>
      <c r="R29" s="26"/>
    </row>
    <row r="30" spans="1:18" s="20" customFormat="1" ht="27.6" customHeight="1" x14ac:dyDescent="0.2">
      <c r="A30" s="70"/>
      <c r="B30" s="70"/>
      <c r="C30" s="117"/>
      <c r="D30" s="117"/>
      <c r="E30" s="181"/>
      <c r="F30" s="182"/>
      <c r="G30" s="118"/>
      <c r="H30" s="71"/>
      <c r="I30" s="23"/>
      <c r="J30" s="24">
        <v>3</v>
      </c>
      <c r="K30" s="25" t="s">
        <v>726</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8"/>
      <c r="R30" s="26"/>
    </row>
    <row r="31" spans="1:18" s="20" customFormat="1" ht="27.6" customHeight="1" x14ac:dyDescent="0.2">
      <c r="A31" s="70"/>
      <c r="B31" s="70"/>
      <c r="C31" s="117"/>
      <c r="D31" s="117"/>
      <c r="E31" s="181"/>
      <c r="F31" s="182"/>
      <c r="G31" s="118"/>
      <c r="H31" s="71"/>
      <c r="I31" s="23"/>
      <c r="J31" s="24">
        <v>4</v>
      </c>
      <c r="K31" s="25" t="s">
        <v>727</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8"/>
      <c r="R31" s="26"/>
    </row>
    <row r="32" spans="1:18" s="20" customFormat="1" ht="27.6" customHeight="1" x14ac:dyDescent="0.2">
      <c r="A32" s="70"/>
      <c r="B32" s="70"/>
      <c r="C32" s="117"/>
      <c r="D32" s="117"/>
      <c r="E32" s="181"/>
      <c r="F32" s="182"/>
      <c r="G32" s="118"/>
      <c r="H32" s="71"/>
      <c r="I32" s="23"/>
      <c r="J32" s="24">
        <v>5</v>
      </c>
      <c r="K32" s="25" t="s">
        <v>728</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8"/>
      <c r="R32" s="26"/>
    </row>
    <row r="33" spans="1:18" s="20" customFormat="1" ht="27.6" customHeight="1" x14ac:dyDescent="0.2">
      <c r="A33" s="70"/>
      <c r="B33" s="70"/>
      <c r="C33" s="117"/>
      <c r="D33" s="117"/>
      <c r="E33" s="181"/>
      <c r="F33" s="182"/>
      <c r="G33" s="118"/>
      <c r="H33" s="71"/>
      <c r="I33" s="23"/>
      <c r="J33" s="24">
        <v>6</v>
      </c>
      <c r="K33" s="25" t="s">
        <v>729</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8"/>
      <c r="R33" s="26"/>
    </row>
    <row r="34" spans="1:18" s="20" customFormat="1" ht="27.6" customHeight="1" x14ac:dyDescent="0.2">
      <c r="A34" s="70"/>
      <c r="B34" s="70"/>
      <c r="C34" s="117"/>
      <c r="D34" s="117"/>
      <c r="E34" s="181"/>
      <c r="F34" s="182"/>
      <c r="G34" s="118"/>
      <c r="H34" s="71"/>
      <c r="I34" s="23"/>
      <c r="J34" s="24">
        <v>7</v>
      </c>
      <c r="K34" s="25" t="s">
        <v>730</v>
      </c>
      <c r="L34" s="26" t="str">
        <f>IF(ISERROR(VLOOKUP(K34,'KAYIT LİSTESİ'!$B$4:$H$605,2,0)),"",(VLOOKUP(K34,'KAYIT LİSTESİ'!$B$4:$H$605,2,0)))</f>
        <v/>
      </c>
      <c r="M34" s="27" t="str">
        <f>IF(ISERROR(VLOOKUP(K34,'KAYIT LİSTESİ'!$B$4:$H$605,4,0)),"",(VLOOKUP(K34,'KAYIT LİSTESİ'!$B$4:$H$605,4,0)))</f>
        <v/>
      </c>
      <c r="N34" s="27" t="str">
        <f>IF(ISERROR(VLOOKUP(K34,'KAYIT LİSTESİ'!$B$4:$N$605,13,0)),"",(VLOOKUP(K34,'KAYIT LİSTESİ'!$B$4:$N$605,13,0)))</f>
        <v/>
      </c>
      <c r="O34" s="46" t="str">
        <f>IF(ISERROR(VLOOKUP(K34,'KAYIT LİSTESİ'!$B$4:$H$605,5,0)),"",(VLOOKUP(K34,'KAYIT LİSTESİ'!$B$4:$H$605,5,0)))</f>
        <v/>
      </c>
      <c r="P34" s="46" t="str">
        <f>IF(ISERROR(VLOOKUP(K34,'KAYIT LİSTESİ'!$B$4:$H$605,6,0)),"",(VLOOKUP(K34,'KAYIT LİSTESİ'!$B$4:$H$605,6,0)))</f>
        <v/>
      </c>
      <c r="Q34" s="28"/>
      <c r="R34" s="26"/>
    </row>
    <row r="35" spans="1:18" s="20" customFormat="1" ht="27.6" customHeight="1" x14ac:dyDescent="0.2">
      <c r="A35" s="70"/>
      <c r="B35" s="70"/>
      <c r="C35" s="117"/>
      <c r="D35" s="117"/>
      <c r="E35" s="181"/>
      <c r="F35" s="182"/>
      <c r="G35" s="118"/>
      <c r="H35" s="71"/>
      <c r="I35" s="23"/>
      <c r="J35" s="24">
        <v>8</v>
      </c>
      <c r="K35" s="25" t="s">
        <v>731</v>
      </c>
      <c r="L35" s="26" t="str">
        <f>IF(ISERROR(VLOOKUP(K35,'KAYIT LİSTESİ'!$B$4:$H$605,2,0)),"",(VLOOKUP(K35,'KAYIT LİSTESİ'!$B$4:$H$605,2,0)))</f>
        <v/>
      </c>
      <c r="M35" s="27" t="str">
        <f>IF(ISERROR(VLOOKUP(K35,'KAYIT LİSTESİ'!$B$4:$H$605,4,0)),"",(VLOOKUP(K35,'KAYIT LİSTESİ'!$B$4:$H$605,4,0)))</f>
        <v/>
      </c>
      <c r="N35" s="27" t="str">
        <f>IF(ISERROR(VLOOKUP(K35,'KAYIT LİSTESİ'!$B$4:$N$605,13,0)),"",(VLOOKUP(K35,'KAYIT LİSTESİ'!$B$4:$N$605,13,0)))</f>
        <v/>
      </c>
      <c r="O35" s="46" t="str">
        <f>IF(ISERROR(VLOOKUP(K35,'KAYIT LİSTESİ'!$B$4:$H$605,5,0)),"",(VLOOKUP(K35,'KAYIT LİSTESİ'!$B$4:$H$605,5,0)))</f>
        <v/>
      </c>
      <c r="P35" s="46" t="str">
        <f>IF(ISERROR(VLOOKUP(K35,'KAYIT LİSTESİ'!$B$4:$H$605,6,0)),"",(VLOOKUP(K35,'KAYIT LİSTESİ'!$B$4:$H$605,6,0)))</f>
        <v/>
      </c>
      <c r="Q35" s="28"/>
      <c r="R35" s="26"/>
    </row>
    <row r="36" spans="1:18" s="20" customFormat="1" ht="27.6" customHeight="1" x14ac:dyDescent="0.2">
      <c r="A36" s="70"/>
      <c r="B36" s="70"/>
      <c r="C36" s="117"/>
      <c r="D36" s="117"/>
      <c r="E36" s="181"/>
      <c r="F36" s="182"/>
      <c r="G36" s="118"/>
      <c r="H36" s="71"/>
      <c r="I36" s="23"/>
      <c r="J36" s="547" t="s">
        <v>44</v>
      </c>
      <c r="K36" s="548"/>
      <c r="L36" s="548"/>
      <c r="M36" s="548"/>
      <c r="N36" s="548"/>
      <c r="O36" s="548"/>
      <c r="P36" s="548"/>
      <c r="Q36" s="548"/>
      <c r="R36" s="549"/>
    </row>
    <row r="37" spans="1:18" s="20" customFormat="1" ht="27.6" customHeight="1" x14ac:dyDescent="0.2">
      <c r="A37" s="70"/>
      <c r="B37" s="70"/>
      <c r="C37" s="117"/>
      <c r="D37" s="117"/>
      <c r="E37" s="181"/>
      <c r="F37" s="182"/>
      <c r="G37" s="118"/>
      <c r="H37" s="71"/>
      <c r="I37" s="23"/>
      <c r="J37" s="45" t="s">
        <v>12</v>
      </c>
      <c r="K37" s="42" t="s">
        <v>148</v>
      </c>
      <c r="L37" s="42" t="s">
        <v>147</v>
      </c>
      <c r="M37" s="43" t="s">
        <v>13</v>
      </c>
      <c r="N37" s="43" t="s">
        <v>225</v>
      </c>
      <c r="O37" s="44" t="s">
        <v>14</v>
      </c>
      <c r="P37" s="44" t="s">
        <v>47</v>
      </c>
      <c r="Q37" s="42" t="s">
        <v>15</v>
      </c>
      <c r="R37" s="42" t="s">
        <v>27</v>
      </c>
    </row>
    <row r="38" spans="1:18" s="20" customFormat="1" ht="27.6" customHeight="1" x14ac:dyDescent="0.2">
      <c r="A38" s="70"/>
      <c r="B38" s="70"/>
      <c r="C38" s="117"/>
      <c r="D38" s="117"/>
      <c r="E38" s="181"/>
      <c r="F38" s="182"/>
      <c r="G38" s="118"/>
      <c r="H38" s="71"/>
      <c r="I38" s="23"/>
      <c r="J38" s="24">
        <v>1</v>
      </c>
      <c r="K38" s="25" t="s">
        <v>732</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33"/>
      <c r="R38" s="26"/>
    </row>
    <row r="39" spans="1:18" s="20" customFormat="1" ht="27.6" customHeight="1" x14ac:dyDescent="0.2">
      <c r="A39" s="70"/>
      <c r="B39" s="70"/>
      <c r="C39" s="117"/>
      <c r="D39" s="117"/>
      <c r="E39" s="181"/>
      <c r="F39" s="182"/>
      <c r="G39" s="118"/>
      <c r="H39" s="71"/>
      <c r="I39" s="23"/>
      <c r="J39" s="24">
        <v>2</v>
      </c>
      <c r="K39" s="25" t="s">
        <v>733</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33"/>
      <c r="R39" s="26"/>
    </row>
    <row r="40" spans="1:18" s="20" customFormat="1" ht="27.6" customHeight="1" x14ac:dyDescent="0.2">
      <c r="A40" s="70"/>
      <c r="B40" s="70"/>
      <c r="C40" s="117"/>
      <c r="D40" s="117"/>
      <c r="E40" s="181"/>
      <c r="F40" s="182"/>
      <c r="G40" s="118"/>
      <c r="H40" s="71"/>
      <c r="I40" s="23"/>
      <c r="J40" s="24">
        <v>3</v>
      </c>
      <c r="K40" s="25" t="s">
        <v>734</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33"/>
      <c r="R40" s="26"/>
    </row>
    <row r="41" spans="1:18" s="20" customFormat="1" ht="27.6" customHeight="1" x14ac:dyDescent="0.2">
      <c r="A41" s="70"/>
      <c r="B41" s="70"/>
      <c r="C41" s="117"/>
      <c r="D41" s="117"/>
      <c r="E41" s="181"/>
      <c r="F41" s="182"/>
      <c r="G41" s="118"/>
      <c r="H41" s="71"/>
      <c r="I41" s="23"/>
      <c r="J41" s="24">
        <v>4</v>
      </c>
      <c r="K41" s="25" t="s">
        <v>735</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33"/>
      <c r="R41" s="26"/>
    </row>
    <row r="42" spans="1:18" s="20" customFormat="1" ht="27.6" customHeight="1" x14ac:dyDescent="0.2">
      <c r="A42" s="70"/>
      <c r="B42" s="70"/>
      <c r="C42" s="117"/>
      <c r="D42" s="117"/>
      <c r="E42" s="181"/>
      <c r="F42" s="182"/>
      <c r="G42" s="118"/>
      <c r="H42" s="71"/>
      <c r="I42" s="23"/>
      <c r="J42" s="24">
        <v>5</v>
      </c>
      <c r="K42" s="25" t="s">
        <v>736</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33"/>
      <c r="R42" s="26"/>
    </row>
    <row r="43" spans="1:18" s="20" customFormat="1" ht="27.6" customHeight="1" x14ac:dyDescent="0.2">
      <c r="A43" s="70"/>
      <c r="B43" s="70"/>
      <c r="C43" s="117"/>
      <c r="D43" s="117"/>
      <c r="E43" s="181"/>
      <c r="F43" s="182"/>
      <c r="G43" s="118"/>
      <c r="H43" s="71"/>
      <c r="I43" s="23"/>
      <c r="J43" s="24">
        <v>6</v>
      </c>
      <c r="K43" s="25" t="s">
        <v>737</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33"/>
      <c r="R43" s="26"/>
    </row>
    <row r="44" spans="1:18" s="20" customFormat="1" ht="27.6" customHeight="1" x14ac:dyDescent="0.2">
      <c r="A44" s="70"/>
      <c r="B44" s="70"/>
      <c r="C44" s="117"/>
      <c r="D44" s="117"/>
      <c r="E44" s="181"/>
      <c r="F44" s="182"/>
      <c r="G44" s="118"/>
      <c r="H44" s="71"/>
      <c r="I44" s="23"/>
      <c r="J44" s="24">
        <v>7</v>
      </c>
      <c r="K44" s="25" t="s">
        <v>738</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33"/>
      <c r="R44" s="26"/>
    </row>
    <row r="45" spans="1:18" s="20" customFormat="1" ht="27.6" customHeight="1" x14ac:dyDescent="0.2">
      <c r="A45" s="70"/>
      <c r="B45" s="70"/>
      <c r="C45" s="117"/>
      <c r="D45" s="117"/>
      <c r="E45" s="181"/>
      <c r="F45" s="182"/>
      <c r="G45" s="118"/>
      <c r="H45" s="71"/>
      <c r="I45" s="23"/>
      <c r="J45" s="24">
        <v>8</v>
      </c>
      <c r="K45" s="25" t="s">
        <v>739</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33"/>
      <c r="R45" s="26"/>
    </row>
    <row r="46" spans="1:18" s="20" customFormat="1" ht="27.6" customHeight="1" x14ac:dyDescent="0.2">
      <c r="A46" s="70"/>
      <c r="B46" s="70"/>
      <c r="C46" s="117"/>
      <c r="D46" s="117"/>
      <c r="E46" s="181"/>
      <c r="F46" s="182"/>
      <c r="G46" s="118"/>
      <c r="H46" s="71"/>
      <c r="I46" s="23"/>
      <c r="J46" s="547" t="s">
        <v>45</v>
      </c>
      <c r="K46" s="548"/>
      <c r="L46" s="548"/>
      <c r="M46" s="548"/>
      <c r="N46" s="548"/>
      <c r="O46" s="548"/>
      <c r="P46" s="548"/>
      <c r="Q46" s="548"/>
      <c r="R46" s="549"/>
    </row>
    <row r="47" spans="1:18" s="20" customFormat="1" ht="27.6" customHeight="1" x14ac:dyDescent="0.2">
      <c r="A47" s="70"/>
      <c r="B47" s="70"/>
      <c r="C47" s="117"/>
      <c r="D47" s="117"/>
      <c r="E47" s="181"/>
      <c r="F47" s="182"/>
      <c r="G47" s="118"/>
      <c r="H47" s="71"/>
      <c r="I47" s="23"/>
      <c r="J47" s="45" t="s">
        <v>12</v>
      </c>
      <c r="K47" s="42" t="s">
        <v>148</v>
      </c>
      <c r="L47" s="42" t="s">
        <v>147</v>
      </c>
      <c r="M47" s="43" t="s">
        <v>13</v>
      </c>
      <c r="N47" s="43" t="s">
        <v>225</v>
      </c>
      <c r="O47" s="44" t="s">
        <v>14</v>
      </c>
      <c r="P47" s="44" t="s">
        <v>47</v>
      </c>
      <c r="Q47" s="42" t="s">
        <v>15</v>
      </c>
      <c r="R47" s="42" t="s">
        <v>27</v>
      </c>
    </row>
    <row r="48" spans="1:18" s="20" customFormat="1" ht="27.6" customHeight="1" x14ac:dyDescent="0.2">
      <c r="A48" s="70"/>
      <c r="B48" s="70"/>
      <c r="C48" s="117"/>
      <c r="D48" s="117"/>
      <c r="E48" s="181"/>
      <c r="F48" s="182"/>
      <c r="G48" s="118"/>
      <c r="H48" s="71"/>
      <c r="I48" s="23"/>
      <c r="J48" s="24">
        <v>1</v>
      </c>
      <c r="K48" s="25" t="s">
        <v>740</v>
      </c>
      <c r="L48" s="26" t="str">
        <f>IF(ISERROR(VLOOKUP(K48,'KAYIT LİSTESİ'!$B$4:$H$605,2,0)),"",(VLOOKUP(K48,'KAYIT LİSTESİ'!$B$4:$H$605,2,0)))</f>
        <v/>
      </c>
      <c r="M48" s="27" t="str">
        <f>IF(ISERROR(VLOOKUP(K48,'KAYIT LİSTESİ'!$B$4:$H$605,4,0)),"",(VLOOKUP(K48,'KAYIT LİSTESİ'!$B$4:$H$605,4,0)))</f>
        <v/>
      </c>
      <c r="N48" s="27" t="str">
        <f>IF(ISERROR(VLOOKUP(K48,'KAYIT LİSTESİ'!$B$4:$N$605,13,0)),"",(VLOOKUP(K48,'KAYIT LİSTESİ'!$B$4:$N$605,13,0)))</f>
        <v/>
      </c>
      <c r="O48" s="46" t="str">
        <f>IF(ISERROR(VLOOKUP(K48,'KAYIT LİSTESİ'!$B$4:$H$605,5,0)),"",(VLOOKUP(K48,'KAYIT LİSTESİ'!$B$4:$H$605,5,0)))</f>
        <v/>
      </c>
      <c r="P48" s="46" t="str">
        <f>IF(ISERROR(VLOOKUP(K48,'KAYIT LİSTESİ'!$B$4:$H$605,6,0)),"",(VLOOKUP(K48,'KAYIT LİSTESİ'!$B$4:$H$605,6,0)))</f>
        <v/>
      </c>
      <c r="Q48" s="28"/>
      <c r="R48" s="26"/>
    </row>
    <row r="49" spans="1:19" s="20" customFormat="1" ht="27.6" customHeight="1" x14ac:dyDescent="0.2">
      <c r="A49" s="70"/>
      <c r="B49" s="70"/>
      <c r="C49" s="117"/>
      <c r="D49" s="117"/>
      <c r="E49" s="181"/>
      <c r="F49" s="182"/>
      <c r="G49" s="118"/>
      <c r="H49" s="71"/>
      <c r="I49" s="23"/>
      <c r="J49" s="24">
        <v>2</v>
      </c>
      <c r="K49" s="25" t="s">
        <v>741</v>
      </c>
      <c r="L49" s="26" t="str">
        <f>IF(ISERROR(VLOOKUP(K49,'KAYIT LİSTESİ'!$B$4:$H$605,2,0)),"",(VLOOKUP(K49,'KAYIT LİSTESİ'!$B$4:$H$605,2,0)))</f>
        <v/>
      </c>
      <c r="M49" s="27" t="str">
        <f>IF(ISERROR(VLOOKUP(K49,'KAYIT LİSTESİ'!$B$4:$H$605,4,0)),"",(VLOOKUP(K49,'KAYIT LİSTESİ'!$B$4:$H$605,4,0)))</f>
        <v/>
      </c>
      <c r="N49" s="27" t="str">
        <f>IF(ISERROR(VLOOKUP(K49,'KAYIT LİSTESİ'!$B$4:$N$605,13,0)),"",(VLOOKUP(K49,'KAYIT LİSTESİ'!$B$4:$N$605,13,0)))</f>
        <v/>
      </c>
      <c r="O49" s="46" t="str">
        <f>IF(ISERROR(VLOOKUP(K49,'KAYIT LİSTESİ'!$B$4:$H$605,5,0)),"",(VLOOKUP(K49,'KAYIT LİSTESİ'!$B$4:$H$605,5,0)))</f>
        <v/>
      </c>
      <c r="P49" s="46" t="str">
        <f>IF(ISERROR(VLOOKUP(K49,'KAYIT LİSTESİ'!$B$4:$H$605,6,0)),"",(VLOOKUP(K49,'KAYIT LİSTESİ'!$B$4:$H$605,6,0)))</f>
        <v/>
      </c>
      <c r="Q49" s="28"/>
      <c r="R49" s="26"/>
    </row>
    <row r="50" spans="1:19" s="20" customFormat="1" ht="27.6" customHeight="1" x14ac:dyDescent="0.2">
      <c r="A50" s="70"/>
      <c r="B50" s="70"/>
      <c r="C50" s="117"/>
      <c r="D50" s="117"/>
      <c r="E50" s="181"/>
      <c r="F50" s="182"/>
      <c r="G50" s="118"/>
      <c r="H50" s="71"/>
      <c r="I50" s="23"/>
      <c r="J50" s="24">
        <v>3</v>
      </c>
      <c r="K50" s="25" t="s">
        <v>742</v>
      </c>
      <c r="L50" s="26" t="str">
        <f>IF(ISERROR(VLOOKUP(K50,'KAYIT LİSTESİ'!$B$4:$H$605,2,0)),"",(VLOOKUP(K50,'KAYIT LİSTESİ'!$B$4:$H$605,2,0)))</f>
        <v/>
      </c>
      <c r="M50" s="27" t="str">
        <f>IF(ISERROR(VLOOKUP(K50,'KAYIT LİSTESİ'!$B$4:$H$605,4,0)),"",(VLOOKUP(K50,'KAYIT LİSTESİ'!$B$4:$H$605,4,0)))</f>
        <v/>
      </c>
      <c r="N50" s="27" t="str">
        <f>IF(ISERROR(VLOOKUP(K50,'KAYIT LİSTESİ'!$B$4:$N$605,13,0)),"",(VLOOKUP(K50,'KAYIT LİSTESİ'!$B$4:$N$605,13,0)))</f>
        <v/>
      </c>
      <c r="O50" s="46" t="str">
        <f>IF(ISERROR(VLOOKUP(K50,'KAYIT LİSTESİ'!$B$4:$H$605,5,0)),"",(VLOOKUP(K50,'KAYIT LİSTESİ'!$B$4:$H$605,5,0)))</f>
        <v/>
      </c>
      <c r="P50" s="46" t="str">
        <f>IF(ISERROR(VLOOKUP(K50,'KAYIT LİSTESİ'!$B$4:$H$605,6,0)),"",(VLOOKUP(K50,'KAYIT LİSTESİ'!$B$4:$H$605,6,0)))</f>
        <v/>
      </c>
      <c r="Q50" s="28"/>
      <c r="R50" s="26"/>
    </row>
    <row r="51" spans="1:19" s="20" customFormat="1" ht="27.6" customHeight="1" x14ac:dyDescent="0.2">
      <c r="A51" s="70"/>
      <c r="B51" s="70"/>
      <c r="C51" s="117"/>
      <c r="D51" s="117"/>
      <c r="E51" s="181"/>
      <c r="F51" s="182"/>
      <c r="G51" s="118"/>
      <c r="H51" s="71"/>
      <c r="I51" s="23"/>
      <c r="J51" s="24">
        <v>4</v>
      </c>
      <c r="K51" s="25" t="s">
        <v>743</v>
      </c>
      <c r="L51" s="26" t="str">
        <f>IF(ISERROR(VLOOKUP(K51,'KAYIT LİSTESİ'!$B$4:$H$605,2,0)),"",(VLOOKUP(K51,'KAYIT LİSTESİ'!$B$4:$H$605,2,0)))</f>
        <v/>
      </c>
      <c r="M51" s="27" t="str">
        <f>IF(ISERROR(VLOOKUP(K51,'KAYIT LİSTESİ'!$B$4:$H$605,4,0)),"",(VLOOKUP(K51,'KAYIT LİSTESİ'!$B$4:$H$605,4,0)))</f>
        <v/>
      </c>
      <c r="N51" s="27" t="str">
        <f>IF(ISERROR(VLOOKUP(K51,'KAYIT LİSTESİ'!$B$4:$N$605,13,0)),"",(VLOOKUP(K51,'KAYIT LİSTESİ'!$B$4:$N$605,13,0)))</f>
        <v/>
      </c>
      <c r="O51" s="46" t="str">
        <f>IF(ISERROR(VLOOKUP(K51,'KAYIT LİSTESİ'!$B$4:$H$605,5,0)),"",(VLOOKUP(K51,'KAYIT LİSTESİ'!$B$4:$H$605,5,0)))</f>
        <v/>
      </c>
      <c r="P51" s="46" t="str">
        <f>IF(ISERROR(VLOOKUP(K51,'KAYIT LİSTESİ'!$B$4:$H$605,6,0)),"",(VLOOKUP(K51,'KAYIT LİSTESİ'!$B$4:$H$605,6,0)))</f>
        <v/>
      </c>
      <c r="Q51" s="28"/>
      <c r="R51" s="26"/>
    </row>
    <row r="52" spans="1:19" s="20" customFormat="1" ht="27.6" customHeight="1" x14ac:dyDescent="0.2">
      <c r="A52" s="70"/>
      <c r="B52" s="70"/>
      <c r="C52" s="117"/>
      <c r="D52" s="117"/>
      <c r="E52" s="181"/>
      <c r="F52" s="182"/>
      <c r="G52" s="118"/>
      <c r="H52" s="71"/>
      <c r="I52" s="23"/>
      <c r="J52" s="24">
        <v>5</v>
      </c>
      <c r="K52" s="25" t="s">
        <v>744</v>
      </c>
      <c r="L52" s="26" t="str">
        <f>IF(ISERROR(VLOOKUP(K52,'KAYIT LİSTESİ'!$B$4:$H$605,2,0)),"",(VLOOKUP(K52,'KAYIT LİSTESİ'!$B$4:$H$605,2,0)))</f>
        <v/>
      </c>
      <c r="M52" s="27" t="str">
        <f>IF(ISERROR(VLOOKUP(K52,'KAYIT LİSTESİ'!$B$4:$H$605,4,0)),"",(VLOOKUP(K52,'KAYIT LİSTESİ'!$B$4:$H$605,4,0)))</f>
        <v/>
      </c>
      <c r="N52" s="27" t="str">
        <f>IF(ISERROR(VLOOKUP(K52,'KAYIT LİSTESİ'!$B$4:$N$605,13,0)),"",(VLOOKUP(K52,'KAYIT LİSTESİ'!$B$4:$N$605,13,0)))</f>
        <v/>
      </c>
      <c r="O52" s="46" t="str">
        <f>IF(ISERROR(VLOOKUP(K52,'KAYIT LİSTESİ'!$B$4:$H$605,5,0)),"",(VLOOKUP(K52,'KAYIT LİSTESİ'!$B$4:$H$605,5,0)))</f>
        <v/>
      </c>
      <c r="P52" s="46" t="str">
        <f>IF(ISERROR(VLOOKUP(K52,'KAYIT LİSTESİ'!$B$4:$H$605,6,0)),"",(VLOOKUP(K52,'KAYIT LİSTESİ'!$B$4:$H$605,6,0)))</f>
        <v/>
      </c>
      <c r="Q52" s="28"/>
      <c r="R52" s="26"/>
    </row>
    <row r="53" spans="1:19" s="20" customFormat="1" ht="27.6" customHeight="1" x14ac:dyDescent="0.2">
      <c r="A53" s="70"/>
      <c r="B53" s="70"/>
      <c r="C53" s="117"/>
      <c r="D53" s="117"/>
      <c r="E53" s="181"/>
      <c r="F53" s="182"/>
      <c r="G53" s="118"/>
      <c r="H53" s="71"/>
      <c r="I53" s="23"/>
      <c r="J53" s="24">
        <v>6</v>
      </c>
      <c r="K53" s="25" t="s">
        <v>745</v>
      </c>
      <c r="L53" s="26" t="str">
        <f>IF(ISERROR(VLOOKUP(K53,'KAYIT LİSTESİ'!$B$4:$H$605,2,0)),"",(VLOOKUP(K53,'KAYIT LİSTESİ'!$B$4:$H$605,2,0)))</f>
        <v/>
      </c>
      <c r="M53" s="27" t="str">
        <f>IF(ISERROR(VLOOKUP(K53,'KAYIT LİSTESİ'!$B$4:$H$605,4,0)),"",(VLOOKUP(K53,'KAYIT LİSTESİ'!$B$4:$H$605,4,0)))</f>
        <v/>
      </c>
      <c r="N53" s="27" t="str">
        <f>IF(ISERROR(VLOOKUP(K53,'KAYIT LİSTESİ'!$B$4:$N$605,13,0)),"",(VLOOKUP(K53,'KAYIT LİSTESİ'!$B$4:$N$605,13,0)))</f>
        <v/>
      </c>
      <c r="O53" s="46" t="str">
        <f>IF(ISERROR(VLOOKUP(K53,'KAYIT LİSTESİ'!$B$4:$H$605,5,0)),"",(VLOOKUP(K53,'KAYIT LİSTESİ'!$B$4:$H$605,5,0)))</f>
        <v/>
      </c>
      <c r="P53" s="46" t="str">
        <f>IF(ISERROR(VLOOKUP(K53,'KAYIT LİSTESİ'!$B$4:$H$605,6,0)),"",(VLOOKUP(K53,'KAYIT LİSTESİ'!$B$4:$H$605,6,0)))</f>
        <v/>
      </c>
      <c r="Q53" s="28"/>
      <c r="R53" s="26"/>
    </row>
    <row r="54" spans="1:19" s="20" customFormat="1" ht="27.6" customHeight="1" x14ac:dyDescent="0.2">
      <c r="A54" s="70"/>
      <c r="B54" s="70"/>
      <c r="C54" s="117"/>
      <c r="D54" s="117"/>
      <c r="E54" s="181"/>
      <c r="F54" s="182"/>
      <c r="G54" s="118"/>
      <c r="H54" s="71"/>
      <c r="I54" s="23"/>
      <c r="J54" s="24">
        <v>7</v>
      </c>
      <c r="K54" s="25" t="s">
        <v>746</v>
      </c>
      <c r="L54" s="26" t="str">
        <f>IF(ISERROR(VLOOKUP(K54,'KAYIT LİSTESİ'!$B$4:$H$605,2,0)),"",(VLOOKUP(K54,'KAYIT LİSTESİ'!$B$4:$H$605,2,0)))</f>
        <v/>
      </c>
      <c r="M54" s="27" t="str">
        <f>IF(ISERROR(VLOOKUP(K54,'KAYIT LİSTESİ'!$B$4:$H$605,4,0)),"",(VLOOKUP(K54,'KAYIT LİSTESİ'!$B$4:$H$605,4,0)))</f>
        <v/>
      </c>
      <c r="N54" s="27" t="str">
        <f>IF(ISERROR(VLOOKUP(K54,'KAYIT LİSTESİ'!$B$4:$N$605,13,0)),"",(VLOOKUP(K54,'KAYIT LİSTESİ'!$B$4:$N$605,13,0)))</f>
        <v/>
      </c>
      <c r="O54" s="46" t="str">
        <f>IF(ISERROR(VLOOKUP(K54,'KAYIT LİSTESİ'!$B$4:$H$605,5,0)),"",(VLOOKUP(K54,'KAYIT LİSTESİ'!$B$4:$H$605,5,0)))</f>
        <v/>
      </c>
      <c r="P54" s="46" t="str">
        <f>IF(ISERROR(VLOOKUP(K54,'KAYIT LİSTESİ'!$B$4:$H$605,6,0)),"",(VLOOKUP(K54,'KAYIT LİSTESİ'!$B$4:$H$605,6,0)))</f>
        <v/>
      </c>
      <c r="Q54" s="28"/>
      <c r="R54" s="26"/>
    </row>
    <row r="55" spans="1:19" s="20" customFormat="1" ht="27.6" customHeight="1" x14ac:dyDescent="0.2">
      <c r="A55" s="70"/>
      <c r="B55" s="70"/>
      <c r="C55" s="117"/>
      <c r="D55" s="117"/>
      <c r="E55" s="181"/>
      <c r="F55" s="182"/>
      <c r="G55" s="118"/>
      <c r="H55" s="71"/>
      <c r="I55" s="23"/>
      <c r="J55" s="24">
        <v>8</v>
      </c>
      <c r="K55" s="25" t="s">
        <v>747</v>
      </c>
      <c r="L55" s="26" t="str">
        <f>IF(ISERROR(VLOOKUP(K55,'KAYIT LİSTESİ'!$B$4:$H$605,2,0)),"",(VLOOKUP(K55,'KAYIT LİSTESİ'!$B$4:$H$605,2,0)))</f>
        <v/>
      </c>
      <c r="M55" s="27" t="str">
        <f>IF(ISERROR(VLOOKUP(K55,'KAYIT LİSTESİ'!$B$4:$H$605,4,0)),"",(VLOOKUP(K55,'KAYIT LİSTESİ'!$B$4:$H$605,4,0)))</f>
        <v/>
      </c>
      <c r="N55" s="27" t="str">
        <f>IF(ISERROR(VLOOKUP(K55,'KAYIT LİSTESİ'!$B$4:$N$605,13,0)),"",(VLOOKUP(K55,'KAYIT LİSTESİ'!$B$4:$N$605,13,0)))</f>
        <v/>
      </c>
      <c r="O55" s="46" t="str">
        <f>IF(ISERROR(VLOOKUP(K55,'KAYIT LİSTESİ'!$B$4:$H$605,5,0)),"",(VLOOKUP(K55,'KAYIT LİSTESİ'!$B$4:$H$605,5,0)))</f>
        <v/>
      </c>
      <c r="P55" s="46" t="str">
        <f>IF(ISERROR(VLOOKUP(K55,'KAYIT LİSTESİ'!$B$4:$H$605,6,0)),"",(VLOOKUP(K55,'KAYIT LİSTESİ'!$B$4:$H$605,6,0)))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sortState ref="B8:G12">
    <sortCondition ref="G8:G12"/>
  </sortState>
  <mergeCells count="33">
    <mergeCell ref="A1:R1"/>
    <mergeCell ref="A2:R2"/>
    <mergeCell ref="A3:C3"/>
    <mergeCell ref="E3:F3"/>
    <mergeCell ref="G3:H3"/>
    <mergeCell ref="J3:L3"/>
    <mergeCell ref="P3:R3"/>
    <mergeCell ref="A4:C4"/>
    <mergeCell ref="E4:F4"/>
    <mergeCell ref="P5:R5"/>
    <mergeCell ref="A6:A7"/>
    <mergeCell ref="B6:B7"/>
    <mergeCell ref="C6:D6"/>
    <mergeCell ref="E6:F6"/>
    <mergeCell ref="G6:G7"/>
    <mergeCell ref="H6:H7"/>
    <mergeCell ref="J6:R6"/>
    <mergeCell ref="J46:R46"/>
    <mergeCell ref="J36:R36"/>
    <mergeCell ref="J26:R26"/>
    <mergeCell ref="J16:R16"/>
    <mergeCell ref="A18:A19"/>
    <mergeCell ref="B18:B19"/>
    <mergeCell ref="C18:D18"/>
    <mergeCell ref="E18:F18"/>
    <mergeCell ref="G18:G19"/>
    <mergeCell ref="H18:H19"/>
    <mergeCell ref="A24:A25"/>
    <mergeCell ref="B24:B25"/>
    <mergeCell ref="C24:D24"/>
    <mergeCell ref="E24:F24"/>
    <mergeCell ref="G24:G25"/>
    <mergeCell ref="H24:H25"/>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7"/>
  <sheetViews>
    <sheetView view="pageBreakPreview" zoomScale="80" zoomScaleNormal="100" zoomScaleSheetLayoutView="80" workbookViewId="0">
      <selection activeCell="J6" sqref="J6:R6"/>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7.1406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32.7109375" style="52" bestFit="1"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244"/>
      <c r="E3" s="545" t="str">
        <f>'YARIŞMA PROGRAMI'!C10</f>
        <v>110 Metre Engelli</v>
      </c>
      <c r="F3" s="545"/>
      <c r="G3" s="539"/>
      <c r="H3" s="539"/>
      <c r="I3" s="11"/>
      <c r="J3" s="546"/>
      <c r="K3" s="546"/>
      <c r="L3" s="546"/>
      <c r="M3" s="12"/>
      <c r="N3" s="12"/>
      <c r="O3" s="246"/>
      <c r="P3" s="540"/>
      <c r="Q3" s="540"/>
      <c r="R3" s="540"/>
    </row>
    <row r="4" spans="1:18" s="13" customFormat="1" ht="17.25" customHeight="1" x14ac:dyDescent="0.2">
      <c r="A4" s="537" t="s">
        <v>151</v>
      </c>
      <c r="B4" s="537"/>
      <c r="C4" s="537"/>
      <c r="D4" s="245"/>
      <c r="E4" s="544" t="str">
        <f>'YARIŞMA BİLGİLERİ'!F21</f>
        <v>Master Erkekler</v>
      </c>
      <c r="F4" s="544"/>
      <c r="G4" s="35"/>
      <c r="H4" s="35"/>
      <c r="I4" s="35"/>
      <c r="J4" s="35"/>
      <c r="K4" s="35"/>
      <c r="L4" s="35"/>
      <c r="M4" s="36"/>
      <c r="N4" s="36"/>
      <c r="O4" s="81" t="s">
        <v>5</v>
      </c>
      <c r="P4" s="262">
        <f>'YARIŞMA PROGRAMI'!B10</f>
        <v>42210.71875</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c r="F6" s="530"/>
      <c r="G6" s="531" t="s">
        <v>15</v>
      </c>
      <c r="H6" s="532" t="s">
        <v>27</v>
      </c>
      <c r="J6" s="547" t="s">
        <v>1683</v>
      </c>
      <c r="K6" s="548"/>
      <c r="L6" s="548"/>
      <c r="M6" s="548"/>
      <c r="N6" s="548"/>
      <c r="O6" s="548"/>
      <c r="P6" s="548"/>
      <c r="Q6" s="548"/>
      <c r="R6" s="549"/>
    </row>
    <row r="7" spans="1:18" ht="24.75" customHeight="1" x14ac:dyDescent="0.2">
      <c r="A7" s="534"/>
      <c r="B7" s="536"/>
      <c r="C7" s="242" t="s">
        <v>386</v>
      </c>
      <c r="D7" s="243" t="s">
        <v>225</v>
      </c>
      <c r="E7" s="241" t="s">
        <v>14</v>
      </c>
      <c r="F7" s="241" t="s">
        <v>47</v>
      </c>
      <c r="G7" s="531"/>
      <c r="H7" s="533"/>
      <c r="I7" s="21"/>
      <c r="J7" s="45" t="s">
        <v>12</v>
      </c>
      <c r="K7" s="42" t="s">
        <v>148</v>
      </c>
      <c r="L7" s="42" t="s">
        <v>147</v>
      </c>
      <c r="M7" s="43" t="s">
        <v>13</v>
      </c>
      <c r="N7" s="43" t="s">
        <v>225</v>
      </c>
      <c r="O7" s="44" t="s">
        <v>14</v>
      </c>
      <c r="P7" s="44" t="s">
        <v>47</v>
      </c>
      <c r="Q7" s="42" t="s">
        <v>15</v>
      </c>
      <c r="R7" s="42" t="s">
        <v>27</v>
      </c>
    </row>
    <row r="8" spans="1:18" s="20" customFormat="1" ht="27.6" customHeight="1" x14ac:dyDescent="0.2">
      <c r="A8" s="70">
        <v>1</v>
      </c>
      <c r="B8" s="70">
        <v>84</v>
      </c>
      <c r="C8" s="117" t="s">
        <v>663</v>
      </c>
      <c r="D8" s="117" t="s">
        <v>246</v>
      </c>
      <c r="E8" s="181" t="s">
        <v>664</v>
      </c>
      <c r="F8" s="392" t="s">
        <v>250</v>
      </c>
      <c r="G8" s="233">
        <v>2357</v>
      </c>
      <c r="H8" s="71"/>
      <c r="I8" s="23"/>
      <c r="J8" s="24">
        <v>1</v>
      </c>
      <c r="K8" s="25" t="s">
        <v>749</v>
      </c>
      <c r="L8" s="26" t="str">
        <f>IF(ISERROR(VLOOKUP(K8,'KAYIT LİSTESİ'!$B$4:$H$605,2,0)),"",(VLOOKUP(K8,'KAYIT LİSTESİ'!$B$4:$H$605,2,0)))</f>
        <v/>
      </c>
      <c r="M8" s="27" t="str">
        <f>IF(ISERROR(VLOOKUP(K8,'KAYIT LİSTESİ'!$B$4:$H$605,4,0)),"",(VLOOKUP(K8,'KAYIT LİSTESİ'!$B$4:$H$605,4,0)))</f>
        <v/>
      </c>
      <c r="N8" s="27" t="str">
        <f>IF(ISERROR(VLOOKUP(K8,'KAYIT LİSTESİ'!$B$4:$N$605,13,0)),"",(VLOOKUP(K8,'KAYIT LİSTESİ'!$B$4:$N$605,13,0)))</f>
        <v/>
      </c>
      <c r="O8" s="46" t="str">
        <f>IF(ISERROR(VLOOKUP(K8,'KAYIT LİSTESİ'!$B$4:$H$605,5,0)),"",(VLOOKUP(K8,'KAYIT LİSTESİ'!$B$4:$H$605,5,0)))</f>
        <v/>
      </c>
      <c r="P8" s="46" t="str">
        <f>IF(ISERROR(VLOOKUP(K8,'KAYIT LİSTESİ'!$B$4:$H$605,6,0)),"",(VLOOKUP(K8,'KAYIT LİSTESİ'!$B$4:$H$605,6,0)))</f>
        <v/>
      </c>
      <c r="Q8" s="233"/>
      <c r="R8" s="26"/>
    </row>
    <row r="9" spans="1:18" s="20" customFormat="1" ht="27.6" customHeight="1" x14ac:dyDescent="0.2">
      <c r="A9" s="70"/>
      <c r="B9" s="70"/>
      <c r="C9" s="117"/>
      <c r="D9" s="117"/>
      <c r="E9" s="181"/>
      <c r="F9" s="182"/>
      <c r="G9" s="233"/>
      <c r="H9" s="71"/>
      <c r="I9" s="23"/>
      <c r="J9" s="24">
        <v>2</v>
      </c>
      <c r="K9" s="25" t="s">
        <v>750</v>
      </c>
      <c r="L9" s="26" t="str">
        <f>IF(ISERROR(VLOOKUP(K9,'KAYIT LİSTESİ'!$B$4:$H$605,2,0)),"",(VLOOKUP(K9,'KAYIT LİSTESİ'!$B$4:$H$605,2,0)))</f>
        <v/>
      </c>
      <c r="M9" s="27" t="str">
        <f>IF(ISERROR(VLOOKUP(K9,'KAYIT LİSTESİ'!$B$4:$H$605,4,0)),"",(VLOOKUP(K9,'KAYIT LİSTESİ'!$B$4:$H$605,4,0)))</f>
        <v/>
      </c>
      <c r="N9" s="27" t="str">
        <f>IF(ISERROR(VLOOKUP(K9,'KAYIT LİSTESİ'!$B$4:$N$605,13,0)),"",(VLOOKUP(K9,'KAYIT LİSTESİ'!$B$4:$N$605,13,0)))</f>
        <v/>
      </c>
      <c r="O9" s="46" t="str">
        <f>IF(ISERROR(VLOOKUP(K9,'KAYIT LİSTESİ'!$B$4:$H$605,5,0)),"",(VLOOKUP(K9,'KAYIT LİSTESİ'!$B$4:$H$605,5,0)))</f>
        <v/>
      </c>
      <c r="P9" s="46" t="str">
        <f>IF(ISERROR(VLOOKUP(K9,'KAYIT LİSTESİ'!$B$4:$H$605,6,0)),"",(VLOOKUP(K9,'KAYIT LİSTESİ'!$B$4:$H$605,6,0)))</f>
        <v/>
      </c>
      <c r="Q9" s="233"/>
      <c r="R9" s="26"/>
    </row>
    <row r="10" spans="1:18" s="20" customFormat="1" ht="27.6" customHeight="1" x14ac:dyDescent="0.2">
      <c r="A10" s="70"/>
      <c r="B10" s="70"/>
      <c r="C10" s="117"/>
      <c r="D10" s="117"/>
      <c r="E10" s="181"/>
      <c r="F10" s="182"/>
      <c r="G10" s="118"/>
      <c r="H10" s="71"/>
      <c r="I10" s="23"/>
      <c r="J10" s="24">
        <v>3</v>
      </c>
      <c r="K10" s="25" t="s">
        <v>751</v>
      </c>
      <c r="L10" s="26" t="str">
        <f>IF(ISERROR(VLOOKUP(K10,'KAYIT LİSTESİ'!$B$4:$H$605,2,0)),"",(VLOOKUP(K10,'KAYIT LİSTESİ'!$B$4:$H$605,2,0)))</f>
        <v/>
      </c>
      <c r="M10" s="27" t="str">
        <f>IF(ISERROR(VLOOKUP(K10,'KAYIT LİSTESİ'!$B$4:$H$605,4,0)),"",(VLOOKUP(K10,'KAYIT LİSTESİ'!$B$4:$H$605,4,0)))</f>
        <v/>
      </c>
      <c r="N10" s="27" t="str">
        <f>IF(ISERROR(VLOOKUP(K10,'KAYIT LİSTESİ'!$B$4:$N$605,13,0)),"",(VLOOKUP(K10,'KAYIT LİSTESİ'!$B$4:$N$605,13,0)))</f>
        <v/>
      </c>
      <c r="O10" s="46" t="str">
        <f>IF(ISERROR(VLOOKUP(K10,'KAYIT LİSTESİ'!$B$4:$H$605,5,0)),"",(VLOOKUP(K10,'KAYIT LİSTESİ'!$B$4:$H$605,5,0)))</f>
        <v/>
      </c>
      <c r="P10" s="46" t="str">
        <f>IF(ISERROR(VLOOKUP(K10,'KAYIT LİSTESİ'!$B$4:$H$605,6,0)),"",(VLOOKUP(K10,'KAYIT LİSTESİ'!$B$4:$H$605,6,0)))</f>
        <v/>
      </c>
      <c r="Q10" s="233"/>
      <c r="R10" s="26"/>
    </row>
    <row r="11" spans="1:18" s="20" customFormat="1" ht="27.6" customHeight="1" x14ac:dyDescent="0.2">
      <c r="A11" s="70"/>
      <c r="B11" s="70"/>
      <c r="C11" s="117"/>
      <c r="D11" s="117"/>
      <c r="E11" s="181"/>
      <c r="F11" s="182"/>
      <c r="G11" s="118"/>
      <c r="H11" s="71"/>
      <c r="I11" s="23"/>
      <c r="J11" s="24">
        <v>4</v>
      </c>
      <c r="K11" s="25" t="s">
        <v>748</v>
      </c>
      <c r="L11" s="26">
        <f>IF(ISERROR(VLOOKUP(K11,'KAYIT LİSTESİ'!$B$4:$H$605,2,0)),"",(VLOOKUP(K11,'KAYIT LİSTESİ'!$B$4:$H$605,2,0)))</f>
        <v>84</v>
      </c>
      <c r="M11" s="27" t="str">
        <f>IF(ISERROR(VLOOKUP(K11,'KAYIT LİSTESİ'!$B$4:$H$605,4,0)),"",(VLOOKUP(K11,'KAYIT LİSTESİ'!$B$4:$H$605,4,0)))</f>
        <v>24.9.1969</v>
      </c>
      <c r="N11" s="27" t="str">
        <f>IF(ISERROR(VLOOKUP(K11,'KAYIT LİSTESİ'!$B$4:$N$605,13,0)),"",(VLOOKUP(K11,'KAYIT LİSTESİ'!$B$4:$N$605,13,0)))</f>
        <v>M-45</v>
      </c>
      <c r="O11" s="46" t="str">
        <f>IF(ISERROR(VLOOKUP(K11,'KAYIT LİSTESİ'!$B$4:$H$605,5,0)),"",(VLOOKUP(K11,'KAYIT LİSTESİ'!$B$4:$H$605,5,0)))</f>
        <v>SÜHA POLAT</v>
      </c>
      <c r="P11" s="46" t="str">
        <f>IF(ISERROR(VLOOKUP(K11,'KAYIT LİSTESİ'!$B$4:$H$605,6,0)),"",(VLOOKUP(K11,'KAYIT LİSTESİ'!$B$4:$H$605,6,0)))</f>
        <v>İZMİR MASTERLER ATL. KULÜBÜ</v>
      </c>
      <c r="Q11" s="233">
        <v>2357</v>
      </c>
      <c r="R11" s="26"/>
    </row>
    <row r="12" spans="1:18" s="20" customFormat="1" ht="27.6" customHeight="1" x14ac:dyDescent="0.2">
      <c r="A12" s="70"/>
      <c r="B12" s="70"/>
      <c r="C12" s="117"/>
      <c r="D12" s="117"/>
      <c r="E12" s="181"/>
      <c r="F12" s="182"/>
      <c r="G12" s="118"/>
      <c r="H12" s="71"/>
      <c r="I12" s="23"/>
      <c r="J12" s="24">
        <v>5</v>
      </c>
      <c r="K12" s="25" t="s">
        <v>752</v>
      </c>
      <c r="L12" s="26" t="str">
        <f>IF(ISERROR(VLOOKUP(K12,'KAYIT LİSTESİ'!$B$4:$H$605,2,0)),"",(VLOOKUP(K12,'KAYIT LİSTESİ'!$B$4:$H$605,2,0)))</f>
        <v/>
      </c>
      <c r="M12" s="27" t="str">
        <f>IF(ISERROR(VLOOKUP(K12,'KAYIT LİSTESİ'!$B$4:$H$605,4,0)),"",(VLOOKUP(K12,'KAYIT LİSTESİ'!$B$4:$H$605,4,0)))</f>
        <v/>
      </c>
      <c r="N12" s="27" t="str">
        <f>IF(ISERROR(VLOOKUP(K12,'KAYIT LİSTESİ'!$B$4:$N$605,13,0)),"",(VLOOKUP(K12,'KAYIT LİSTESİ'!$B$4:$N$605,13,0)))</f>
        <v/>
      </c>
      <c r="O12" s="46" t="str">
        <f>IF(ISERROR(VLOOKUP(K12,'KAYIT LİSTESİ'!$B$4:$H$605,5,0)),"",(VLOOKUP(K12,'KAYIT LİSTESİ'!$B$4:$H$605,5,0)))</f>
        <v/>
      </c>
      <c r="P12" s="46" t="str">
        <f>IF(ISERROR(VLOOKUP(K12,'KAYIT LİSTESİ'!$B$4:$H$605,6,0)),"",(VLOOKUP(K12,'KAYIT LİSTESİ'!$B$4:$H$605,6,0)))</f>
        <v/>
      </c>
      <c r="Q12" s="233"/>
      <c r="R12" s="26"/>
    </row>
    <row r="13" spans="1:18" s="20" customFormat="1" ht="27.6" customHeight="1" x14ac:dyDescent="0.2">
      <c r="A13" s="70"/>
      <c r="B13" s="70"/>
      <c r="C13" s="117"/>
      <c r="D13" s="117"/>
      <c r="E13" s="181"/>
      <c r="F13" s="182"/>
      <c r="G13" s="118"/>
      <c r="H13" s="71"/>
      <c r="I13" s="23"/>
      <c r="J13" s="24">
        <v>6</v>
      </c>
      <c r="K13" s="25" t="s">
        <v>753</v>
      </c>
      <c r="L13" s="26" t="str">
        <f>IF(ISERROR(VLOOKUP(K13,'KAYIT LİSTESİ'!$B$4:$H$605,2,0)),"",(VLOOKUP(K13,'KAYIT LİSTESİ'!$B$4:$H$605,2,0)))</f>
        <v/>
      </c>
      <c r="M13" s="27" t="str">
        <f>IF(ISERROR(VLOOKUP(K13,'KAYIT LİSTESİ'!$B$4:$H$605,4,0)),"",(VLOOKUP(K13,'KAYIT LİSTESİ'!$B$4:$H$605,4,0)))</f>
        <v/>
      </c>
      <c r="N13" s="27" t="str">
        <f>IF(ISERROR(VLOOKUP(K13,'KAYIT LİSTESİ'!$B$4:$N$605,13,0)),"",(VLOOKUP(K13,'KAYIT LİSTESİ'!$B$4:$N$605,13,0)))</f>
        <v/>
      </c>
      <c r="O13" s="46" t="str">
        <f>IF(ISERROR(VLOOKUP(K13,'KAYIT LİSTESİ'!$B$4:$H$605,5,0)),"",(VLOOKUP(K13,'KAYIT LİSTESİ'!$B$4:$H$605,5,0)))</f>
        <v/>
      </c>
      <c r="P13" s="46" t="str">
        <f>IF(ISERROR(VLOOKUP(K13,'KAYIT LİSTESİ'!$B$4:$H$605,6,0)),"",(VLOOKUP(K13,'KAYIT LİSTESİ'!$B$4:$H$605,6,0)))</f>
        <v/>
      </c>
      <c r="Q13" s="233"/>
      <c r="R13" s="26"/>
    </row>
    <row r="14" spans="1:18" s="20" customFormat="1" ht="27.6" customHeight="1" x14ac:dyDescent="0.2">
      <c r="A14" s="70"/>
      <c r="B14" s="70"/>
      <c r="C14" s="117"/>
      <c r="D14" s="117"/>
      <c r="E14" s="181"/>
      <c r="F14" s="182"/>
      <c r="G14" s="118"/>
      <c r="H14" s="71"/>
      <c r="I14" s="23"/>
      <c r="J14" s="24">
        <v>7</v>
      </c>
      <c r="K14" s="25" t="s">
        <v>754</v>
      </c>
      <c r="L14" s="26" t="str">
        <f>IF(ISERROR(VLOOKUP(K14,'KAYIT LİSTESİ'!$B$4:$H$605,2,0)),"",(VLOOKUP(K14,'KAYIT LİSTESİ'!$B$4:$H$605,2,0)))</f>
        <v/>
      </c>
      <c r="M14" s="27" t="str">
        <f>IF(ISERROR(VLOOKUP(K14,'KAYIT LİSTESİ'!$B$4:$H$605,4,0)),"",(VLOOKUP(K14,'KAYIT LİSTESİ'!$B$4:$H$605,4,0)))</f>
        <v/>
      </c>
      <c r="N14" s="27" t="str">
        <f>IF(ISERROR(VLOOKUP(K14,'KAYIT LİSTESİ'!$B$4:$N$605,13,0)),"",(VLOOKUP(K14,'KAYIT LİSTESİ'!$B$4:$N$605,13,0)))</f>
        <v/>
      </c>
      <c r="O14" s="46" t="str">
        <f>IF(ISERROR(VLOOKUP(K14,'KAYIT LİSTESİ'!$B$4:$H$605,5,0)),"",(VLOOKUP(K14,'KAYIT LİSTESİ'!$B$4:$H$605,5,0)))</f>
        <v/>
      </c>
      <c r="P14" s="46" t="str">
        <f>IF(ISERROR(VLOOKUP(K14,'KAYIT LİSTESİ'!$B$4:$H$605,6,0)),"",(VLOOKUP(K14,'KAYIT LİSTESİ'!$B$4:$H$605,6,0)))</f>
        <v/>
      </c>
      <c r="Q14" s="233"/>
      <c r="R14" s="26"/>
    </row>
    <row r="15" spans="1:18" s="20" customFormat="1" ht="27.6" customHeight="1" x14ac:dyDescent="0.2">
      <c r="A15" s="70"/>
      <c r="B15" s="70"/>
      <c r="C15" s="117"/>
      <c r="D15" s="117"/>
      <c r="E15" s="181"/>
      <c r="F15" s="182"/>
      <c r="G15" s="118"/>
      <c r="H15" s="71"/>
      <c r="I15" s="23"/>
      <c r="J15" s="24">
        <v>8</v>
      </c>
      <c r="K15" s="25" t="s">
        <v>755</v>
      </c>
      <c r="L15" s="26" t="str">
        <f>IF(ISERROR(VLOOKUP(K15,'KAYIT LİSTESİ'!$B$4:$H$605,2,0)),"",(VLOOKUP(K15,'KAYIT LİSTESİ'!$B$4:$H$605,2,0)))</f>
        <v/>
      </c>
      <c r="M15" s="27" t="str">
        <f>IF(ISERROR(VLOOKUP(K15,'KAYIT LİSTESİ'!$B$4:$H$605,4,0)),"",(VLOOKUP(K15,'KAYIT LİSTESİ'!$B$4:$H$605,4,0)))</f>
        <v/>
      </c>
      <c r="N15" s="27" t="str">
        <f>IF(ISERROR(VLOOKUP(K15,'KAYIT LİSTESİ'!$B$4:$N$605,13,0)),"",(VLOOKUP(K15,'KAYIT LİSTESİ'!$B$4:$N$605,13,0)))</f>
        <v/>
      </c>
      <c r="O15" s="46" t="str">
        <f>IF(ISERROR(VLOOKUP(K15,'KAYIT LİSTESİ'!$B$4:$H$605,5,0)),"",(VLOOKUP(K15,'KAYIT LİSTESİ'!$B$4:$H$605,5,0)))</f>
        <v/>
      </c>
      <c r="P15" s="46" t="str">
        <f>IF(ISERROR(VLOOKUP(K15,'KAYIT LİSTESİ'!$B$4:$H$605,6,0)),"",(VLOOKUP(K15,'KAYIT LİSTESİ'!$B$4:$H$605,6,0)))</f>
        <v/>
      </c>
      <c r="Q15" s="233"/>
      <c r="R15" s="26"/>
    </row>
    <row r="16" spans="1:18" s="20" customFormat="1" ht="27.6" customHeight="1" x14ac:dyDescent="0.2">
      <c r="A16" s="70"/>
      <c r="B16" s="70"/>
      <c r="C16" s="117"/>
      <c r="D16" s="117"/>
      <c r="E16" s="181"/>
      <c r="F16" s="182"/>
      <c r="G16" s="118"/>
      <c r="H16" s="71"/>
      <c r="I16" s="23"/>
      <c r="J16" s="547" t="s">
        <v>17</v>
      </c>
      <c r="K16" s="548"/>
      <c r="L16" s="548"/>
      <c r="M16" s="548"/>
      <c r="N16" s="548"/>
      <c r="O16" s="548"/>
      <c r="P16" s="548"/>
      <c r="Q16" s="548"/>
      <c r="R16" s="549"/>
    </row>
    <row r="17" spans="1:18" s="20" customFormat="1" ht="27.6" customHeight="1" x14ac:dyDescent="0.2">
      <c r="A17" s="70"/>
      <c r="B17" s="70"/>
      <c r="C17" s="117"/>
      <c r="D17" s="117"/>
      <c r="E17" s="181"/>
      <c r="F17" s="182"/>
      <c r="G17" s="118"/>
      <c r="H17" s="71"/>
      <c r="I17" s="23"/>
      <c r="J17" s="45" t="s">
        <v>12</v>
      </c>
      <c r="K17" s="42" t="s">
        <v>148</v>
      </c>
      <c r="L17" s="42" t="s">
        <v>147</v>
      </c>
      <c r="M17" s="43" t="s">
        <v>13</v>
      </c>
      <c r="N17" s="43" t="s">
        <v>225</v>
      </c>
      <c r="O17" s="44" t="s">
        <v>14</v>
      </c>
      <c r="P17" s="44" t="s">
        <v>47</v>
      </c>
      <c r="Q17" s="42" t="s">
        <v>15</v>
      </c>
      <c r="R17" s="42" t="s">
        <v>27</v>
      </c>
    </row>
    <row r="18" spans="1:18" s="20" customFormat="1" ht="27.6" customHeight="1" x14ac:dyDescent="0.2">
      <c r="A18" s="534" t="s">
        <v>12</v>
      </c>
      <c r="B18" s="535" t="s">
        <v>147</v>
      </c>
      <c r="C18" s="527" t="s">
        <v>387</v>
      </c>
      <c r="D18" s="528"/>
      <c r="E18" s="529"/>
      <c r="F18" s="530"/>
      <c r="G18" s="531" t="s">
        <v>15</v>
      </c>
      <c r="H18" s="532" t="s">
        <v>27</v>
      </c>
      <c r="I18" s="23"/>
      <c r="J18" s="24">
        <v>1</v>
      </c>
      <c r="K18" s="25" t="s">
        <v>756</v>
      </c>
      <c r="L18" s="26" t="str">
        <f>IF(ISERROR(VLOOKUP(K18,'KAYIT LİSTESİ'!$B$4:$H$605,2,0)),"",(VLOOKUP(K18,'KAYIT LİSTESİ'!$B$4:$H$605,2,0)))</f>
        <v/>
      </c>
      <c r="M18" s="27" t="str">
        <f>IF(ISERROR(VLOOKUP(K18,'KAYIT LİSTESİ'!$B$4:$H$605,4,0)),"",(VLOOKUP(K18,'KAYIT LİSTESİ'!$B$4:$H$605,4,0)))</f>
        <v/>
      </c>
      <c r="N18" s="27" t="str">
        <f>IF(ISERROR(VLOOKUP(K18,'KAYIT LİSTESİ'!$B$4:$N$605,13,0)),"",(VLOOKUP(K18,'KAYIT LİSTESİ'!$B$4:$N$605,13,0)))</f>
        <v/>
      </c>
      <c r="O18" s="46" t="str">
        <f>IF(ISERROR(VLOOKUP(K18,'KAYIT LİSTESİ'!$B$4:$H$605,5,0)),"",(VLOOKUP(K18,'KAYIT LİSTESİ'!$B$4:$H$605,5,0)))</f>
        <v/>
      </c>
      <c r="P18" s="46" t="str">
        <f>IF(ISERROR(VLOOKUP(K18,'KAYIT LİSTESİ'!$B$4:$H$605,6,0)),"",(VLOOKUP(K18,'KAYIT LİSTESİ'!$B$4:$H$605,6,0)))</f>
        <v/>
      </c>
      <c r="Q18" s="233"/>
      <c r="R18" s="26"/>
    </row>
    <row r="19" spans="1:18" s="20" customFormat="1" ht="27.6" customHeight="1" x14ac:dyDescent="0.2">
      <c r="A19" s="534"/>
      <c r="B19" s="536"/>
      <c r="C19" s="242" t="s">
        <v>386</v>
      </c>
      <c r="D19" s="243" t="s">
        <v>225</v>
      </c>
      <c r="E19" s="241" t="s">
        <v>14</v>
      </c>
      <c r="F19" s="241" t="s">
        <v>47</v>
      </c>
      <c r="G19" s="531"/>
      <c r="H19" s="533"/>
      <c r="I19" s="23"/>
      <c r="J19" s="24">
        <v>2</v>
      </c>
      <c r="K19" s="25" t="s">
        <v>757</v>
      </c>
      <c r="L19" s="26" t="str">
        <f>IF(ISERROR(VLOOKUP(K19,'KAYIT LİSTESİ'!$B$4:$H$605,2,0)),"",(VLOOKUP(K19,'KAYIT LİSTESİ'!$B$4:$H$605,2,0)))</f>
        <v/>
      </c>
      <c r="M19" s="27" t="str">
        <f>IF(ISERROR(VLOOKUP(K19,'KAYIT LİSTESİ'!$B$4:$H$605,4,0)),"",(VLOOKUP(K19,'KAYIT LİSTESİ'!$B$4:$H$605,4,0)))</f>
        <v/>
      </c>
      <c r="N19" s="27" t="str">
        <f>IF(ISERROR(VLOOKUP(K19,'KAYIT LİSTESİ'!$B$4:$N$605,13,0)),"",(VLOOKUP(K19,'KAYIT LİSTESİ'!$B$4:$N$605,13,0)))</f>
        <v/>
      </c>
      <c r="O19" s="46" t="str">
        <f>IF(ISERROR(VLOOKUP(K19,'KAYIT LİSTESİ'!$B$4:$H$605,5,0)),"",(VLOOKUP(K19,'KAYIT LİSTESİ'!$B$4:$H$605,5,0)))</f>
        <v/>
      </c>
      <c r="P19" s="46" t="str">
        <f>IF(ISERROR(VLOOKUP(K19,'KAYIT LİSTESİ'!$B$4:$H$605,6,0)),"",(VLOOKUP(K19,'KAYIT LİSTESİ'!$B$4:$H$605,6,0)))</f>
        <v/>
      </c>
      <c r="Q19" s="233"/>
      <c r="R19" s="26"/>
    </row>
    <row r="20" spans="1:18" s="20" customFormat="1" ht="27.6" customHeight="1" x14ac:dyDescent="0.2">
      <c r="A20" s="70"/>
      <c r="B20" s="70"/>
      <c r="C20" s="117"/>
      <c r="D20" s="117"/>
      <c r="E20" s="181"/>
      <c r="F20" s="182"/>
      <c r="G20" s="233"/>
      <c r="H20" s="234"/>
      <c r="I20" s="23"/>
      <c r="J20" s="24">
        <v>3</v>
      </c>
      <c r="K20" s="25" t="s">
        <v>758</v>
      </c>
      <c r="L20" s="26" t="str">
        <f>IF(ISERROR(VLOOKUP(K20,'KAYIT LİSTESİ'!$B$4:$H$605,2,0)),"",(VLOOKUP(K20,'KAYIT LİSTESİ'!$B$4:$H$605,2,0)))</f>
        <v/>
      </c>
      <c r="M20" s="27" t="str">
        <f>IF(ISERROR(VLOOKUP(K20,'KAYIT LİSTESİ'!$B$4:$H$605,4,0)),"",(VLOOKUP(K20,'KAYIT LİSTESİ'!$B$4:$H$605,4,0)))</f>
        <v/>
      </c>
      <c r="N20" s="27" t="str">
        <f>IF(ISERROR(VLOOKUP(K20,'KAYIT LİSTESİ'!$B$4:$N$605,13,0)),"",(VLOOKUP(K20,'KAYIT LİSTESİ'!$B$4:$N$605,13,0)))</f>
        <v/>
      </c>
      <c r="O20" s="46" t="str">
        <f>IF(ISERROR(VLOOKUP(K20,'KAYIT LİSTESİ'!$B$4:$H$605,5,0)),"",(VLOOKUP(K20,'KAYIT LİSTESİ'!$B$4:$H$605,5,0)))</f>
        <v/>
      </c>
      <c r="P20" s="46" t="str">
        <f>IF(ISERROR(VLOOKUP(K20,'KAYIT LİSTESİ'!$B$4:$H$605,6,0)),"",(VLOOKUP(K20,'KAYIT LİSTESİ'!$B$4:$H$605,6,0)))</f>
        <v/>
      </c>
      <c r="Q20" s="233"/>
      <c r="R20" s="26"/>
    </row>
    <row r="21" spans="1:18" s="20" customFormat="1" ht="27.6" customHeight="1" x14ac:dyDescent="0.2">
      <c r="A21" s="70"/>
      <c r="B21" s="70"/>
      <c r="C21" s="117"/>
      <c r="D21" s="117"/>
      <c r="E21" s="181"/>
      <c r="F21" s="182"/>
      <c r="G21" s="233"/>
      <c r="H21" s="71"/>
      <c r="I21" s="23"/>
      <c r="J21" s="24">
        <v>4</v>
      </c>
      <c r="K21" s="25" t="s">
        <v>759</v>
      </c>
      <c r="L21" s="26" t="str">
        <f>IF(ISERROR(VLOOKUP(K21,'KAYIT LİSTESİ'!$B$4:$H$605,2,0)),"",(VLOOKUP(K21,'KAYIT LİSTESİ'!$B$4:$H$605,2,0)))</f>
        <v/>
      </c>
      <c r="M21" s="27" t="str">
        <f>IF(ISERROR(VLOOKUP(K21,'KAYIT LİSTESİ'!$B$4:$H$605,4,0)),"",(VLOOKUP(K21,'KAYIT LİSTESİ'!$B$4:$H$605,4,0)))</f>
        <v/>
      </c>
      <c r="N21" s="27" t="str">
        <f>IF(ISERROR(VLOOKUP(K21,'KAYIT LİSTESİ'!$B$4:$N$605,13,0)),"",(VLOOKUP(K21,'KAYIT LİSTESİ'!$B$4:$N$605,13,0)))</f>
        <v/>
      </c>
      <c r="O21" s="46" t="str">
        <f>IF(ISERROR(VLOOKUP(K21,'KAYIT LİSTESİ'!$B$4:$H$605,5,0)),"",(VLOOKUP(K21,'KAYIT LİSTESİ'!$B$4:$H$605,5,0)))</f>
        <v/>
      </c>
      <c r="P21" s="46" t="str">
        <f>IF(ISERROR(VLOOKUP(K21,'KAYIT LİSTESİ'!$B$4:$H$605,6,0)),"",(VLOOKUP(K21,'KAYIT LİSTESİ'!$B$4:$H$605,6,0)))</f>
        <v/>
      </c>
      <c r="Q21" s="233"/>
      <c r="R21" s="26"/>
    </row>
    <row r="22" spans="1:18" s="20" customFormat="1" ht="27.6" customHeight="1" x14ac:dyDescent="0.2">
      <c r="A22" s="70"/>
      <c r="B22" s="70"/>
      <c r="C22" s="117"/>
      <c r="D22" s="117"/>
      <c r="E22" s="181"/>
      <c r="F22" s="182"/>
      <c r="G22" s="233"/>
      <c r="H22" s="71"/>
      <c r="I22" s="23"/>
      <c r="J22" s="24">
        <v>5</v>
      </c>
      <c r="K22" s="25" t="s">
        <v>760</v>
      </c>
      <c r="L22" s="26" t="str">
        <f>IF(ISERROR(VLOOKUP(K22,'KAYIT LİSTESİ'!$B$4:$H$605,2,0)),"",(VLOOKUP(K22,'KAYIT LİSTESİ'!$B$4:$H$605,2,0)))</f>
        <v/>
      </c>
      <c r="M22" s="27" t="str">
        <f>IF(ISERROR(VLOOKUP(K22,'KAYIT LİSTESİ'!$B$4:$H$605,4,0)),"",(VLOOKUP(K22,'KAYIT LİSTESİ'!$B$4:$H$605,4,0)))</f>
        <v/>
      </c>
      <c r="N22" s="27" t="str">
        <f>IF(ISERROR(VLOOKUP(K22,'KAYIT LİSTESİ'!$B$4:$N$605,13,0)),"",(VLOOKUP(K22,'KAYIT LİSTESİ'!$B$4:$N$605,13,0)))</f>
        <v/>
      </c>
      <c r="O22" s="46" t="str">
        <f>IF(ISERROR(VLOOKUP(K22,'KAYIT LİSTESİ'!$B$4:$H$605,5,0)),"",(VLOOKUP(K22,'KAYIT LİSTESİ'!$B$4:$H$605,5,0)))</f>
        <v/>
      </c>
      <c r="P22" s="46" t="str">
        <f>IF(ISERROR(VLOOKUP(K22,'KAYIT LİSTESİ'!$B$4:$H$605,6,0)),"",(VLOOKUP(K22,'KAYIT LİSTESİ'!$B$4:$H$605,6,0)))</f>
        <v/>
      </c>
      <c r="Q22" s="233"/>
      <c r="R22" s="26"/>
    </row>
    <row r="23" spans="1:18" s="20" customFormat="1" ht="27.6" customHeight="1" x14ac:dyDescent="0.2">
      <c r="A23" s="70"/>
      <c r="B23" s="70"/>
      <c r="C23" s="117"/>
      <c r="D23" s="117"/>
      <c r="E23" s="181"/>
      <c r="F23" s="182"/>
      <c r="G23" s="233"/>
      <c r="H23" s="71"/>
      <c r="I23" s="23"/>
      <c r="J23" s="24">
        <v>6</v>
      </c>
      <c r="K23" s="25" t="s">
        <v>761</v>
      </c>
      <c r="L23" s="26" t="str">
        <f>IF(ISERROR(VLOOKUP(K23,'KAYIT LİSTESİ'!$B$4:$H$605,2,0)),"",(VLOOKUP(K23,'KAYIT LİSTESİ'!$B$4:$H$605,2,0)))</f>
        <v/>
      </c>
      <c r="M23" s="27" t="str">
        <f>IF(ISERROR(VLOOKUP(K23,'KAYIT LİSTESİ'!$B$4:$H$605,4,0)),"",(VLOOKUP(K23,'KAYIT LİSTESİ'!$B$4:$H$605,4,0)))</f>
        <v/>
      </c>
      <c r="N23" s="27" t="str">
        <f>IF(ISERROR(VLOOKUP(K23,'KAYIT LİSTESİ'!$B$4:$N$605,13,0)),"",(VLOOKUP(K23,'KAYIT LİSTESİ'!$B$4:$N$605,13,0)))</f>
        <v/>
      </c>
      <c r="O23" s="46" t="str">
        <f>IF(ISERROR(VLOOKUP(K23,'KAYIT LİSTESİ'!$B$4:$H$605,5,0)),"",(VLOOKUP(K23,'KAYIT LİSTESİ'!$B$4:$H$605,5,0)))</f>
        <v/>
      </c>
      <c r="P23" s="46" t="str">
        <f>IF(ISERROR(VLOOKUP(K23,'KAYIT LİSTESİ'!$B$4:$H$605,6,0)),"",(VLOOKUP(K23,'KAYIT LİSTESİ'!$B$4:$H$605,6,0)))</f>
        <v/>
      </c>
      <c r="Q23" s="233"/>
      <c r="R23" s="26"/>
    </row>
    <row r="24" spans="1:18" s="20" customFormat="1" ht="27.6" customHeight="1" x14ac:dyDescent="0.2">
      <c r="A24" s="70"/>
      <c r="B24" s="70"/>
      <c r="C24" s="117"/>
      <c r="D24" s="117"/>
      <c r="E24" s="181"/>
      <c r="F24" s="182"/>
      <c r="G24" s="233"/>
      <c r="H24" s="71"/>
      <c r="I24" s="23"/>
      <c r="J24" s="24">
        <v>7</v>
      </c>
      <c r="K24" s="25" t="s">
        <v>762</v>
      </c>
      <c r="L24" s="26" t="str">
        <f>IF(ISERROR(VLOOKUP(K24,'KAYIT LİSTESİ'!$B$4:$H$605,2,0)),"",(VLOOKUP(K24,'KAYIT LİSTESİ'!$B$4:$H$605,2,0)))</f>
        <v/>
      </c>
      <c r="M24" s="27" t="str">
        <f>IF(ISERROR(VLOOKUP(K24,'KAYIT LİSTESİ'!$B$4:$H$605,4,0)),"",(VLOOKUP(K24,'KAYIT LİSTESİ'!$B$4:$H$605,4,0)))</f>
        <v/>
      </c>
      <c r="N24" s="27" t="str">
        <f>IF(ISERROR(VLOOKUP(K24,'KAYIT LİSTESİ'!$B$4:$N$605,13,0)),"",(VLOOKUP(K24,'KAYIT LİSTESİ'!$B$4:$N$605,13,0)))</f>
        <v/>
      </c>
      <c r="O24" s="46" t="str">
        <f>IF(ISERROR(VLOOKUP(K24,'KAYIT LİSTESİ'!$B$4:$H$605,5,0)),"",(VLOOKUP(K24,'KAYIT LİSTESİ'!$B$4:$H$605,5,0)))</f>
        <v/>
      </c>
      <c r="P24" s="46" t="str">
        <f>IF(ISERROR(VLOOKUP(K24,'KAYIT LİSTESİ'!$B$4:$H$605,6,0)),"",(VLOOKUP(K24,'KAYIT LİSTESİ'!$B$4:$H$605,6,0)))</f>
        <v/>
      </c>
      <c r="Q24" s="233"/>
      <c r="R24" s="26"/>
    </row>
    <row r="25" spans="1:18" s="20" customFormat="1" ht="27.6" customHeight="1" x14ac:dyDescent="0.2">
      <c r="A25" s="70"/>
      <c r="B25" s="70"/>
      <c r="C25" s="117"/>
      <c r="D25" s="117"/>
      <c r="E25" s="181"/>
      <c r="F25" s="182"/>
      <c r="G25" s="233"/>
      <c r="H25" s="71"/>
      <c r="I25" s="23"/>
      <c r="J25" s="24">
        <v>8</v>
      </c>
      <c r="K25" s="25" t="s">
        <v>763</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233"/>
      <c r="R25" s="26"/>
    </row>
    <row r="26" spans="1:18" s="20" customFormat="1" ht="27.6" customHeight="1" x14ac:dyDescent="0.2">
      <c r="A26" s="70"/>
      <c r="B26" s="70"/>
      <c r="C26" s="117"/>
      <c r="D26" s="117"/>
      <c r="E26" s="181"/>
      <c r="F26" s="182"/>
      <c r="G26" s="118"/>
      <c r="H26" s="71"/>
      <c r="I26" s="23"/>
      <c r="J26" s="547" t="s">
        <v>18</v>
      </c>
      <c r="K26" s="548"/>
      <c r="L26" s="548"/>
      <c r="M26" s="548"/>
      <c r="N26" s="548"/>
      <c r="O26" s="548"/>
      <c r="P26" s="548"/>
      <c r="Q26" s="548"/>
      <c r="R26" s="549"/>
    </row>
    <row r="27" spans="1:18" s="20" customFormat="1" ht="27.6" customHeight="1" x14ac:dyDescent="0.2">
      <c r="A27" s="70"/>
      <c r="B27" s="70"/>
      <c r="C27" s="117"/>
      <c r="D27" s="117"/>
      <c r="E27" s="181"/>
      <c r="F27" s="182"/>
      <c r="G27" s="118"/>
      <c r="H27" s="71"/>
      <c r="I27" s="23"/>
      <c r="J27" s="45" t="s">
        <v>12</v>
      </c>
      <c r="K27" s="42" t="s">
        <v>148</v>
      </c>
      <c r="L27" s="42" t="s">
        <v>147</v>
      </c>
      <c r="M27" s="43" t="s">
        <v>13</v>
      </c>
      <c r="N27" s="43" t="s">
        <v>225</v>
      </c>
      <c r="O27" s="44" t="s">
        <v>14</v>
      </c>
      <c r="P27" s="44" t="s">
        <v>47</v>
      </c>
      <c r="Q27" s="42" t="s">
        <v>15</v>
      </c>
      <c r="R27" s="42" t="s">
        <v>27</v>
      </c>
    </row>
    <row r="28" spans="1:18" s="20" customFormat="1" ht="27.6" customHeight="1" x14ac:dyDescent="0.2">
      <c r="A28" s="70"/>
      <c r="B28" s="70"/>
      <c r="C28" s="117"/>
      <c r="D28" s="117"/>
      <c r="E28" s="181"/>
      <c r="F28" s="182"/>
      <c r="G28" s="118"/>
      <c r="H28" s="71"/>
      <c r="I28" s="23"/>
      <c r="J28" s="24">
        <v>1</v>
      </c>
      <c r="K28" s="25" t="s">
        <v>764</v>
      </c>
      <c r="L28" s="26" t="str">
        <f>IF(ISERROR(VLOOKUP(K28,'KAYIT LİSTESİ'!$B$4:$H$605,2,0)),"",(VLOOKUP(K28,'KAYIT LİSTESİ'!$B$4:$H$605,2,0)))</f>
        <v/>
      </c>
      <c r="M28" s="27" t="str">
        <f>IF(ISERROR(VLOOKUP(K28,'KAYIT LİSTESİ'!$B$4:$H$605,4,0)),"",(VLOOKUP(K28,'KAYIT LİSTESİ'!$B$4:$H$605,4,0)))</f>
        <v/>
      </c>
      <c r="N28" s="27" t="str">
        <f>IF(ISERROR(VLOOKUP(K28,'KAYIT LİSTESİ'!$B$4:$N$605,13,0)),"",(VLOOKUP(K28,'KAYIT LİSTESİ'!$B$4:$N$605,13,0)))</f>
        <v/>
      </c>
      <c r="O28" s="46" t="str">
        <f>IF(ISERROR(VLOOKUP(K28,'KAYIT LİSTESİ'!$B$4:$H$605,5,0)),"",(VLOOKUP(K28,'KAYIT LİSTESİ'!$B$4:$H$605,5,0)))</f>
        <v/>
      </c>
      <c r="P28" s="46" t="str">
        <f>IF(ISERROR(VLOOKUP(K28,'KAYIT LİSTESİ'!$B$4:$H$605,6,0)),"",(VLOOKUP(K28,'KAYIT LİSTESİ'!$B$4:$H$605,6,0)))</f>
        <v/>
      </c>
      <c r="Q28" s="28"/>
      <c r="R28" s="26"/>
    </row>
    <row r="29" spans="1:18" s="20" customFormat="1" ht="27.6" customHeight="1" x14ac:dyDescent="0.2">
      <c r="A29" s="70"/>
      <c r="B29" s="70"/>
      <c r="C29" s="117"/>
      <c r="D29" s="117"/>
      <c r="E29" s="181"/>
      <c r="F29" s="182"/>
      <c r="G29" s="118"/>
      <c r="H29" s="71"/>
      <c r="I29" s="23"/>
      <c r="J29" s="24">
        <v>2</v>
      </c>
      <c r="K29" s="25" t="s">
        <v>765</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8"/>
      <c r="R29" s="26"/>
    </row>
    <row r="30" spans="1:18" s="20" customFormat="1" ht="27.6" customHeight="1" x14ac:dyDescent="0.2">
      <c r="A30" s="70"/>
      <c r="B30" s="70"/>
      <c r="C30" s="117"/>
      <c r="D30" s="117"/>
      <c r="E30" s="181"/>
      <c r="F30" s="182"/>
      <c r="G30" s="118"/>
      <c r="H30" s="71"/>
      <c r="I30" s="23"/>
      <c r="J30" s="24">
        <v>3</v>
      </c>
      <c r="K30" s="25" t="s">
        <v>766</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8"/>
      <c r="R30" s="26"/>
    </row>
    <row r="31" spans="1:18" s="20" customFormat="1" ht="27.6" customHeight="1" x14ac:dyDescent="0.2">
      <c r="A31" s="70"/>
      <c r="B31" s="70"/>
      <c r="C31" s="117"/>
      <c r="D31" s="117"/>
      <c r="E31" s="181"/>
      <c r="F31" s="182"/>
      <c r="G31" s="118"/>
      <c r="H31" s="71"/>
      <c r="I31" s="23"/>
      <c r="J31" s="24">
        <v>4</v>
      </c>
      <c r="K31" s="25" t="s">
        <v>767</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8"/>
      <c r="R31" s="26"/>
    </row>
    <row r="32" spans="1:18" s="20" customFormat="1" ht="27.6" customHeight="1" x14ac:dyDescent="0.2">
      <c r="A32" s="534" t="s">
        <v>12</v>
      </c>
      <c r="B32" s="535" t="s">
        <v>147</v>
      </c>
      <c r="C32" s="527" t="s">
        <v>387</v>
      </c>
      <c r="D32" s="528"/>
      <c r="E32" s="529"/>
      <c r="F32" s="530"/>
      <c r="G32" s="531" t="s">
        <v>15</v>
      </c>
      <c r="H32" s="532" t="s">
        <v>27</v>
      </c>
      <c r="I32" s="23"/>
      <c r="J32" s="24">
        <v>5</v>
      </c>
      <c r="K32" s="25" t="s">
        <v>768</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8"/>
      <c r="R32" s="26"/>
    </row>
    <row r="33" spans="1:18" s="20" customFormat="1" ht="27.6" customHeight="1" x14ac:dyDescent="0.2">
      <c r="A33" s="534"/>
      <c r="B33" s="536"/>
      <c r="C33" s="242" t="s">
        <v>386</v>
      </c>
      <c r="D33" s="243" t="s">
        <v>225</v>
      </c>
      <c r="E33" s="241" t="s">
        <v>14</v>
      </c>
      <c r="F33" s="241" t="s">
        <v>47</v>
      </c>
      <c r="G33" s="531"/>
      <c r="H33" s="533"/>
      <c r="I33" s="23"/>
      <c r="J33" s="24">
        <v>6</v>
      </c>
      <c r="K33" s="25" t="s">
        <v>769</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8"/>
      <c r="R33" s="26"/>
    </row>
    <row r="34" spans="1:18" s="20" customFormat="1" ht="27.6" customHeight="1" x14ac:dyDescent="0.2">
      <c r="A34" s="70"/>
      <c r="B34" s="70"/>
      <c r="C34" s="117"/>
      <c r="D34" s="117"/>
      <c r="E34" s="181"/>
      <c r="F34" s="182"/>
      <c r="G34" s="233"/>
      <c r="H34" s="71"/>
      <c r="I34" s="23"/>
      <c r="J34" s="24">
        <v>7</v>
      </c>
      <c r="K34" s="25" t="s">
        <v>770</v>
      </c>
      <c r="L34" s="26" t="str">
        <f>IF(ISERROR(VLOOKUP(K34,'KAYIT LİSTESİ'!$B$4:$H$605,2,0)),"",(VLOOKUP(K34,'KAYIT LİSTESİ'!$B$4:$H$605,2,0)))</f>
        <v/>
      </c>
      <c r="M34" s="27" t="str">
        <f>IF(ISERROR(VLOOKUP(K34,'KAYIT LİSTESİ'!$B$4:$H$605,4,0)),"",(VLOOKUP(K34,'KAYIT LİSTESİ'!$B$4:$H$605,4,0)))</f>
        <v/>
      </c>
      <c r="N34" s="27" t="str">
        <f>IF(ISERROR(VLOOKUP(K34,'KAYIT LİSTESİ'!$B$4:$N$605,13,0)),"",(VLOOKUP(K34,'KAYIT LİSTESİ'!$B$4:$N$605,13,0)))</f>
        <v/>
      </c>
      <c r="O34" s="46" t="str">
        <f>IF(ISERROR(VLOOKUP(K34,'KAYIT LİSTESİ'!$B$4:$H$605,5,0)),"",(VLOOKUP(K34,'KAYIT LİSTESİ'!$B$4:$H$605,5,0)))</f>
        <v/>
      </c>
      <c r="P34" s="46" t="str">
        <f>IF(ISERROR(VLOOKUP(K34,'KAYIT LİSTESİ'!$B$4:$H$605,6,0)),"",(VLOOKUP(K34,'KAYIT LİSTESİ'!$B$4:$H$605,6,0)))</f>
        <v/>
      </c>
      <c r="Q34" s="28"/>
      <c r="R34" s="26"/>
    </row>
    <row r="35" spans="1:18" s="20" customFormat="1" ht="27.6" customHeight="1" x14ac:dyDescent="0.2">
      <c r="A35" s="70"/>
      <c r="B35" s="70"/>
      <c r="C35" s="117"/>
      <c r="D35" s="117"/>
      <c r="E35" s="181"/>
      <c r="F35" s="182"/>
      <c r="G35" s="233"/>
      <c r="H35" s="71"/>
      <c r="I35" s="23"/>
      <c r="J35" s="24">
        <v>8</v>
      </c>
      <c r="K35" s="25" t="s">
        <v>771</v>
      </c>
      <c r="L35" s="26" t="str">
        <f>IF(ISERROR(VLOOKUP(K35,'KAYIT LİSTESİ'!$B$4:$H$605,2,0)),"",(VLOOKUP(K35,'KAYIT LİSTESİ'!$B$4:$H$605,2,0)))</f>
        <v/>
      </c>
      <c r="M35" s="27" t="str">
        <f>IF(ISERROR(VLOOKUP(K35,'KAYIT LİSTESİ'!$B$4:$H$605,4,0)),"",(VLOOKUP(K35,'KAYIT LİSTESİ'!$B$4:$H$605,4,0)))</f>
        <v/>
      </c>
      <c r="N35" s="27" t="str">
        <f>IF(ISERROR(VLOOKUP(K35,'KAYIT LİSTESİ'!$B$4:$N$605,13,0)),"",(VLOOKUP(K35,'KAYIT LİSTESİ'!$B$4:$N$605,13,0)))</f>
        <v/>
      </c>
      <c r="O35" s="46" t="str">
        <f>IF(ISERROR(VLOOKUP(K35,'KAYIT LİSTESİ'!$B$4:$H$605,5,0)),"",(VLOOKUP(K35,'KAYIT LİSTESİ'!$B$4:$H$605,5,0)))</f>
        <v/>
      </c>
      <c r="P35" s="46" t="str">
        <f>IF(ISERROR(VLOOKUP(K35,'KAYIT LİSTESİ'!$B$4:$H$605,6,0)),"",(VLOOKUP(K35,'KAYIT LİSTESİ'!$B$4:$H$605,6,0)))</f>
        <v/>
      </c>
      <c r="Q35" s="28"/>
      <c r="R35" s="26"/>
    </row>
    <row r="36" spans="1:18" s="20" customFormat="1" ht="27.6" customHeight="1" x14ac:dyDescent="0.2">
      <c r="A36" s="70"/>
      <c r="B36" s="70"/>
      <c r="C36" s="117"/>
      <c r="D36" s="117"/>
      <c r="E36" s="181"/>
      <c r="F36" s="182"/>
      <c r="G36" s="233"/>
      <c r="H36" s="71"/>
      <c r="I36" s="23"/>
      <c r="J36" s="547" t="s">
        <v>44</v>
      </c>
      <c r="K36" s="548"/>
      <c r="L36" s="548"/>
      <c r="M36" s="548"/>
      <c r="N36" s="548"/>
      <c r="O36" s="548"/>
      <c r="P36" s="548"/>
      <c r="Q36" s="548"/>
      <c r="R36" s="549"/>
    </row>
    <row r="37" spans="1:18" s="20" customFormat="1" ht="27.6" customHeight="1" x14ac:dyDescent="0.2">
      <c r="A37" s="70"/>
      <c r="B37" s="70"/>
      <c r="C37" s="117"/>
      <c r="D37" s="117"/>
      <c r="E37" s="181"/>
      <c r="F37" s="182"/>
      <c r="G37" s="118"/>
      <c r="H37" s="71"/>
      <c r="I37" s="23"/>
      <c r="J37" s="45" t="s">
        <v>12</v>
      </c>
      <c r="K37" s="42" t="s">
        <v>148</v>
      </c>
      <c r="L37" s="42" t="s">
        <v>147</v>
      </c>
      <c r="M37" s="43" t="s">
        <v>13</v>
      </c>
      <c r="N37" s="43" t="s">
        <v>225</v>
      </c>
      <c r="O37" s="44" t="s">
        <v>14</v>
      </c>
      <c r="P37" s="44" t="s">
        <v>47</v>
      </c>
      <c r="Q37" s="42" t="s">
        <v>15</v>
      </c>
      <c r="R37" s="42" t="s">
        <v>27</v>
      </c>
    </row>
    <row r="38" spans="1:18" s="20" customFormat="1" ht="27.6" customHeight="1" x14ac:dyDescent="0.2">
      <c r="A38" s="70"/>
      <c r="B38" s="70"/>
      <c r="C38" s="117"/>
      <c r="D38" s="117"/>
      <c r="E38" s="181"/>
      <c r="F38" s="182"/>
      <c r="G38" s="118"/>
      <c r="H38" s="71"/>
      <c r="I38" s="23"/>
      <c r="J38" s="24">
        <v>1</v>
      </c>
      <c r="K38" s="25" t="s">
        <v>772</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33"/>
      <c r="R38" s="26"/>
    </row>
    <row r="39" spans="1:18" s="20" customFormat="1" ht="27.6" customHeight="1" x14ac:dyDescent="0.2">
      <c r="A39" s="70"/>
      <c r="B39" s="70"/>
      <c r="C39" s="117"/>
      <c r="D39" s="117"/>
      <c r="E39" s="181"/>
      <c r="F39" s="182"/>
      <c r="G39" s="118"/>
      <c r="H39" s="71"/>
      <c r="I39" s="23"/>
      <c r="J39" s="24">
        <v>2</v>
      </c>
      <c r="K39" s="25" t="s">
        <v>773</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33"/>
      <c r="R39" s="26"/>
    </row>
    <row r="40" spans="1:18" s="20" customFormat="1" ht="27.6" customHeight="1" x14ac:dyDescent="0.2">
      <c r="A40" s="70"/>
      <c r="B40" s="70"/>
      <c r="C40" s="117"/>
      <c r="D40" s="117"/>
      <c r="E40" s="181"/>
      <c r="F40" s="182"/>
      <c r="G40" s="118"/>
      <c r="H40" s="71"/>
      <c r="I40" s="23"/>
      <c r="J40" s="24">
        <v>3</v>
      </c>
      <c r="K40" s="25" t="s">
        <v>774</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33"/>
      <c r="R40" s="26"/>
    </row>
    <row r="41" spans="1:18" s="20" customFormat="1" ht="27.6" customHeight="1" x14ac:dyDescent="0.2">
      <c r="A41" s="70"/>
      <c r="B41" s="70"/>
      <c r="C41" s="117"/>
      <c r="D41" s="117"/>
      <c r="E41" s="181"/>
      <c r="F41" s="182"/>
      <c r="G41" s="118"/>
      <c r="H41" s="71"/>
      <c r="I41" s="23"/>
      <c r="J41" s="24">
        <v>4</v>
      </c>
      <c r="K41" s="25" t="s">
        <v>775</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33"/>
      <c r="R41" s="26"/>
    </row>
    <row r="42" spans="1:18" s="20" customFormat="1" ht="27.6" customHeight="1" x14ac:dyDescent="0.2">
      <c r="A42" s="70"/>
      <c r="B42" s="70"/>
      <c r="C42" s="117"/>
      <c r="D42" s="117"/>
      <c r="E42" s="181"/>
      <c r="F42" s="182"/>
      <c r="G42" s="118"/>
      <c r="H42" s="71"/>
      <c r="I42" s="23"/>
      <c r="J42" s="24">
        <v>5</v>
      </c>
      <c r="K42" s="25" t="s">
        <v>776</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33"/>
      <c r="R42" s="26"/>
    </row>
    <row r="43" spans="1:18" s="20" customFormat="1" ht="27.6" customHeight="1" x14ac:dyDescent="0.2">
      <c r="A43" s="70"/>
      <c r="B43" s="70"/>
      <c r="C43" s="117"/>
      <c r="D43" s="117"/>
      <c r="E43" s="181"/>
      <c r="F43" s="182"/>
      <c r="G43" s="118"/>
      <c r="H43" s="71"/>
      <c r="I43" s="23"/>
      <c r="J43" s="24">
        <v>6</v>
      </c>
      <c r="K43" s="25" t="s">
        <v>777</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33"/>
      <c r="R43" s="26"/>
    </row>
    <row r="44" spans="1:18" s="20" customFormat="1" ht="27.6" customHeight="1" x14ac:dyDescent="0.2">
      <c r="A44" s="70"/>
      <c r="B44" s="70"/>
      <c r="C44" s="117"/>
      <c r="D44" s="117"/>
      <c r="E44" s="181"/>
      <c r="F44" s="182"/>
      <c r="G44" s="118"/>
      <c r="H44" s="71"/>
      <c r="I44" s="23"/>
      <c r="J44" s="24">
        <v>7</v>
      </c>
      <c r="K44" s="25" t="s">
        <v>778</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33"/>
      <c r="R44" s="26"/>
    </row>
    <row r="45" spans="1:18" s="20" customFormat="1" ht="27.6" customHeight="1" x14ac:dyDescent="0.2">
      <c r="A45" s="70"/>
      <c r="B45" s="70"/>
      <c r="C45" s="117"/>
      <c r="D45" s="117"/>
      <c r="E45" s="181"/>
      <c r="F45" s="182"/>
      <c r="G45" s="118"/>
      <c r="H45" s="71"/>
      <c r="I45" s="23"/>
      <c r="J45" s="24">
        <v>8</v>
      </c>
      <c r="K45" s="25" t="s">
        <v>779</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33"/>
      <c r="R45" s="26"/>
    </row>
    <row r="46" spans="1:18" s="20" customFormat="1" ht="27.6" customHeight="1" x14ac:dyDescent="0.2">
      <c r="A46" s="70"/>
      <c r="B46" s="70"/>
      <c r="C46" s="117"/>
      <c r="D46" s="117"/>
      <c r="E46" s="181"/>
      <c r="F46" s="182"/>
      <c r="G46" s="118"/>
      <c r="H46" s="71"/>
      <c r="I46" s="23"/>
      <c r="J46" s="547" t="s">
        <v>45</v>
      </c>
      <c r="K46" s="548"/>
      <c r="L46" s="548"/>
      <c r="M46" s="548"/>
      <c r="N46" s="548"/>
      <c r="O46" s="548"/>
      <c r="P46" s="548"/>
      <c r="Q46" s="548"/>
      <c r="R46" s="549"/>
    </row>
    <row r="47" spans="1:18" s="20" customFormat="1" ht="27.6" customHeight="1" x14ac:dyDescent="0.2">
      <c r="A47" s="70"/>
      <c r="B47" s="70"/>
      <c r="C47" s="117"/>
      <c r="D47" s="117"/>
      <c r="E47" s="181"/>
      <c r="F47" s="182"/>
      <c r="G47" s="118"/>
      <c r="H47" s="71"/>
      <c r="I47" s="23"/>
      <c r="J47" s="45" t="s">
        <v>12</v>
      </c>
      <c r="K47" s="42" t="s">
        <v>148</v>
      </c>
      <c r="L47" s="42" t="s">
        <v>147</v>
      </c>
      <c r="M47" s="43" t="s">
        <v>13</v>
      </c>
      <c r="N47" s="43" t="s">
        <v>225</v>
      </c>
      <c r="O47" s="44" t="s">
        <v>14</v>
      </c>
      <c r="P47" s="44" t="s">
        <v>47</v>
      </c>
      <c r="Q47" s="42" t="s">
        <v>15</v>
      </c>
      <c r="R47" s="42" t="s">
        <v>27</v>
      </c>
    </row>
    <row r="48" spans="1:18" s="20" customFormat="1" ht="27.6" customHeight="1" x14ac:dyDescent="0.2">
      <c r="A48" s="70"/>
      <c r="B48" s="70"/>
      <c r="C48" s="117"/>
      <c r="D48" s="117"/>
      <c r="E48" s="181"/>
      <c r="F48" s="182"/>
      <c r="G48" s="118"/>
      <c r="H48" s="71"/>
      <c r="I48" s="23"/>
      <c r="J48" s="24">
        <v>1</v>
      </c>
      <c r="K48" s="25" t="s">
        <v>780</v>
      </c>
      <c r="L48" s="26" t="str">
        <f>IF(ISERROR(VLOOKUP(K48,'KAYIT LİSTESİ'!$B$4:$H$605,2,0)),"",(VLOOKUP(K48,'KAYIT LİSTESİ'!$B$4:$H$605,2,0)))</f>
        <v/>
      </c>
      <c r="M48" s="27" t="str">
        <f>IF(ISERROR(VLOOKUP(K48,'KAYIT LİSTESİ'!$B$4:$H$605,4,0)),"",(VLOOKUP(K48,'KAYIT LİSTESİ'!$B$4:$H$605,4,0)))</f>
        <v/>
      </c>
      <c r="N48" s="27" t="str">
        <f>IF(ISERROR(VLOOKUP(K48,'KAYIT LİSTESİ'!$B$4:$N$605,13,0)),"",(VLOOKUP(K48,'KAYIT LİSTESİ'!$B$4:$N$605,13,0)))</f>
        <v/>
      </c>
      <c r="O48" s="46" t="str">
        <f>IF(ISERROR(VLOOKUP(K48,'KAYIT LİSTESİ'!$B$4:$H$605,5,0)),"",(VLOOKUP(K48,'KAYIT LİSTESİ'!$B$4:$H$605,5,0)))</f>
        <v/>
      </c>
      <c r="P48" s="46" t="str">
        <f>IF(ISERROR(VLOOKUP(K48,'KAYIT LİSTESİ'!$B$4:$H$605,6,0)),"",(VLOOKUP(K48,'KAYIT LİSTESİ'!$B$4:$H$605,6,0)))</f>
        <v/>
      </c>
      <c r="Q48" s="28"/>
      <c r="R48" s="26"/>
    </row>
    <row r="49" spans="1:19" s="20" customFormat="1" ht="27.6" customHeight="1" x14ac:dyDescent="0.2">
      <c r="A49" s="70"/>
      <c r="B49" s="70"/>
      <c r="C49" s="117"/>
      <c r="D49" s="117"/>
      <c r="E49" s="181"/>
      <c r="F49" s="182"/>
      <c r="G49" s="118"/>
      <c r="H49" s="71"/>
      <c r="I49" s="23"/>
      <c r="J49" s="24">
        <v>2</v>
      </c>
      <c r="K49" s="25" t="s">
        <v>781</v>
      </c>
      <c r="L49" s="26" t="str">
        <f>IF(ISERROR(VLOOKUP(K49,'KAYIT LİSTESİ'!$B$4:$H$605,2,0)),"",(VLOOKUP(K49,'KAYIT LİSTESİ'!$B$4:$H$605,2,0)))</f>
        <v/>
      </c>
      <c r="M49" s="27" t="str">
        <f>IF(ISERROR(VLOOKUP(K49,'KAYIT LİSTESİ'!$B$4:$H$605,4,0)),"",(VLOOKUP(K49,'KAYIT LİSTESİ'!$B$4:$H$605,4,0)))</f>
        <v/>
      </c>
      <c r="N49" s="27" t="str">
        <f>IF(ISERROR(VLOOKUP(K49,'KAYIT LİSTESİ'!$B$4:$N$605,13,0)),"",(VLOOKUP(K49,'KAYIT LİSTESİ'!$B$4:$N$605,13,0)))</f>
        <v/>
      </c>
      <c r="O49" s="46" t="str">
        <f>IF(ISERROR(VLOOKUP(K49,'KAYIT LİSTESİ'!$B$4:$H$605,5,0)),"",(VLOOKUP(K49,'KAYIT LİSTESİ'!$B$4:$H$605,5,0)))</f>
        <v/>
      </c>
      <c r="P49" s="46" t="str">
        <f>IF(ISERROR(VLOOKUP(K49,'KAYIT LİSTESİ'!$B$4:$H$605,6,0)),"",(VLOOKUP(K49,'KAYIT LİSTESİ'!$B$4:$H$605,6,0)))</f>
        <v/>
      </c>
      <c r="Q49" s="28"/>
      <c r="R49" s="26"/>
    </row>
    <row r="50" spans="1:19" s="20" customFormat="1" ht="27.6" customHeight="1" x14ac:dyDescent="0.2">
      <c r="A50" s="70"/>
      <c r="B50" s="70"/>
      <c r="C50" s="117"/>
      <c r="D50" s="117"/>
      <c r="E50" s="181"/>
      <c r="F50" s="182"/>
      <c r="G50" s="118"/>
      <c r="H50" s="71"/>
      <c r="I50" s="23"/>
      <c r="J50" s="24">
        <v>3</v>
      </c>
      <c r="K50" s="25" t="s">
        <v>782</v>
      </c>
      <c r="L50" s="26" t="str">
        <f>IF(ISERROR(VLOOKUP(K50,'KAYIT LİSTESİ'!$B$4:$H$605,2,0)),"",(VLOOKUP(K50,'KAYIT LİSTESİ'!$B$4:$H$605,2,0)))</f>
        <v/>
      </c>
      <c r="M50" s="27" t="str">
        <f>IF(ISERROR(VLOOKUP(K50,'KAYIT LİSTESİ'!$B$4:$H$605,4,0)),"",(VLOOKUP(K50,'KAYIT LİSTESİ'!$B$4:$H$605,4,0)))</f>
        <v/>
      </c>
      <c r="N50" s="27" t="str">
        <f>IF(ISERROR(VLOOKUP(K50,'KAYIT LİSTESİ'!$B$4:$N$605,13,0)),"",(VLOOKUP(K50,'KAYIT LİSTESİ'!$B$4:$N$605,13,0)))</f>
        <v/>
      </c>
      <c r="O50" s="46" t="str">
        <f>IF(ISERROR(VLOOKUP(K50,'KAYIT LİSTESİ'!$B$4:$H$605,5,0)),"",(VLOOKUP(K50,'KAYIT LİSTESİ'!$B$4:$H$605,5,0)))</f>
        <v/>
      </c>
      <c r="P50" s="46" t="str">
        <f>IF(ISERROR(VLOOKUP(K50,'KAYIT LİSTESİ'!$B$4:$H$605,6,0)),"",(VLOOKUP(K50,'KAYIT LİSTESİ'!$B$4:$H$605,6,0)))</f>
        <v/>
      </c>
      <c r="Q50" s="28"/>
      <c r="R50" s="26"/>
    </row>
    <row r="51" spans="1:19" s="20" customFormat="1" ht="27.6" customHeight="1" x14ac:dyDescent="0.2">
      <c r="A51" s="70"/>
      <c r="B51" s="70"/>
      <c r="C51" s="117"/>
      <c r="D51" s="117"/>
      <c r="E51" s="181"/>
      <c r="F51" s="182"/>
      <c r="G51" s="118"/>
      <c r="H51" s="71"/>
      <c r="I51" s="23"/>
      <c r="J51" s="24">
        <v>4</v>
      </c>
      <c r="K51" s="25" t="s">
        <v>783</v>
      </c>
      <c r="L51" s="26" t="str">
        <f>IF(ISERROR(VLOOKUP(K51,'KAYIT LİSTESİ'!$B$4:$H$605,2,0)),"",(VLOOKUP(K51,'KAYIT LİSTESİ'!$B$4:$H$605,2,0)))</f>
        <v/>
      </c>
      <c r="M51" s="27" t="str">
        <f>IF(ISERROR(VLOOKUP(K51,'KAYIT LİSTESİ'!$B$4:$H$605,4,0)),"",(VLOOKUP(K51,'KAYIT LİSTESİ'!$B$4:$H$605,4,0)))</f>
        <v/>
      </c>
      <c r="N51" s="27" t="str">
        <f>IF(ISERROR(VLOOKUP(K51,'KAYIT LİSTESİ'!$B$4:$N$605,13,0)),"",(VLOOKUP(K51,'KAYIT LİSTESİ'!$B$4:$N$605,13,0)))</f>
        <v/>
      </c>
      <c r="O51" s="46" t="str">
        <f>IF(ISERROR(VLOOKUP(K51,'KAYIT LİSTESİ'!$B$4:$H$605,5,0)),"",(VLOOKUP(K51,'KAYIT LİSTESİ'!$B$4:$H$605,5,0)))</f>
        <v/>
      </c>
      <c r="P51" s="46" t="str">
        <f>IF(ISERROR(VLOOKUP(K51,'KAYIT LİSTESİ'!$B$4:$H$605,6,0)),"",(VLOOKUP(K51,'KAYIT LİSTESİ'!$B$4:$H$605,6,0)))</f>
        <v/>
      </c>
      <c r="Q51" s="28"/>
      <c r="R51" s="26"/>
    </row>
    <row r="52" spans="1:19" s="20" customFormat="1" ht="27.6" customHeight="1" x14ac:dyDescent="0.2">
      <c r="A52" s="70"/>
      <c r="B52" s="70"/>
      <c r="C52" s="117"/>
      <c r="D52" s="117"/>
      <c r="E52" s="181"/>
      <c r="F52" s="182"/>
      <c r="G52" s="118"/>
      <c r="H52" s="71"/>
      <c r="I52" s="23"/>
      <c r="J52" s="24">
        <v>5</v>
      </c>
      <c r="K52" s="25" t="s">
        <v>784</v>
      </c>
      <c r="L52" s="26" t="str">
        <f>IF(ISERROR(VLOOKUP(K52,'KAYIT LİSTESİ'!$B$4:$H$605,2,0)),"",(VLOOKUP(K52,'KAYIT LİSTESİ'!$B$4:$H$605,2,0)))</f>
        <v/>
      </c>
      <c r="M52" s="27" t="str">
        <f>IF(ISERROR(VLOOKUP(K52,'KAYIT LİSTESİ'!$B$4:$H$605,4,0)),"",(VLOOKUP(K52,'KAYIT LİSTESİ'!$B$4:$H$605,4,0)))</f>
        <v/>
      </c>
      <c r="N52" s="27" t="str">
        <f>IF(ISERROR(VLOOKUP(K52,'KAYIT LİSTESİ'!$B$4:$N$605,13,0)),"",(VLOOKUP(K52,'KAYIT LİSTESİ'!$B$4:$N$605,13,0)))</f>
        <v/>
      </c>
      <c r="O52" s="46" t="str">
        <f>IF(ISERROR(VLOOKUP(K52,'KAYIT LİSTESİ'!$B$4:$H$605,5,0)),"",(VLOOKUP(K52,'KAYIT LİSTESİ'!$B$4:$H$605,5,0)))</f>
        <v/>
      </c>
      <c r="P52" s="46" t="str">
        <f>IF(ISERROR(VLOOKUP(K52,'KAYIT LİSTESİ'!$B$4:$H$605,6,0)),"",(VLOOKUP(K52,'KAYIT LİSTESİ'!$B$4:$H$605,6,0)))</f>
        <v/>
      </c>
      <c r="Q52" s="28"/>
      <c r="R52" s="26"/>
    </row>
    <row r="53" spans="1:19" s="20" customFormat="1" ht="27.6" customHeight="1" x14ac:dyDescent="0.2">
      <c r="A53" s="70"/>
      <c r="B53" s="70"/>
      <c r="C53" s="117"/>
      <c r="D53" s="117"/>
      <c r="E53" s="181"/>
      <c r="F53" s="182"/>
      <c r="G53" s="118"/>
      <c r="H53" s="71"/>
      <c r="I53" s="23"/>
      <c r="J53" s="24">
        <v>6</v>
      </c>
      <c r="K53" s="25" t="s">
        <v>785</v>
      </c>
      <c r="L53" s="26" t="str">
        <f>IF(ISERROR(VLOOKUP(K53,'KAYIT LİSTESİ'!$B$4:$H$605,2,0)),"",(VLOOKUP(K53,'KAYIT LİSTESİ'!$B$4:$H$605,2,0)))</f>
        <v/>
      </c>
      <c r="M53" s="27" t="str">
        <f>IF(ISERROR(VLOOKUP(K53,'KAYIT LİSTESİ'!$B$4:$H$605,4,0)),"",(VLOOKUP(K53,'KAYIT LİSTESİ'!$B$4:$H$605,4,0)))</f>
        <v/>
      </c>
      <c r="N53" s="27" t="str">
        <f>IF(ISERROR(VLOOKUP(K53,'KAYIT LİSTESİ'!$B$4:$N$605,13,0)),"",(VLOOKUP(K53,'KAYIT LİSTESİ'!$B$4:$N$605,13,0)))</f>
        <v/>
      </c>
      <c r="O53" s="46" t="str">
        <f>IF(ISERROR(VLOOKUP(K53,'KAYIT LİSTESİ'!$B$4:$H$605,5,0)),"",(VLOOKUP(K53,'KAYIT LİSTESİ'!$B$4:$H$605,5,0)))</f>
        <v/>
      </c>
      <c r="P53" s="46" t="str">
        <f>IF(ISERROR(VLOOKUP(K53,'KAYIT LİSTESİ'!$B$4:$H$605,6,0)),"",(VLOOKUP(K53,'KAYIT LİSTESİ'!$B$4:$H$605,6,0)))</f>
        <v/>
      </c>
      <c r="Q53" s="28"/>
      <c r="R53" s="26"/>
    </row>
    <row r="54" spans="1:19" s="20" customFormat="1" ht="27.6" customHeight="1" x14ac:dyDescent="0.2">
      <c r="A54" s="70"/>
      <c r="B54" s="70"/>
      <c r="C54" s="117"/>
      <c r="D54" s="117"/>
      <c r="E54" s="181"/>
      <c r="F54" s="182"/>
      <c r="G54" s="118"/>
      <c r="H54" s="71"/>
      <c r="I54" s="23"/>
      <c r="J54" s="24">
        <v>7</v>
      </c>
      <c r="K54" s="25" t="s">
        <v>786</v>
      </c>
      <c r="L54" s="26" t="str">
        <f>IF(ISERROR(VLOOKUP(K54,'KAYIT LİSTESİ'!$B$4:$H$605,2,0)),"",(VLOOKUP(K54,'KAYIT LİSTESİ'!$B$4:$H$605,2,0)))</f>
        <v/>
      </c>
      <c r="M54" s="27" t="str">
        <f>IF(ISERROR(VLOOKUP(K54,'KAYIT LİSTESİ'!$B$4:$H$605,4,0)),"",(VLOOKUP(K54,'KAYIT LİSTESİ'!$B$4:$H$605,4,0)))</f>
        <v/>
      </c>
      <c r="N54" s="27" t="str">
        <f>IF(ISERROR(VLOOKUP(K54,'KAYIT LİSTESİ'!$B$4:$N$605,13,0)),"",(VLOOKUP(K54,'KAYIT LİSTESİ'!$B$4:$N$605,13,0)))</f>
        <v/>
      </c>
      <c r="O54" s="46" t="str">
        <f>IF(ISERROR(VLOOKUP(K54,'KAYIT LİSTESİ'!$B$4:$H$605,5,0)),"",(VLOOKUP(K54,'KAYIT LİSTESİ'!$B$4:$H$605,5,0)))</f>
        <v/>
      </c>
      <c r="P54" s="46" t="str">
        <f>IF(ISERROR(VLOOKUP(K54,'KAYIT LİSTESİ'!$B$4:$H$605,6,0)),"",(VLOOKUP(K54,'KAYIT LİSTESİ'!$B$4:$H$605,6,0)))</f>
        <v/>
      </c>
      <c r="Q54" s="28"/>
      <c r="R54" s="26"/>
    </row>
    <row r="55" spans="1:19" s="20" customFormat="1" ht="27.6" customHeight="1" x14ac:dyDescent="0.2">
      <c r="A55" s="70"/>
      <c r="B55" s="70"/>
      <c r="C55" s="117"/>
      <c r="D55" s="117"/>
      <c r="E55" s="181"/>
      <c r="F55" s="182"/>
      <c r="G55" s="118"/>
      <c r="H55" s="71"/>
      <c r="I55" s="23"/>
      <c r="J55" s="24">
        <v>8</v>
      </c>
      <c r="K55" s="25" t="s">
        <v>787</v>
      </c>
      <c r="L55" s="26" t="str">
        <f>IF(ISERROR(VLOOKUP(K55,'KAYIT LİSTESİ'!$B$4:$H$605,2,0)),"",(VLOOKUP(K55,'KAYIT LİSTESİ'!$B$4:$H$605,2,0)))</f>
        <v/>
      </c>
      <c r="M55" s="27" t="str">
        <f>IF(ISERROR(VLOOKUP(K55,'KAYIT LİSTESİ'!$B$4:$H$605,4,0)),"",(VLOOKUP(K55,'KAYIT LİSTESİ'!$B$4:$H$605,4,0)))</f>
        <v/>
      </c>
      <c r="N55" s="27" t="str">
        <f>IF(ISERROR(VLOOKUP(K55,'KAYIT LİSTESİ'!$B$4:$N$605,13,0)),"",(VLOOKUP(K55,'KAYIT LİSTESİ'!$B$4:$N$605,13,0)))</f>
        <v/>
      </c>
      <c r="O55" s="46" t="str">
        <f>IF(ISERROR(VLOOKUP(K55,'KAYIT LİSTESİ'!$B$4:$H$605,5,0)),"",(VLOOKUP(K55,'KAYIT LİSTESİ'!$B$4:$H$605,5,0)))</f>
        <v/>
      </c>
      <c r="P55" s="46" t="str">
        <f>IF(ISERROR(VLOOKUP(K55,'KAYIT LİSTESİ'!$B$4:$H$605,6,0)),"",(VLOOKUP(K55,'KAYIT LİSTESİ'!$B$4:$H$605,6,0)))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mergeCells count="33">
    <mergeCell ref="A1:R1"/>
    <mergeCell ref="A2:R2"/>
    <mergeCell ref="A3:C3"/>
    <mergeCell ref="E3:F3"/>
    <mergeCell ref="G3:H3"/>
    <mergeCell ref="J3:L3"/>
    <mergeCell ref="P3:R3"/>
    <mergeCell ref="A4:C4"/>
    <mergeCell ref="E4:F4"/>
    <mergeCell ref="P5:R5"/>
    <mergeCell ref="A6:A7"/>
    <mergeCell ref="B6:B7"/>
    <mergeCell ref="C6:D6"/>
    <mergeCell ref="E6:F6"/>
    <mergeCell ref="G6:G7"/>
    <mergeCell ref="H6:H7"/>
    <mergeCell ref="J6:R6"/>
    <mergeCell ref="J26:R26"/>
    <mergeCell ref="J16:R16"/>
    <mergeCell ref="A18:A19"/>
    <mergeCell ref="B18:B19"/>
    <mergeCell ref="C18:D18"/>
    <mergeCell ref="E18:F18"/>
    <mergeCell ref="G18:G19"/>
    <mergeCell ref="H18:H19"/>
    <mergeCell ref="J46:R46"/>
    <mergeCell ref="J36:R36"/>
    <mergeCell ref="A32:A33"/>
    <mergeCell ref="B32:B33"/>
    <mergeCell ref="C32:D32"/>
    <mergeCell ref="E32:F32"/>
    <mergeCell ref="G32:G33"/>
    <mergeCell ref="H32:H3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67"/>
  <sheetViews>
    <sheetView view="pageBreakPreview" topLeftCell="A52" zoomScale="80" zoomScaleNormal="100" zoomScaleSheetLayoutView="80" workbookViewId="0">
      <selection activeCell="P62" sqref="P62"/>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8.140625" style="49" customWidth="1"/>
    <col min="8" max="8" width="6.42578125" style="30" customWidth="1"/>
    <col min="9" max="9" width="2.140625" style="22" customWidth="1"/>
    <col min="10" max="10" width="6.28515625" style="29" customWidth="1"/>
    <col min="11" max="11" width="11.85546875" style="29" hidden="1" customWidth="1"/>
    <col min="12" max="12" width="10.42578125" style="29" customWidth="1"/>
    <col min="13" max="13" width="13.140625" style="31" bestFit="1" customWidth="1"/>
    <col min="14" max="14" width="9.28515625" style="31" customWidth="1"/>
    <col min="15" max="15" width="23.7109375" style="52" customWidth="1"/>
    <col min="16" max="16" width="25" style="52" customWidth="1"/>
    <col min="17" max="17" width="8.85546875" style="22" customWidth="1"/>
    <col min="18" max="18" width="5.28515625" style="22" customWidth="1"/>
    <col min="19" max="19" width="5.7109375" style="22" customWidth="1"/>
    <col min="20" max="16384" width="9.140625" style="22"/>
  </cols>
  <sheetData>
    <row r="1" spans="1:18" s="10" customFormat="1" ht="45" customHeight="1" x14ac:dyDescent="0.2">
      <c r="A1" s="541" t="str">
        <f>'YARIŞMA BİLGİLERİ'!A2</f>
        <v>Türkiye Atletizm Federasyonu
İzmir Atletizm İl Temsilciliği</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tr">
        <f>'YARIŞMA BİLGİLERİ'!F19</f>
        <v>Masterler Türkiye Şampiyonası</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257"/>
      <c r="E3" s="545" t="str">
        <f>'YARIŞMA PROGRAMI'!C13</f>
        <v>100 Metre</v>
      </c>
      <c r="F3" s="545"/>
      <c r="G3" s="539"/>
      <c r="H3" s="539"/>
      <c r="I3" s="11"/>
      <c r="J3" s="546"/>
      <c r="K3" s="546"/>
      <c r="L3" s="546"/>
      <c r="M3" s="12"/>
      <c r="N3" s="12"/>
      <c r="O3" s="256"/>
      <c r="P3" s="540"/>
      <c r="Q3" s="540"/>
      <c r="R3" s="540"/>
    </row>
    <row r="4" spans="1:18" s="13" customFormat="1" ht="17.25" customHeight="1" x14ac:dyDescent="0.2">
      <c r="A4" s="537" t="s">
        <v>151</v>
      </c>
      <c r="B4" s="537"/>
      <c r="C4" s="537"/>
      <c r="D4" s="258"/>
      <c r="E4" s="544" t="str">
        <f>'YARIŞMA BİLGİLERİ'!F21</f>
        <v>Master Erkekler</v>
      </c>
      <c r="F4" s="544"/>
      <c r="G4" s="35"/>
      <c r="H4" s="35"/>
      <c r="I4" s="35"/>
      <c r="J4" s="35"/>
      <c r="K4" s="35"/>
      <c r="L4" s="35"/>
      <c r="M4" s="36"/>
      <c r="N4" s="36"/>
      <c r="O4" s="81" t="s">
        <v>5</v>
      </c>
      <c r="P4" s="262">
        <f>'YARIŞMA PROGRAMI'!B13</f>
        <v>42210.738888888889</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t="str">
        <f>'YARIŞMA PROGRAMI'!J5</f>
        <v>ERTUĞRUL OĞULBULAN-10.9</v>
      </c>
      <c r="F6" s="530"/>
      <c r="G6" s="531" t="s">
        <v>15</v>
      </c>
      <c r="H6" s="532" t="s">
        <v>27</v>
      </c>
      <c r="J6" s="338" t="s">
        <v>16</v>
      </c>
      <c r="K6" s="339"/>
      <c r="L6" s="339"/>
      <c r="M6" s="339"/>
      <c r="N6" s="339"/>
      <c r="O6" s="341" t="s">
        <v>847</v>
      </c>
      <c r="P6" s="436" t="s">
        <v>1685</v>
      </c>
      <c r="Q6" s="339"/>
      <c r="R6" s="340"/>
    </row>
    <row r="7" spans="1:18" ht="24.75" customHeight="1" x14ac:dyDescent="0.2">
      <c r="A7" s="534"/>
      <c r="B7" s="536"/>
      <c r="C7" s="260" t="s">
        <v>386</v>
      </c>
      <c r="D7" s="261" t="s">
        <v>225</v>
      </c>
      <c r="E7" s="259" t="s">
        <v>14</v>
      </c>
      <c r="F7" s="259" t="s">
        <v>47</v>
      </c>
      <c r="G7" s="531"/>
      <c r="H7" s="533"/>
      <c r="I7" s="21"/>
      <c r="J7" s="45" t="s">
        <v>12</v>
      </c>
      <c r="K7" s="42" t="s">
        <v>148</v>
      </c>
      <c r="L7" s="42" t="s">
        <v>147</v>
      </c>
      <c r="M7" s="43" t="s">
        <v>13</v>
      </c>
      <c r="N7" s="43" t="s">
        <v>225</v>
      </c>
      <c r="O7" s="44" t="s">
        <v>14</v>
      </c>
      <c r="P7" s="44" t="s">
        <v>47</v>
      </c>
      <c r="Q7" s="42" t="s">
        <v>15</v>
      </c>
      <c r="R7" s="42" t="s">
        <v>27</v>
      </c>
    </row>
    <row r="8" spans="1:18" s="20" customFormat="1" ht="27.6" customHeight="1" x14ac:dyDescent="0.2">
      <c r="A8" s="70">
        <v>1</v>
      </c>
      <c r="B8" s="70">
        <v>172</v>
      </c>
      <c r="C8" s="117" t="s">
        <v>618</v>
      </c>
      <c r="D8" s="117" t="s">
        <v>235</v>
      </c>
      <c r="E8" s="181" t="s">
        <v>619</v>
      </c>
      <c r="F8" s="182" t="s">
        <v>301</v>
      </c>
      <c r="G8" s="118">
        <v>1229</v>
      </c>
      <c r="H8" s="71"/>
      <c r="I8" s="23"/>
      <c r="J8" s="24">
        <v>1</v>
      </c>
      <c r="K8" s="25" t="s">
        <v>848</v>
      </c>
      <c r="L8" s="26">
        <f>IF(ISERROR(VLOOKUP(K8,'KAYIT LİSTESİ'!$B$4:$H$605,2,0)),"",(VLOOKUP(K8,'KAYIT LİSTESİ'!$B$4:$H$605,2,0)))</f>
        <v>63</v>
      </c>
      <c r="M8" s="27" t="str">
        <f>IF(ISERROR(VLOOKUP(K8,'KAYIT LİSTESİ'!$B$4:$H$605,4,0)),"",(VLOOKUP(K8,'KAYIT LİSTESİ'!$B$4:$H$605,4,0)))</f>
        <v>1.8.1977</v>
      </c>
      <c r="N8" s="27" t="str">
        <f>IF(ISERROR(VLOOKUP(K8,'KAYIT LİSTESİ'!$B$4:$N$605,13,0)),"",(VLOOKUP(K8,'KAYIT LİSTESİ'!$B$4:$N$605,13,0)))</f>
        <v>M-35</v>
      </c>
      <c r="O8" s="46" t="str">
        <f>IF(ISERROR(VLOOKUP(K8,'KAYIT LİSTESİ'!$B$4:$H$605,5,0)),"",(VLOOKUP(K8,'KAYIT LİSTESİ'!$B$4:$H$605,5,0)))</f>
        <v>ÇAĞLAR BAYRAK</v>
      </c>
      <c r="P8" s="46" t="str">
        <f>IF(ISERROR(VLOOKUP(K8,'KAYIT LİSTESİ'!$B$4:$H$605,6,0)),"",(VLOOKUP(K8,'KAYIT LİSTESİ'!$B$4:$H$605,6,0)))</f>
        <v>FORD OTOSAN ATLETİZM</v>
      </c>
      <c r="Q8" s="233">
        <v>1608</v>
      </c>
      <c r="R8" s="26">
        <v>5</v>
      </c>
    </row>
    <row r="9" spans="1:18" s="20" customFormat="1" ht="27.6" customHeight="1" x14ac:dyDescent="0.2">
      <c r="A9" s="70">
        <v>2</v>
      </c>
      <c r="B9" s="70">
        <v>105</v>
      </c>
      <c r="C9" s="117" t="s">
        <v>230</v>
      </c>
      <c r="D9" s="117" t="s">
        <v>235</v>
      </c>
      <c r="E9" s="181" t="s">
        <v>382</v>
      </c>
      <c r="F9" s="182" t="s">
        <v>301</v>
      </c>
      <c r="G9" s="118">
        <v>1301</v>
      </c>
      <c r="H9" s="71"/>
      <c r="I9" s="23"/>
      <c r="J9" s="24">
        <v>2</v>
      </c>
      <c r="K9" s="25" t="s">
        <v>849</v>
      </c>
      <c r="L9" s="26">
        <f>IF(ISERROR(VLOOKUP(K9,'KAYIT LİSTESİ'!$B$4:$H$605,2,0)),"",(VLOOKUP(K9,'KAYIT LİSTESİ'!$B$4:$H$605,2,0)))</f>
        <v>95</v>
      </c>
      <c r="M9" s="27" t="str">
        <f>IF(ISERROR(VLOOKUP(K9,'KAYIT LİSTESİ'!$B$4:$H$605,4,0)),"",(VLOOKUP(K9,'KAYIT LİSTESİ'!$B$4:$H$605,4,0)))</f>
        <v>15.12.1978</v>
      </c>
      <c r="N9" s="27" t="str">
        <f>IF(ISERROR(VLOOKUP(K9,'KAYIT LİSTESİ'!$B$4:$N$605,13,0)),"",(VLOOKUP(K9,'KAYIT LİSTESİ'!$B$4:$N$605,13,0)))</f>
        <v>M-35</v>
      </c>
      <c r="O9" s="46" t="str">
        <f>IF(ISERROR(VLOOKUP(K9,'KAYIT LİSTESİ'!$B$4:$H$605,5,0)),"",(VLOOKUP(K9,'KAYIT LİSTESİ'!$B$4:$H$605,5,0)))</f>
        <v>BAHADIR  ERGUN</v>
      </c>
      <c r="P9" s="46" t="str">
        <f>IF(ISERROR(VLOOKUP(K9,'KAYIT LİSTESİ'!$B$4:$H$605,6,0)),"",(VLOOKUP(K9,'KAYIT LİSTESİ'!$B$4:$H$605,6,0)))</f>
        <v>İZMİR MASTERLER ATL. KULÜBÜ</v>
      </c>
      <c r="Q9" s="233" t="s">
        <v>1669</v>
      </c>
      <c r="R9" s="26" t="s">
        <v>383</v>
      </c>
    </row>
    <row r="10" spans="1:18" s="20" customFormat="1" ht="27.6" customHeight="1" x14ac:dyDescent="0.2">
      <c r="A10" s="70">
        <v>3</v>
      </c>
      <c r="B10" s="70">
        <v>126</v>
      </c>
      <c r="C10" s="117" t="s">
        <v>614</v>
      </c>
      <c r="D10" s="117" t="s">
        <v>235</v>
      </c>
      <c r="E10" s="181" t="s">
        <v>615</v>
      </c>
      <c r="F10" s="182" t="s">
        <v>229</v>
      </c>
      <c r="G10" s="233">
        <v>1387</v>
      </c>
      <c r="H10" s="71"/>
      <c r="I10" s="23"/>
      <c r="J10" s="24">
        <v>3</v>
      </c>
      <c r="K10" s="25" t="s">
        <v>850</v>
      </c>
      <c r="L10" s="26">
        <f>IF(ISERROR(VLOOKUP(K10,'KAYIT LİSTESİ'!$B$4:$H$605,2,0)),"",(VLOOKUP(K10,'KAYIT LİSTESİ'!$B$4:$H$605,2,0)))</f>
        <v>105</v>
      </c>
      <c r="M10" s="27" t="str">
        <f>IF(ISERROR(VLOOKUP(K10,'KAYIT LİSTESİ'!$B$4:$H$605,4,0)),"",(VLOOKUP(K10,'KAYIT LİSTESİ'!$B$4:$H$605,4,0)))</f>
        <v>8.2.1979</v>
      </c>
      <c r="N10" s="27" t="str">
        <f>IF(ISERROR(VLOOKUP(K10,'KAYIT LİSTESİ'!$B$4:$N$605,13,0)),"",(VLOOKUP(K10,'KAYIT LİSTESİ'!$B$4:$N$605,13,0)))</f>
        <v>M-35</v>
      </c>
      <c r="O10" s="46" t="str">
        <f>IF(ISERROR(VLOOKUP(K10,'KAYIT LİSTESİ'!$B$4:$H$605,5,0)),"",(VLOOKUP(K10,'KAYIT LİSTESİ'!$B$4:$H$605,5,0)))</f>
        <v>MEHMET AKİF ÇELİK</v>
      </c>
      <c r="P10" s="46" t="str">
        <f>IF(ISERROR(VLOOKUP(K10,'KAYIT LİSTESİ'!$B$4:$H$605,6,0)),"",(VLOOKUP(K10,'KAYIT LİSTESİ'!$B$4:$H$605,6,0)))</f>
        <v>FERDİ</v>
      </c>
      <c r="Q10" s="233">
        <v>1301</v>
      </c>
      <c r="R10" s="26">
        <v>2</v>
      </c>
    </row>
    <row r="11" spans="1:18" s="20" customFormat="1" ht="27.6" customHeight="1" x14ac:dyDescent="0.2">
      <c r="A11" s="70">
        <v>4</v>
      </c>
      <c r="B11" s="70">
        <v>162</v>
      </c>
      <c r="C11" s="117" t="s">
        <v>616</v>
      </c>
      <c r="D11" s="117" t="s">
        <v>235</v>
      </c>
      <c r="E11" s="181" t="s">
        <v>617</v>
      </c>
      <c r="F11" s="182" t="s">
        <v>229</v>
      </c>
      <c r="G11" s="118">
        <v>1424</v>
      </c>
      <c r="H11" s="71"/>
      <c r="I11" s="23"/>
      <c r="J11" s="24">
        <v>4</v>
      </c>
      <c r="K11" s="25" t="s">
        <v>851</v>
      </c>
      <c r="L11" s="26">
        <f>IF(ISERROR(VLOOKUP(K11,'KAYIT LİSTESİ'!$B$4:$H$605,2,0)),"",(VLOOKUP(K11,'KAYIT LİSTESİ'!$B$4:$H$605,2,0)))</f>
        <v>117</v>
      </c>
      <c r="M11" s="27" t="str">
        <f>IF(ISERROR(VLOOKUP(K11,'KAYIT LİSTESİ'!$B$4:$H$605,4,0)),"",(VLOOKUP(K11,'KAYIT LİSTESİ'!$B$4:$H$605,4,0)))</f>
        <v>2.2.1976</v>
      </c>
      <c r="N11" s="27" t="str">
        <f>IF(ISERROR(VLOOKUP(K11,'KAYIT LİSTESİ'!$B$4:$N$605,13,0)),"",(VLOOKUP(K11,'KAYIT LİSTESİ'!$B$4:$N$605,13,0)))</f>
        <v>M-35</v>
      </c>
      <c r="O11" s="46" t="str">
        <f>IF(ISERROR(VLOOKUP(K11,'KAYIT LİSTESİ'!$B$4:$H$605,5,0)),"",(VLOOKUP(K11,'KAYIT LİSTESİ'!$B$4:$H$605,5,0)))</f>
        <v>HAKKI ÖZKARA</v>
      </c>
      <c r="P11" s="46" t="str">
        <f>IF(ISERROR(VLOOKUP(K11,'KAYIT LİSTESİ'!$B$4:$H$605,6,0)),"",(VLOOKUP(K11,'KAYIT LİSTESİ'!$B$4:$H$605,6,0)))</f>
        <v>İZMİR ATLETİZM SPOR KULÜBÜ</v>
      </c>
      <c r="Q11" s="233" t="s">
        <v>1669</v>
      </c>
      <c r="R11" s="26" t="s">
        <v>383</v>
      </c>
    </row>
    <row r="12" spans="1:18" s="20" customFormat="1" ht="27.6" customHeight="1" x14ac:dyDescent="0.2">
      <c r="A12" s="70">
        <v>5</v>
      </c>
      <c r="B12" s="70">
        <v>63</v>
      </c>
      <c r="C12" s="117" t="s">
        <v>226</v>
      </c>
      <c r="D12" s="117" t="s">
        <v>235</v>
      </c>
      <c r="E12" s="181" t="s">
        <v>227</v>
      </c>
      <c r="F12" s="182" t="s">
        <v>228</v>
      </c>
      <c r="G12" s="233">
        <v>1608</v>
      </c>
      <c r="H12" s="71"/>
      <c r="I12" s="23"/>
      <c r="J12" s="24">
        <v>5</v>
      </c>
      <c r="K12" s="25" t="s">
        <v>852</v>
      </c>
      <c r="L12" s="26">
        <f>IF(ISERROR(VLOOKUP(K12,'KAYIT LİSTESİ'!$B$4:$H$605,2,0)),"",(VLOOKUP(K12,'KAYIT LİSTESİ'!$B$4:$H$605,2,0)))</f>
        <v>123</v>
      </c>
      <c r="M12" s="27" t="str">
        <f>IF(ISERROR(VLOOKUP(K12,'KAYIT LİSTESİ'!$B$4:$H$605,4,0)),"",(VLOOKUP(K12,'KAYIT LİSTESİ'!$B$4:$H$605,4,0)))</f>
        <v>1.8.1979</v>
      </c>
      <c r="N12" s="27" t="str">
        <f>IF(ISERROR(VLOOKUP(K12,'KAYIT LİSTESİ'!$B$4:$N$605,13,0)),"",(VLOOKUP(K12,'KAYIT LİSTESİ'!$B$4:$N$605,13,0)))</f>
        <v>M-35</v>
      </c>
      <c r="O12" s="46" t="str">
        <f>IF(ISERROR(VLOOKUP(K12,'KAYIT LİSTESİ'!$B$4:$H$605,5,0)),"",(VLOOKUP(K12,'KAYIT LİSTESİ'!$B$4:$H$605,5,0)))</f>
        <v>SUAT  BÖKE</v>
      </c>
      <c r="P12" s="46" t="str">
        <f>IF(ISERROR(VLOOKUP(K12,'KAYIT LİSTESİ'!$B$4:$H$605,6,0)),"",(VLOOKUP(K12,'KAYIT LİSTESİ'!$B$4:$H$605,6,0)))</f>
        <v>FERDİ</v>
      </c>
      <c r="Q12" s="233" t="s">
        <v>1669</v>
      </c>
      <c r="R12" s="26" t="s">
        <v>383</v>
      </c>
    </row>
    <row r="13" spans="1:18" s="20" customFormat="1" ht="27.6" customHeight="1" x14ac:dyDescent="0.2">
      <c r="A13" s="70" t="s">
        <v>383</v>
      </c>
      <c r="B13" s="70">
        <v>95</v>
      </c>
      <c r="C13" s="117" t="s">
        <v>608</v>
      </c>
      <c r="D13" s="117" t="s">
        <v>235</v>
      </c>
      <c r="E13" s="181" t="s">
        <v>609</v>
      </c>
      <c r="F13" s="182" t="s">
        <v>250</v>
      </c>
      <c r="G13" s="233" t="s">
        <v>1669</v>
      </c>
      <c r="H13" s="71"/>
      <c r="I13" s="23"/>
      <c r="J13" s="24">
        <v>6</v>
      </c>
      <c r="K13" s="25" t="s">
        <v>853</v>
      </c>
      <c r="L13" s="26">
        <f>IF(ISERROR(VLOOKUP(K13,'KAYIT LİSTESİ'!$B$4:$H$605,2,0)),"",(VLOOKUP(K13,'KAYIT LİSTESİ'!$B$4:$H$605,2,0)))</f>
        <v>126</v>
      </c>
      <c r="M13" s="27" t="str">
        <f>IF(ISERROR(VLOOKUP(K13,'KAYIT LİSTESİ'!$B$4:$H$605,4,0)),"",(VLOOKUP(K13,'KAYIT LİSTESİ'!$B$4:$H$605,4,0)))</f>
        <v>31.8.1977</v>
      </c>
      <c r="N13" s="27" t="str">
        <f>IF(ISERROR(VLOOKUP(K13,'KAYIT LİSTESİ'!$B$4:$N$605,13,0)),"",(VLOOKUP(K13,'KAYIT LİSTESİ'!$B$4:$N$605,13,0)))</f>
        <v>M-35</v>
      </c>
      <c r="O13" s="46" t="str">
        <f>IF(ISERROR(VLOOKUP(K13,'KAYIT LİSTESİ'!$B$4:$H$605,5,0)),"",(VLOOKUP(K13,'KAYIT LİSTESİ'!$B$4:$H$605,5,0)))</f>
        <v>ZAFER YILMAZ</v>
      </c>
      <c r="P13" s="46" t="str">
        <f>IF(ISERROR(VLOOKUP(K13,'KAYIT LİSTESİ'!$B$4:$H$605,6,0)),"",(VLOOKUP(K13,'KAYIT LİSTESİ'!$B$4:$H$605,6,0)))</f>
        <v>İZMİR ATLETİZM SPOR KULÜBÜ</v>
      </c>
      <c r="Q13" s="233">
        <v>1387</v>
      </c>
      <c r="R13" s="26">
        <v>3</v>
      </c>
    </row>
    <row r="14" spans="1:18" s="20" customFormat="1" ht="27.6" customHeight="1" x14ac:dyDescent="0.2">
      <c r="A14" s="70" t="s">
        <v>383</v>
      </c>
      <c r="B14" s="70">
        <v>117</v>
      </c>
      <c r="C14" s="117" t="s">
        <v>610</v>
      </c>
      <c r="D14" s="117" t="s">
        <v>235</v>
      </c>
      <c r="E14" s="181" t="s">
        <v>611</v>
      </c>
      <c r="F14" s="182" t="s">
        <v>229</v>
      </c>
      <c r="G14" s="118" t="s">
        <v>1669</v>
      </c>
      <c r="H14" s="71"/>
      <c r="I14" s="23"/>
      <c r="J14" s="24">
        <v>7</v>
      </c>
      <c r="K14" s="25" t="s">
        <v>854</v>
      </c>
      <c r="L14" s="26">
        <f>IF(ISERROR(VLOOKUP(K14,'KAYIT LİSTESİ'!$B$4:$H$605,2,0)),"",(VLOOKUP(K14,'KAYIT LİSTESİ'!$B$4:$H$605,2,0)))</f>
        <v>162</v>
      </c>
      <c r="M14" s="27" t="str">
        <f>IF(ISERROR(VLOOKUP(K14,'KAYIT LİSTESİ'!$B$4:$H$605,4,0)),"",(VLOOKUP(K14,'KAYIT LİSTESİ'!$B$4:$H$605,4,0)))</f>
        <v>2.4.1976</v>
      </c>
      <c r="N14" s="27" t="str">
        <f>IF(ISERROR(VLOOKUP(K14,'KAYIT LİSTESİ'!$B$4:$N$605,13,0)),"",(VLOOKUP(K14,'KAYIT LİSTESİ'!$B$4:$N$605,13,0)))</f>
        <v>M-35</v>
      </c>
      <c r="O14" s="46" t="str">
        <f>IF(ISERROR(VLOOKUP(K14,'KAYIT LİSTESİ'!$B$4:$H$605,5,0)),"",(VLOOKUP(K14,'KAYIT LİSTESİ'!$B$4:$H$605,5,0)))</f>
        <v>ERSEN AKIŞIK</v>
      </c>
      <c r="P14" s="46" t="str">
        <f>IF(ISERROR(VLOOKUP(K14,'KAYIT LİSTESİ'!$B$4:$H$605,6,0)),"",(VLOOKUP(K14,'KAYIT LİSTESİ'!$B$4:$H$605,6,0)))</f>
        <v>İZMİR ATLETİZM SPOR KULÜBÜ</v>
      </c>
      <c r="Q14" s="233">
        <v>1424</v>
      </c>
      <c r="R14" s="26">
        <v>4</v>
      </c>
    </row>
    <row r="15" spans="1:18" s="20" customFormat="1" ht="27.6" customHeight="1" x14ac:dyDescent="0.2">
      <c r="A15" s="70" t="s">
        <v>383</v>
      </c>
      <c r="B15" s="70">
        <v>123</v>
      </c>
      <c r="C15" s="117" t="s">
        <v>612</v>
      </c>
      <c r="D15" s="117" t="s">
        <v>235</v>
      </c>
      <c r="E15" s="181" t="s">
        <v>613</v>
      </c>
      <c r="F15" s="182" t="s">
        <v>301</v>
      </c>
      <c r="G15" s="233" t="s">
        <v>1669</v>
      </c>
      <c r="H15" s="71"/>
      <c r="I15" s="23"/>
      <c r="J15" s="24">
        <v>8</v>
      </c>
      <c r="K15" s="25" t="s">
        <v>855</v>
      </c>
      <c r="L15" s="26">
        <f>IF(ISERROR(VLOOKUP(K15,'KAYIT LİSTESİ'!$B$4:$H$605,2,0)),"",(VLOOKUP(K15,'KAYIT LİSTESİ'!$B$4:$H$605,2,0)))</f>
        <v>172</v>
      </c>
      <c r="M15" s="27" t="str">
        <f>IF(ISERROR(VLOOKUP(K15,'KAYIT LİSTESİ'!$B$4:$H$605,4,0)),"",(VLOOKUP(K15,'KAYIT LİSTESİ'!$B$4:$H$605,4,0)))</f>
        <v>17.8.1978</v>
      </c>
      <c r="N15" s="27" t="str">
        <f>IF(ISERROR(VLOOKUP(K15,'KAYIT LİSTESİ'!$B$4:$N$605,13,0)),"",(VLOOKUP(K15,'KAYIT LİSTESİ'!$B$4:$N$605,13,0)))</f>
        <v>M-35</v>
      </c>
      <c r="O15" s="46" t="str">
        <f>IF(ISERROR(VLOOKUP(K15,'KAYIT LİSTESİ'!$B$4:$H$605,5,0)),"",(VLOOKUP(K15,'KAYIT LİSTESİ'!$B$4:$H$605,5,0)))</f>
        <v>ERDEM  GÜNAK</v>
      </c>
      <c r="P15" s="46" t="str">
        <f>IF(ISERROR(VLOOKUP(K15,'KAYIT LİSTESİ'!$B$4:$H$605,6,0)),"",(VLOOKUP(K15,'KAYIT LİSTESİ'!$B$4:$H$605,6,0)))</f>
        <v>FERDİ</v>
      </c>
      <c r="Q15" s="233">
        <v>1229</v>
      </c>
      <c r="R15" s="26">
        <v>1</v>
      </c>
    </row>
    <row r="16" spans="1:18" s="20" customFormat="1" ht="27.6" customHeight="1" x14ac:dyDescent="0.2">
      <c r="A16" s="534" t="s">
        <v>12</v>
      </c>
      <c r="B16" s="535" t="s">
        <v>147</v>
      </c>
      <c r="C16" s="527" t="s">
        <v>387</v>
      </c>
      <c r="D16" s="528"/>
      <c r="E16" s="529" t="str">
        <f>'YARIŞMA PROGRAMI'!K5</f>
        <v>MURAT SANCAK-11.41</v>
      </c>
      <c r="F16" s="530"/>
      <c r="G16" s="531" t="s">
        <v>15</v>
      </c>
      <c r="H16" s="532" t="s">
        <v>27</v>
      </c>
      <c r="I16" s="23"/>
      <c r="J16" s="338" t="s">
        <v>17</v>
      </c>
      <c r="K16" s="339"/>
      <c r="L16" s="339"/>
      <c r="M16" s="339"/>
      <c r="N16" s="339"/>
      <c r="O16" s="341" t="s">
        <v>847</v>
      </c>
      <c r="P16" s="436" t="s">
        <v>1684</v>
      </c>
      <c r="Q16" s="339"/>
      <c r="R16" s="340"/>
    </row>
    <row r="17" spans="1:18" s="20" customFormat="1" ht="27.6" customHeight="1" x14ac:dyDescent="0.2">
      <c r="A17" s="534"/>
      <c r="B17" s="536"/>
      <c r="C17" s="260" t="s">
        <v>386</v>
      </c>
      <c r="D17" s="261" t="s">
        <v>225</v>
      </c>
      <c r="E17" s="259" t="s">
        <v>14</v>
      </c>
      <c r="F17" s="259" t="s">
        <v>47</v>
      </c>
      <c r="G17" s="531"/>
      <c r="H17" s="533"/>
      <c r="I17" s="23"/>
      <c r="J17" s="45" t="s">
        <v>12</v>
      </c>
      <c r="K17" s="42" t="s">
        <v>148</v>
      </c>
      <c r="L17" s="42" t="s">
        <v>147</v>
      </c>
      <c r="M17" s="43" t="s">
        <v>13</v>
      </c>
      <c r="N17" s="43" t="s">
        <v>225</v>
      </c>
      <c r="O17" s="44" t="s">
        <v>14</v>
      </c>
      <c r="P17" s="44" t="s">
        <v>47</v>
      </c>
      <c r="Q17" s="42" t="s">
        <v>15</v>
      </c>
      <c r="R17" s="42" t="s">
        <v>27</v>
      </c>
    </row>
    <row r="18" spans="1:18" s="20" customFormat="1" ht="27.6" customHeight="1" x14ac:dyDescent="0.2">
      <c r="A18" s="70">
        <v>1</v>
      </c>
      <c r="B18" s="70">
        <v>144</v>
      </c>
      <c r="C18" s="117" t="s">
        <v>623</v>
      </c>
      <c r="D18" s="117" t="s">
        <v>236</v>
      </c>
      <c r="E18" s="181" t="s">
        <v>624</v>
      </c>
      <c r="F18" s="182" t="s">
        <v>301</v>
      </c>
      <c r="G18" s="118">
        <v>1375</v>
      </c>
      <c r="H18" s="71"/>
      <c r="I18" s="23"/>
      <c r="J18" s="24">
        <v>1</v>
      </c>
      <c r="K18" s="25" t="s">
        <v>856</v>
      </c>
      <c r="L18" s="26">
        <f>IF(ISERROR(VLOOKUP(K18,'KAYIT LİSTESİ'!$B$4:$H$605,2,0)),"",(VLOOKUP(K18,'KAYIT LİSTESİ'!$B$4:$H$605,2,0)))</f>
        <v>10</v>
      </c>
      <c r="M18" s="27" t="str">
        <f>IF(ISERROR(VLOOKUP(K18,'KAYIT LİSTESİ'!$B$4:$H$605,4,0)),"",(VLOOKUP(K18,'KAYIT LİSTESİ'!$B$4:$H$605,4,0)))</f>
        <v>2.7.1971</v>
      </c>
      <c r="N18" s="27" t="str">
        <f>IF(ISERROR(VLOOKUP(K18,'KAYIT LİSTESİ'!$B$4:$N$605,13,0)),"",(VLOOKUP(K18,'KAYIT LİSTESİ'!$B$4:$N$605,13,0)))</f>
        <v>M-40</v>
      </c>
      <c r="O18" s="46" t="str">
        <f>IF(ISERROR(VLOOKUP(K18,'KAYIT LİSTESİ'!$B$4:$H$605,5,0)),"",(VLOOKUP(K18,'KAYIT LİSTESİ'!$B$4:$H$605,5,0)))</f>
        <v>CUNEYT KÜÇÜKBAYRAKTAR</v>
      </c>
      <c r="P18" s="46" t="str">
        <f>IF(ISERROR(VLOOKUP(K18,'KAYIT LİSTESİ'!$B$4:$H$605,6,0)),"",(VLOOKUP(K18,'KAYIT LİSTESİ'!$B$4:$H$605,6,0)))</f>
        <v>ÜSKÜDAR BELEDİYE SPOR KULÜBÜ</v>
      </c>
      <c r="Q18" s="233" t="s">
        <v>1669</v>
      </c>
      <c r="R18" s="26" t="s">
        <v>383</v>
      </c>
    </row>
    <row r="19" spans="1:18" s="20" customFormat="1" ht="27.6" customHeight="1" x14ac:dyDescent="0.2">
      <c r="A19" s="70">
        <v>2</v>
      </c>
      <c r="B19" s="70">
        <v>98</v>
      </c>
      <c r="C19" s="117" t="s">
        <v>513</v>
      </c>
      <c r="D19" s="117" t="s">
        <v>236</v>
      </c>
      <c r="E19" s="181" t="s">
        <v>565</v>
      </c>
      <c r="F19" s="182" t="s">
        <v>514</v>
      </c>
      <c r="G19" s="233">
        <v>1454</v>
      </c>
      <c r="H19" s="71"/>
      <c r="I19" s="23"/>
      <c r="J19" s="24">
        <v>2</v>
      </c>
      <c r="K19" s="25" t="s">
        <v>857</v>
      </c>
      <c r="L19" s="26">
        <f>IF(ISERROR(VLOOKUP(K19,'KAYIT LİSTESİ'!$B$4:$H$605,2,0)),"",(VLOOKUP(K19,'KAYIT LİSTESİ'!$B$4:$H$605,2,0)))</f>
        <v>73</v>
      </c>
      <c r="M19" s="27" t="str">
        <f>IF(ISERROR(VLOOKUP(K19,'KAYIT LİSTESİ'!$B$4:$H$605,4,0)),"",(VLOOKUP(K19,'KAYIT LİSTESİ'!$B$4:$H$605,4,0)))</f>
        <v>10.5.1972</v>
      </c>
      <c r="N19" s="27" t="str">
        <f>IF(ISERROR(VLOOKUP(K19,'KAYIT LİSTESİ'!$B$4:$N$605,13,0)),"",(VLOOKUP(K19,'KAYIT LİSTESİ'!$B$4:$N$605,13,0)))</f>
        <v>M-40</v>
      </c>
      <c r="O19" s="46" t="str">
        <f>IF(ISERROR(VLOOKUP(K19,'KAYIT LİSTESİ'!$B$4:$H$605,5,0)),"",(VLOOKUP(K19,'KAYIT LİSTESİ'!$B$4:$H$605,5,0)))</f>
        <v>ERCAN KOÇLOĞ</v>
      </c>
      <c r="P19" s="46" t="str">
        <f>IF(ISERROR(VLOOKUP(K19,'KAYIT LİSTESİ'!$B$4:$H$605,6,0)),"",(VLOOKUP(K19,'KAYIT LİSTESİ'!$B$4:$H$605,6,0)))</f>
        <v>FORD OTOSAN ATLETİZM</v>
      </c>
      <c r="Q19" s="233">
        <v>1718</v>
      </c>
      <c r="R19" s="26">
        <v>7</v>
      </c>
    </row>
    <row r="20" spans="1:18" s="20" customFormat="1" ht="27.6" customHeight="1" x14ac:dyDescent="0.2">
      <c r="A20" s="70">
        <v>3</v>
      </c>
      <c r="B20" s="70">
        <v>73</v>
      </c>
      <c r="C20" s="117" t="s">
        <v>233</v>
      </c>
      <c r="D20" s="117" t="s">
        <v>236</v>
      </c>
      <c r="E20" s="181" t="s">
        <v>234</v>
      </c>
      <c r="F20" s="182" t="s">
        <v>228</v>
      </c>
      <c r="G20" s="233">
        <v>1718</v>
      </c>
      <c r="H20" s="71"/>
      <c r="I20" s="23"/>
      <c r="J20" s="24">
        <v>3</v>
      </c>
      <c r="K20" s="25" t="s">
        <v>858</v>
      </c>
      <c r="L20" s="26">
        <f>IF(ISERROR(VLOOKUP(K20,'KAYIT LİSTESİ'!$B$4:$H$605,2,0)),"",(VLOOKUP(K20,'KAYIT LİSTESİ'!$B$4:$H$605,2,0)))</f>
        <v>98</v>
      </c>
      <c r="M20" s="27" t="str">
        <f>IF(ISERROR(VLOOKUP(K20,'KAYIT LİSTESİ'!$B$4:$H$605,4,0)),"",(VLOOKUP(K20,'KAYIT LİSTESİ'!$B$4:$H$605,4,0)))</f>
        <v>18.2.1973</v>
      </c>
      <c r="N20" s="27" t="str">
        <f>IF(ISERROR(VLOOKUP(K20,'KAYIT LİSTESİ'!$B$4:$N$605,13,0)),"",(VLOOKUP(K20,'KAYIT LİSTESİ'!$B$4:$N$605,13,0)))</f>
        <v>M-40</v>
      </c>
      <c r="O20" s="46" t="str">
        <f>IF(ISERROR(VLOOKUP(K20,'KAYIT LİSTESİ'!$B$4:$H$605,5,0)),"",(VLOOKUP(K20,'KAYIT LİSTESİ'!$B$4:$H$605,5,0)))</f>
        <v>NURETTİN ZAFER</v>
      </c>
      <c r="P20" s="46" t="str">
        <f>IF(ISERROR(VLOOKUP(K20,'KAYIT LİSTESİ'!$B$4:$H$605,6,0)),"",(VLOOKUP(K20,'KAYIT LİSTESİ'!$B$4:$H$605,6,0)))</f>
        <v>ÖDEMİŞ BELEDİYESPOR</v>
      </c>
      <c r="Q20" s="233">
        <v>1454</v>
      </c>
      <c r="R20" s="26">
        <v>5</v>
      </c>
    </row>
    <row r="21" spans="1:18" s="20" customFormat="1" ht="27.6" customHeight="1" x14ac:dyDescent="0.2">
      <c r="A21" s="70" t="s">
        <v>383</v>
      </c>
      <c r="B21" s="70">
        <v>10</v>
      </c>
      <c r="C21" s="117" t="s">
        <v>620</v>
      </c>
      <c r="D21" s="117" t="s">
        <v>236</v>
      </c>
      <c r="E21" s="181" t="s">
        <v>621</v>
      </c>
      <c r="F21" s="182" t="s">
        <v>622</v>
      </c>
      <c r="G21" s="233" t="s">
        <v>1669</v>
      </c>
      <c r="H21" s="71"/>
      <c r="I21" s="23"/>
      <c r="J21" s="24">
        <v>4</v>
      </c>
      <c r="K21" s="25" t="s">
        <v>859</v>
      </c>
      <c r="L21" s="26">
        <f>IF(ISERROR(VLOOKUP(K21,'KAYIT LİSTESİ'!$B$4:$H$605,2,0)),"",(VLOOKUP(K21,'KAYIT LİSTESİ'!$B$4:$H$605,2,0)))</f>
        <v>144</v>
      </c>
      <c r="M21" s="27" t="str">
        <f>IF(ISERROR(VLOOKUP(K21,'KAYIT LİSTESİ'!$B$4:$H$605,4,0)),"",(VLOOKUP(K21,'KAYIT LİSTESİ'!$B$4:$H$605,4,0)))</f>
        <v>10.2.1975</v>
      </c>
      <c r="N21" s="27" t="str">
        <f>IF(ISERROR(VLOOKUP(K21,'KAYIT LİSTESİ'!$B$4:$N$605,13,0)),"",(VLOOKUP(K21,'KAYIT LİSTESİ'!$B$4:$N$605,13,0)))</f>
        <v>M-40</v>
      </c>
      <c r="O21" s="46" t="str">
        <f>IF(ISERROR(VLOOKUP(K21,'KAYIT LİSTESİ'!$B$4:$H$605,5,0)),"",(VLOOKUP(K21,'KAYIT LİSTESİ'!$B$4:$H$605,5,0)))</f>
        <v>AŞKIN TUZCUOĞLU</v>
      </c>
      <c r="P21" s="46" t="str">
        <f>IF(ISERROR(VLOOKUP(K21,'KAYIT LİSTESİ'!$B$4:$H$605,6,0)),"",(VLOOKUP(K21,'KAYIT LİSTESİ'!$B$4:$H$605,6,0)))</f>
        <v>FERDİ</v>
      </c>
      <c r="Q21" s="233">
        <v>1375</v>
      </c>
      <c r="R21" s="26">
        <v>4</v>
      </c>
    </row>
    <row r="22" spans="1:18" s="20" customFormat="1" ht="27.6" customHeight="1" x14ac:dyDescent="0.2">
      <c r="A22" s="534" t="s">
        <v>12</v>
      </c>
      <c r="B22" s="535" t="s">
        <v>147</v>
      </c>
      <c r="C22" s="527" t="s">
        <v>387</v>
      </c>
      <c r="D22" s="528"/>
      <c r="E22" s="529" t="str">
        <f>'YARIŞMA PROGRAMI'!L5</f>
        <v>ERTUĞRUL OĞULBULAN-11.5
ALİ KARA-11.80</v>
      </c>
      <c r="F22" s="530"/>
      <c r="G22" s="531" t="s">
        <v>15</v>
      </c>
      <c r="H22" s="532" t="s">
        <v>27</v>
      </c>
      <c r="I22" s="23"/>
      <c r="J22" s="24">
        <v>5</v>
      </c>
      <c r="K22" s="25" t="s">
        <v>860</v>
      </c>
      <c r="L22" s="26">
        <f>IF(ISERROR(VLOOKUP(K22,'KAYIT LİSTESİ'!$B$4:$H$605,2,0)),"",(VLOOKUP(K22,'KAYIT LİSTESİ'!$B$4:$H$605,2,0)))</f>
        <v>9</v>
      </c>
      <c r="M22" s="27" t="str">
        <f>IF(ISERROR(VLOOKUP(K22,'KAYIT LİSTESİ'!$B$4:$H$605,4,0)),"",(VLOOKUP(K22,'KAYIT LİSTESİ'!$B$4:$H$605,4,0)))</f>
        <v>10.1.1969</v>
      </c>
      <c r="N22" s="27" t="str">
        <f>IF(ISERROR(VLOOKUP(K22,'KAYIT LİSTESİ'!$B$4:$N$605,13,0)),"",(VLOOKUP(K22,'KAYIT LİSTESİ'!$B$4:$N$605,13,0)))</f>
        <v>M-45</v>
      </c>
      <c r="O22" s="46" t="str">
        <f>IF(ISERROR(VLOOKUP(K22,'KAYIT LİSTESİ'!$B$4:$H$605,5,0)),"",(VLOOKUP(K22,'KAYIT LİSTESİ'!$B$4:$H$605,5,0)))</f>
        <v>ENDER  SERT</v>
      </c>
      <c r="P22" s="46" t="str">
        <f>IF(ISERROR(VLOOKUP(K22,'KAYIT LİSTESİ'!$B$4:$H$605,6,0)),"",(VLOOKUP(K22,'KAYIT LİSTESİ'!$B$4:$H$605,6,0)))</f>
        <v>EGE MARATON SPOR KULÜBÜ</v>
      </c>
      <c r="Q22" s="233">
        <v>1535</v>
      </c>
      <c r="R22" s="26">
        <v>6</v>
      </c>
    </row>
    <row r="23" spans="1:18" s="20" customFormat="1" ht="27.6" customHeight="1" x14ac:dyDescent="0.2">
      <c r="A23" s="534"/>
      <c r="B23" s="536"/>
      <c r="C23" s="260" t="s">
        <v>386</v>
      </c>
      <c r="D23" s="261" t="s">
        <v>225</v>
      </c>
      <c r="E23" s="259" t="s">
        <v>14</v>
      </c>
      <c r="F23" s="259" t="s">
        <v>47</v>
      </c>
      <c r="G23" s="531"/>
      <c r="H23" s="533"/>
      <c r="I23" s="23"/>
      <c r="J23" s="24">
        <v>6</v>
      </c>
      <c r="K23" s="25" t="s">
        <v>861</v>
      </c>
      <c r="L23" s="26">
        <f>IF(ISERROR(VLOOKUP(K23,'KAYIT LİSTESİ'!$B$4:$H$605,2,0)),"",(VLOOKUP(K23,'KAYIT LİSTESİ'!$B$4:$H$605,2,0)))</f>
        <v>106</v>
      </c>
      <c r="M23" s="27" t="str">
        <f>IF(ISERROR(VLOOKUP(K23,'KAYIT LİSTESİ'!$B$4:$H$605,4,0)),"",(VLOOKUP(K23,'KAYIT LİSTESİ'!$B$4:$H$605,4,0)))</f>
        <v>10.5.1966</v>
      </c>
      <c r="N23" s="27" t="str">
        <f>IF(ISERROR(VLOOKUP(K23,'KAYIT LİSTESİ'!$B$4:$N$605,13,0)),"",(VLOOKUP(K23,'KAYIT LİSTESİ'!$B$4:$N$605,13,0)))</f>
        <v>M-45</v>
      </c>
      <c r="O23" s="46" t="str">
        <f>IF(ISERROR(VLOOKUP(K23,'KAYIT LİSTESİ'!$B$4:$H$605,5,0)),"",(VLOOKUP(K23,'KAYIT LİSTESİ'!$B$4:$H$605,5,0)))</f>
        <v>İZZET CEM YAZICIOĞLU</v>
      </c>
      <c r="P23" s="46" t="str">
        <f>IF(ISERROR(VLOOKUP(K23,'KAYIT LİSTESİ'!$B$4:$H$605,6,0)),"",(VLOOKUP(K23,'KAYIT LİSTESİ'!$B$4:$H$605,6,0)))</f>
        <v>İZMİR ATLETİZM SPOR KULÜBÜ</v>
      </c>
      <c r="Q23" s="233">
        <v>1336</v>
      </c>
      <c r="R23" s="26">
        <v>3</v>
      </c>
    </row>
    <row r="24" spans="1:18" s="20" customFormat="1" ht="27.6" customHeight="1" x14ac:dyDescent="0.2">
      <c r="A24" s="70">
        <v>1</v>
      </c>
      <c r="B24" s="70">
        <v>132</v>
      </c>
      <c r="C24" s="117" t="s">
        <v>239</v>
      </c>
      <c r="D24" s="117" t="s">
        <v>246</v>
      </c>
      <c r="E24" s="181" t="s">
        <v>240</v>
      </c>
      <c r="F24" s="182" t="s">
        <v>301</v>
      </c>
      <c r="G24" s="233">
        <v>1229</v>
      </c>
      <c r="H24" s="234"/>
      <c r="I24" s="23"/>
      <c r="J24" s="24">
        <v>7</v>
      </c>
      <c r="K24" s="25" t="s">
        <v>862</v>
      </c>
      <c r="L24" s="26">
        <f>IF(ISERROR(VLOOKUP(K24,'KAYIT LİSTESİ'!$B$4:$H$605,2,0)),"",(VLOOKUP(K24,'KAYIT LİSTESİ'!$B$4:$H$605,2,0)))</f>
        <v>121</v>
      </c>
      <c r="M24" s="27" t="str">
        <f>IF(ISERROR(VLOOKUP(K24,'KAYIT LİSTESİ'!$B$4:$H$605,4,0)),"",(VLOOKUP(K24,'KAYIT LİSTESİ'!$B$4:$H$605,4,0)))</f>
        <v>9.9.1969</v>
      </c>
      <c r="N24" s="27" t="str">
        <f>IF(ISERROR(VLOOKUP(K24,'KAYIT LİSTESİ'!$B$4:$N$605,13,0)),"",(VLOOKUP(K24,'KAYIT LİSTESİ'!$B$4:$N$605,13,0)))</f>
        <v>M-45</v>
      </c>
      <c r="O24" s="46" t="str">
        <f>IF(ISERROR(VLOOKUP(K24,'KAYIT LİSTESİ'!$B$4:$H$605,5,0)),"",(VLOOKUP(K24,'KAYIT LİSTESİ'!$B$4:$H$605,5,0)))</f>
        <v>UĞUR GÜMÜŞ</v>
      </c>
      <c r="P24" s="46" t="str">
        <f>IF(ISERROR(VLOOKUP(K24,'KAYIT LİSTESİ'!$B$4:$H$605,6,0)),"",(VLOOKUP(K24,'KAYIT LİSTESİ'!$B$4:$H$605,6,0)))</f>
        <v>AYK</v>
      </c>
      <c r="Q24" s="233">
        <v>1266</v>
      </c>
      <c r="R24" s="26">
        <v>2</v>
      </c>
    </row>
    <row r="25" spans="1:18" s="20" customFormat="1" ht="27.6" customHeight="1" x14ac:dyDescent="0.2">
      <c r="A25" s="70">
        <v>2</v>
      </c>
      <c r="B25" s="70">
        <v>121</v>
      </c>
      <c r="C25" s="117" t="s">
        <v>241</v>
      </c>
      <c r="D25" s="117" t="s">
        <v>246</v>
      </c>
      <c r="E25" s="181" t="s">
        <v>627</v>
      </c>
      <c r="F25" s="182" t="s">
        <v>628</v>
      </c>
      <c r="G25" s="233">
        <v>1266</v>
      </c>
      <c r="H25" s="71"/>
      <c r="I25" s="23"/>
      <c r="J25" s="24">
        <v>8</v>
      </c>
      <c r="K25" s="25" t="s">
        <v>863</v>
      </c>
      <c r="L25" s="26">
        <f>IF(ISERROR(VLOOKUP(K25,'KAYIT LİSTESİ'!$B$4:$H$605,2,0)),"",(VLOOKUP(K25,'KAYIT LİSTESİ'!$B$4:$H$605,2,0)))</f>
        <v>132</v>
      </c>
      <c r="M25" s="27" t="str">
        <f>IF(ISERROR(VLOOKUP(K25,'KAYIT LİSTESİ'!$B$4:$H$605,4,0)),"",(VLOOKUP(K25,'KAYIT LİSTESİ'!$B$4:$H$605,4,0)))</f>
        <v>25.1.1970</v>
      </c>
      <c r="N25" s="27" t="str">
        <f>IF(ISERROR(VLOOKUP(K25,'KAYIT LİSTESİ'!$B$4:$N$605,13,0)),"",(VLOOKUP(K25,'KAYIT LİSTESİ'!$B$4:$N$605,13,0)))</f>
        <v>M-45</v>
      </c>
      <c r="O25" s="46" t="str">
        <f>IF(ISERROR(VLOOKUP(K25,'KAYIT LİSTESİ'!$B$4:$H$605,5,0)),"",(VLOOKUP(K25,'KAYIT LİSTESİ'!$B$4:$H$605,5,0)))</f>
        <v>NURETTİN MEMUR</v>
      </c>
      <c r="P25" s="46" t="str">
        <f>IF(ISERROR(VLOOKUP(K25,'KAYIT LİSTESİ'!$B$4:$H$605,6,0)),"",(VLOOKUP(K25,'KAYIT LİSTESİ'!$B$4:$H$605,6,0)))</f>
        <v>FERDİ</v>
      </c>
      <c r="Q25" s="233">
        <v>1229</v>
      </c>
      <c r="R25" s="26">
        <v>1</v>
      </c>
    </row>
    <row r="26" spans="1:18" s="20" customFormat="1" ht="27.6" customHeight="1" x14ac:dyDescent="0.2">
      <c r="A26" s="70">
        <v>3</v>
      </c>
      <c r="B26" s="70">
        <v>106</v>
      </c>
      <c r="C26" s="117" t="s">
        <v>237</v>
      </c>
      <c r="D26" s="117" t="s">
        <v>246</v>
      </c>
      <c r="E26" s="181" t="s">
        <v>238</v>
      </c>
      <c r="F26" s="182" t="s">
        <v>229</v>
      </c>
      <c r="G26" s="233">
        <v>1336</v>
      </c>
      <c r="H26" s="71"/>
      <c r="I26" s="23"/>
      <c r="J26" s="338" t="s">
        <v>18</v>
      </c>
      <c r="K26" s="339"/>
      <c r="L26" s="339"/>
      <c r="M26" s="339"/>
      <c r="N26" s="339"/>
      <c r="O26" s="341" t="s">
        <v>847</v>
      </c>
      <c r="P26" s="436" t="s">
        <v>1685</v>
      </c>
      <c r="Q26" s="339"/>
      <c r="R26" s="340"/>
    </row>
    <row r="27" spans="1:18" s="20" customFormat="1" ht="27.6" customHeight="1" x14ac:dyDescent="0.2">
      <c r="A27" s="70">
        <v>4</v>
      </c>
      <c r="B27" s="70">
        <v>169</v>
      </c>
      <c r="C27" s="117">
        <v>25499</v>
      </c>
      <c r="D27" s="117" t="s">
        <v>246</v>
      </c>
      <c r="E27" s="181" t="s">
        <v>1478</v>
      </c>
      <c r="F27" s="182" t="s">
        <v>301</v>
      </c>
      <c r="G27" s="233">
        <v>1456</v>
      </c>
      <c r="H27" s="71"/>
      <c r="I27" s="23"/>
      <c r="J27" s="45" t="s">
        <v>12</v>
      </c>
      <c r="K27" s="42" t="s">
        <v>148</v>
      </c>
      <c r="L27" s="42" t="s">
        <v>147</v>
      </c>
      <c r="M27" s="43" t="s">
        <v>13</v>
      </c>
      <c r="N27" s="43" t="s">
        <v>225</v>
      </c>
      <c r="O27" s="44" t="s">
        <v>14</v>
      </c>
      <c r="P27" s="44" t="s">
        <v>47</v>
      </c>
      <c r="Q27" s="42" t="s">
        <v>15</v>
      </c>
      <c r="R27" s="42" t="s">
        <v>27</v>
      </c>
    </row>
    <row r="28" spans="1:18" s="20" customFormat="1" ht="27.6" customHeight="1" x14ac:dyDescent="0.2">
      <c r="A28" s="70">
        <v>5</v>
      </c>
      <c r="B28" s="70">
        <v>9</v>
      </c>
      <c r="C28" s="117" t="s">
        <v>625</v>
      </c>
      <c r="D28" s="117" t="s">
        <v>246</v>
      </c>
      <c r="E28" s="181" t="s">
        <v>626</v>
      </c>
      <c r="F28" s="182" t="s">
        <v>522</v>
      </c>
      <c r="G28" s="233">
        <v>1535</v>
      </c>
      <c r="H28" s="71"/>
      <c r="I28" s="23"/>
      <c r="J28" s="24">
        <v>1</v>
      </c>
      <c r="K28" s="25" t="s">
        <v>864</v>
      </c>
      <c r="L28" s="26">
        <f>IF(ISERROR(VLOOKUP(K28,'KAYIT LİSTESİ'!$B$4:$H$605,2,0)),"",(VLOOKUP(K28,'KAYIT LİSTESİ'!$B$4:$H$605,2,0)))</f>
        <v>169</v>
      </c>
      <c r="M28" s="27">
        <f>IF(ISERROR(VLOOKUP(K28,'KAYIT LİSTESİ'!$B$4:$H$605,4,0)),"",(VLOOKUP(K28,'KAYIT LİSTESİ'!$B$4:$H$605,4,0)))</f>
        <v>25499</v>
      </c>
      <c r="N28" s="27" t="str">
        <f>IF(ISERROR(VLOOKUP(K28,'KAYIT LİSTESİ'!$B$4:$N$605,13,0)),"",(VLOOKUP(K28,'KAYIT LİSTESİ'!$B$4:$N$605,13,0)))</f>
        <v>M-45</v>
      </c>
      <c r="O28" s="46" t="str">
        <f>IF(ISERROR(VLOOKUP(K28,'KAYIT LİSTESİ'!$B$4:$H$605,5,0)),"",(VLOOKUP(K28,'KAYIT LİSTESİ'!$B$4:$H$605,5,0)))</f>
        <v>MEHMET DAĞDEVİREN</v>
      </c>
      <c r="P28" s="46" t="str">
        <f>IF(ISERROR(VLOOKUP(K28,'KAYIT LİSTESİ'!$B$4:$H$605,6,0)),"",(VLOOKUP(K28,'KAYIT LİSTESİ'!$B$4:$H$605,6,0)))</f>
        <v>FERDİ</v>
      </c>
      <c r="Q28" s="28">
        <v>1456</v>
      </c>
      <c r="R28" s="26">
        <v>4</v>
      </c>
    </row>
    <row r="29" spans="1:18" s="20" customFormat="1" ht="27.6" customHeight="1" x14ac:dyDescent="0.2">
      <c r="A29" s="534" t="s">
        <v>12</v>
      </c>
      <c r="B29" s="535" t="s">
        <v>147</v>
      </c>
      <c r="C29" s="527" t="s">
        <v>387</v>
      </c>
      <c r="D29" s="528"/>
      <c r="E29" s="529" t="str">
        <f>'YARIŞMA PROGRAMI'!M5</f>
        <v>ERTUĞRUL OĞULBULAN-12.3
ALİ KARA-12.50</v>
      </c>
      <c r="F29" s="530"/>
      <c r="G29" s="393" t="s">
        <v>15</v>
      </c>
      <c r="H29" s="394" t="s">
        <v>27</v>
      </c>
      <c r="I29" s="23"/>
      <c r="J29" s="24">
        <v>2</v>
      </c>
      <c r="K29" s="25" t="s">
        <v>865</v>
      </c>
      <c r="L29" s="26">
        <f>IF(ISERROR(VLOOKUP(K29,'KAYIT LİSTESİ'!$B$4:$H$605,2,0)),"",(VLOOKUP(K29,'KAYIT LİSTESİ'!$B$4:$H$605,2,0)))</f>
        <v>20</v>
      </c>
      <c r="M29" s="27" t="str">
        <f>IF(ISERROR(VLOOKUP(K29,'KAYIT LİSTESİ'!$B$4:$H$605,4,0)),"",(VLOOKUP(K29,'KAYIT LİSTESİ'!$B$4:$H$605,4,0)))</f>
        <v>1.6.1961</v>
      </c>
      <c r="N29" s="27" t="str">
        <f>IF(ISERROR(VLOOKUP(K29,'KAYIT LİSTESİ'!$B$4:$N$605,13,0)),"",(VLOOKUP(K29,'KAYIT LİSTESİ'!$B$4:$N$605,13,0)))</f>
        <v>M-50</v>
      </c>
      <c r="O29" s="46" t="str">
        <f>IF(ISERROR(VLOOKUP(K29,'KAYIT LİSTESİ'!$B$4:$H$605,5,0)),"",(VLOOKUP(K29,'KAYIT LİSTESİ'!$B$4:$H$605,5,0)))</f>
        <v>MURAT SAĞLAM</v>
      </c>
      <c r="P29" s="46" t="str">
        <f>IF(ISERROR(VLOOKUP(K29,'KAYIT LİSTESİ'!$B$4:$H$605,6,0)),"",(VLOOKUP(K29,'KAYIT LİSTESİ'!$B$4:$H$605,6,0)))</f>
        <v>İZMİR MASTERLER ATL. KULÜBÜ</v>
      </c>
      <c r="Q29" s="28">
        <v>1395</v>
      </c>
      <c r="R29" s="26">
        <v>2</v>
      </c>
    </row>
    <row r="30" spans="1:18" s="20" customFormat="1" ht="27.6" customHeight="1" x14ac:dyDescent="0.2">
      <c r="A30" s="534"/>
      <c r="B30" s="536"/>
      <c r="C30" s="354" t="s">
        <v>386</v>
      </c>
      <c r="D30" s="355" t="s">
        <v>225</v>
      </c>
      <c r="E30" s="393" t="s">
        <v>14</v>
      </c>
      <c r="F30" s="393" t="s">
        <v>47</v>
      </c>
      <c r="G30" s="393"/>
      <c r="H30" s="395"/>
      <c r="I30" s="23"/>
      <c r="J30" s="24">
        <v>3</v>
      </c>
      <c r="K30" s="25" t="s">
        <v>866</v>
      </c>
      <c r="L30" s="26">
        <f>IF(ISERROR(VLOOKUP(K30,'KAYIT LİSTESİ'!$B$4:$H$605,2,0)),"",(VLOOKUP(K30,'KAYIT LİSTESİ'!$B$4:$H$605,2,0)))</f>
        <v>22</v>
      </c>
      <c r="M30" s="27" t="str">
        <f>IF(ISERROR(VLOOKUP(K30,'KAYIT LİSTESİ'!$B$4:$H$605,4,0)),"",(VLOOKUP(K30,'KAYIT LİSTESİ'!$B$4:$H$605,4,0)))</f>
        <v>1.11.1964</v>
      </c>
      <c r="N30" s="27" t="str">
        <f>IF(ISERROR(VLOOKUP(K30,'KAYIT LİSTESİ'!$B$4:$N$605,13,0)),"",(VLOOKUP(K30,'KAYIT LİSTESİ'!$B$4:$N$605,13,0)))</f>
        <v>M-50</v>
      </c>
      <c r="O30" s="46" t="str">
        <f>IF(ISERROR(VLOOKUP(K30,'KAYIT LİSTESİ'!$B$4:$H$605,5,0)),"",(VLOOKUP(K30,'KAYIT LİSTESİ'!$B$4:$H$605,5,0)))</f>
        <v>FEHMİ YAMAN</v>
      </c>
      <c r="P30" s="46" t="str">
        <f>IF(ISERROR(VLOOKUP(K30,'KAYIT LİSTESİ'!$B$4:$H$605,6,0)),"",(VLOOKUP(K30,'KAYIT LİSTESİ'!$B$4:$H$605,6,0)))</f>
        <v>İZMAK</v>
      </c>
      <c r="Q30" s="28">
        <v>1454</v>
      </c>
      <c r="R30" s="26">
        <v>3</v>
      </c>
    </row>
    <row r="31" spans="1:18" s="20" customFormat="1" ht="27.6" customHeight="1" x14ac:dyDescent="0.2">
      <c r="A31" s="70">
        <v>1</v>
      </c>
      <c r="B31" s="70">
        <v>76</v>
      </c>
      <c r="C31" s="117" t="s">
        <v>247</v>
      </c>
      <c r="D31" s="117" t="s">
        <v>251</v>
      </c>
      <c r="E31" s="181" t="s">
        <v>248</v>
      </c>
      <c r="F31" s="182" t="s">
        <v>301</v>
      </c>
      <c r="G31" s="118">
        <v>1368</v>
      </c>
      <c r="H31" s="71"/>
      <c r="I31" s="23"/>
      <c r="J31" s="24">
        <v>4</v>
      </c>
      <c r="K31" s="25" t="s">
        <v>867</v>
      </c>
      <c r="L31" s="26">
        <f>IF(ISERROR(VLOOKUP(K31,'KAYIT LİSTESİ'!$B$4:$H$605,2,0)),"",(VLOOKUP(K31,'KAYIT LİSTESİ'!$B$4:$H$605,2,0)))</f>
        <v>76</v>
      </c>
      <c r="M31" s="27" t="str">
        <f>IF(ISERROR(VLOOKUP(K31,'KAYIT LİSTESİ'!$B$4:$H$605,4,0)),"",(VLOOKUP(K31,'KAYIT LİSTESİ'!$B$4:$H$605,4,0)))</f>
        <v>23.9.1960</v>
      </c>
      <c r="N31" s="27" t="str">
        <f>IF(ISERROR(VLOOKUP(K31,'KAYIT LİSTESİ'!$B$4:$N$605,13,0)),"",(VLOOKUP(K31,'KAYIT LİSTESİ'!$B$4:$N$605,13,0)))</f>
        <v>M-50</v>
      </c>
      <c r="O31" s="46" t="str">
        <f>IF(ISERROR(VLOOKUP(K31,'KAYIT LİSTESİ'!$B$4:$H$605,5,0)),"",(VLOOKUP(K31,'KAYIT LİSTESİ'!$B$4:$H$605,5,0)))</f>
        <v>CUMHUR CAN</v>
      </c>
      <c r="P31" s="46" t="str">
        <f>IF(ISERROR(VLOOKUP(K31,'KAYIT LİSTESİ'!$B$4:$H$605,6,0)),"",(VLOOKUP(K31,'KAYIT LİSTESİ'!$B$4:$H$605,6,0)))</f>
        <v>FERDİ</v>
      </c>
      <c r="Q31" s="28">
        <v>1368</v>
      </c>
      <c r="R31" s="26">
        <v>1</v>
      </c>
    </row>
    <row r="32" spans="1:18" s="20" customFormat="1" ht="27.6" customHeight="1" x14ac:dyDescent="0.2">
      <c r="A32" s="70">
        <v>2</v>
      </c>
      <c r="B32" s="70">
        <v>20</v>
      </c>
      <c r="C32" s="117" t="s">
        <v>629</v>
      </c>
      <c r="D32" s="117" t="s">
        <v>251</v>
      </c>
      <c r="E32" s="181" t="s">
        <v>630</v>
      </c>
      <c r="F32" s="182" t="s">
        <v>250</v>
      </c>
      <c r="G32" s="118">
        <v>1395</v>
      </c>
      <c r="H32" s="71"/>
      <c r="I32" s="23"/>
      <c r="J32" s="24">
        <v>5</v>
      </c>
      <c r="K32" s="25" t="s">
        <v>868</v>
      </c>
      <c r="L32" s="26">
        <f>IF(ISERROR(VLOOKUP(K32,'KAYIT LİSTESİ'!$B$4:$H$605,2,0)),"",(VLOOKUP(K32,'KAYIT LİSTESİ'!$B$4:$H$605,2,0)))</f>
        <v>92</v>
      </c>
      <c r="M32" s="27" t="str">
        <f>IF(ISERROR(VLOOKUP(K32,'KAYIT LİSTESİ'!$B$4:$H$605,4,0)),"",(VLOOKUP(K32,'KAYIT LİSTESİ'!$B$4:$H$605,4,0)))</f>
        <v>1.1.1963</v>
      </c>
      <c r="N32" s="27" t="str">
        <f>IF(ISERROR(VLOOKUP(K32,'KAYIT LİSTESİ'!$B$4:$N$605,13,0)),"",(VLOOKUP(K32,'KAYIT LİSTESİ'!$B$4:$N$605,13,0)))</f>
        <v>M-50</v>
      </c>
      <c r="O32" s="46" t="str">
        <f>IF(ISERROR(VLOOKUP(K32,'KAYIT LİSTESİ'!$B$4:$H$605,5,0)),"",(VLOOKUP(K32,'KAYIT LİSTESİ'!$B$4:$H$605,5,0)))</f>
        <v>ALİ OSMAN ŞAPCI</v>
      </c>
      <c r="P32" s="46" t="str">
        <f>IF(ISERROR(VLOOKUP(K32,'KAYIT LİSTESİ'!$B$4:$H$605,6,0)),"",(VLOOKUP(K32,'KAYIT LİSTESİ'!$B$4:$H$605,6,0)))</f>
        <v>EGE MARATON SPOR KULÜBÜ</v>
      </c>
      <c r="Q32" s="28">
        <v>1601</v>
      </c>
      <c r="R32" s="26">
        <v>7</v>
      </c>
    </row>
    <row r="33" spans="1:18" s="20" customFormat="1" ht="27.6" customHeight="1" x14ac:dyDescent="0.2">
      <c r="A33" s="70">
        <v>3</v>
      </c>
      <c r="B33" s="70">
        <v>22</v>
      </c>
      <c r="C33" s="117" t="s">
        <v>631</v>
      </c>
      <c r="D33" s="117" t="s">
        <v>251</v>
      </c>
      <c r="E33" s="181" t="s">
        <v>632</v>
      </c>
      <c r="F33" s="182" t="s">
        <v>1674</v>
      </c>
      <c r="G33" s="118">
        <v>1454</v>
      </c>
      <c r="H33" s="71"/>
      <c r="I33" s="23"/>
      <c r="J33" s="24">
        <v>6</v>
      </c>
      <c r="K33" s="25" t="s">
        <v>869</v>
      </c>
      <c r="L33" s="26">
        <f>IF(ISERROR(VLOOKUP(K33,'KAYIT LİSTESİ'!$B$4:$H$605,2,0)),"",(VLOOKUP(K33,'KAYIT LİSTESİ'!$B$4:$H$605,2,0)))</f>
        <v>175</v>
      </c>
      <c r="M33" s="27" t="str">
        <f>IF(ISERROR(VLOOKUP(K33,'KAYIT LİSTESİ'!$B$4:$H$605,4,0)),"",(VLOOKUP(K33,'KAYIT LİSTESİ'!$B$4:$H$605,4,0)))</f>
        <v>3.2.1961</v>
      </c>
      <c r="N33" s="27" t="str">
        <f>IF(ISERROR(VLOOKUP(K33,'KAYIT LİSTESİ'!$B$4:$N$605,13,0)),"",(VLOOKUP(K33,'KAYIT LİSTESİ'!$B$4:$N$605,13,0)))</f>
        <v>M-50</v>
      </c>
      <c r="O33" s="46" t="str">
        <f>IF(ISERROR(VLOOKUP(K33,'KAYIT LİSTESİ'!$B$4:$H$605,5,0)),"",(VLOOKUP(K33,'KAYIT LİSTESİ'!$B$4:$H$605,5,0)))</f>
        <v>AHMET ÇEKİÇ</v>
      </c>
      <c r="P33" s="46" t="str">
        <f>IF(ISERROR(VLOOKUP(K33,'KAYIT LİSTESİ'!$B$4:$H$605,6,0)),"",(VLOOKUP(K33,'KAYIT LİSTESİ'!$B$4:$H$605,6,0)))</f>
        <v>FERDİ</v>
      </c>
      <c r="Q33" s="28">
        <v>1589</v>
      </c>
      <c r="R33" s="26">
        <v>6</v>
      </c>
    </row>
    <row r="34" spans="1:18" s="20" customFormat="1" ht="27.6" customHeight="1" x14ac:dyDescent="0.2">
      <c r="A34" s="70">
        <v>4</v>
      </c>
      <c r="B34" s="70">
        <v>186</v>
      </c>
      <c r="C34" s="117" t="s">
        <v>637</v>
      </c>
      <c r="D34" s="117" t="s">
        <v>251</v>
      </c>
      <c r="E34" s="181" t="s">
        <v>638</v>
      </c>
      <c r="F34" s="182" t="s">
        <v>301</v>
      </c>
      <c r="G34" s="118">
        <v>1459</v>
      </c>
      <c r="H34" s="71"/>
      <c r="I34" s="23"/>
      <c r="J34" s="24">
        <v>7</v>
      </c>
      <c r="K34" s="25" t="s">
        <v>870</v>
      </c>
      <c r="L34" s="26">
        <f>IF(ISERROR(VLOOKUP(K34,'KAYIT LİSTESİ'!$B$4:$H$605,2,0)),"",(VLOOKUP(K34,'KAYIT LİSTESİ'!$B$4:$H$605,2,0)))</f>
        <v>186</v>
      </c>
      <c r="M34" s="27" t="str">
        <f>IF(ISERROR(VLOOKUP(K34,'KAYIT LİSTESİ'!$B$4:$H$605,4,0)),"",(VLOOKUP(K34,'KAYIT LİSTESİ'!$B$4:$H$605,4,0)))</f>
        <v>13.5.1962</v>
      </c>
      <c r="N34" s="27" t="str">
        <f>IF(ISERROR(VLOOKUP(K34,'KAYIT LİSTESİ'!$B$4:$N$605,13,0)),"",(VLOOKUP(K34,'KAYIT LİSTESİ'!$B$4:$N$605,13,0)))</f>
        <v>M-50</v>
      </c>
      <c r="O34" s="46" t="str">
        <f>IF(ISERROR(VLOOKUP(K34,'KAYIT LİSTESİ'!$B$4:$H$605,5,0)),"",(VLOOKUP(K34,'KAYIT LİSTESİ'!$B$4:$H$605,5,0)))</f>
        <v>ALİ KEMAL SEİS</v>
      </c>
      <c r="P34" s="46" t="str">
        <f>IF(ISERROR(VLOOKUP(K34,'KAYIT LİSTESİ'!$B$4:$H$605,6,0)),"",(VLOOKUP(K34,'KAYIT LİSTESİ'!$B$4:$H$605,6,0)))</f>
        <v>FERDİ</v>
      </c>
      <c r="Q34" s="28">
        <v>1459</v>
      </c>
      <c r="R34" s="26">
        <v>5</v>
      </c>
    </row>
    <row r="35" spans="1:18" s="20" customFormat="1" ht="27.6" customHeight="1" x14ac:dyDescent="0.2">
      <c r="A35" s="70">
        <v>5</v>
      </c>
      <c r="B35" s="70">
        <v>175</v>
      </c>
      <c r="C35" s="117" t="s">
        <v>635</v>
      </c>
      <c r="D35" s="117" t="s">
        <v>251</v>
      </c>
      <c r="E35" s="181" t="s">
        <v>636</v>
      </c>
      <c r="F35" s="182" t="s">
        <v>301</v>
      </c>
      <c r="G35" s="118">
        <v>1589</v>
      </c>
      <c r="H35" s="71"/>
      <c r="I35" s="23"/>
      <c r="J35" s="24">
        <v>8</v>
      </c>
      <c r="K35" s="25" t="s">
        <v>871</v>
      </c>
      <c r="L35" s="26">
        <f>IF(ISERROR(VLOOKUP(K35,'KAYIT LİSTESİ'!$B$4:$H$605,2,0)),"",(VLOOKUP(K35,'KAYIT LİSTESİ'!$B$4:$H$605,2,0)))</f>
        <v>7</v>
      </c>
      <c r="M35" s="27" t="str">
        <f>IF(ISERROR(VLOOKUP(K35,'KAYIT LİSTESİ'!$B$4:$H$605,4,0)),"",(VLOOKUP(K35,'KAYIT LİSTESİ'!$B$4:$H$605,4,0)))</f>
        <v>25.4.1960</v>
      </c>
      <c r="N35" s="27" t="str">
        <f>IF(ISERROR(VLOOKUP(K35,'KAYIT LİSTESİ'!$B$4:$N$605,13,0)),"",(VLOOKUP(K35,'KAYIT LİSTESİ'!$B$4:$N$605,13,0)))</f>
        <v>M-55</v>
      </c>
      <c r="O35" s="46" t="str">
        <f>IF(ISERROR(VLOOKUP(K35,'KAYIT LİSTESİ'!$B$4:$H$605,5,0)),"",(VLOOKUP(K35,'KAYIT LİSTESİ'!$B$4:$H$605,5,0)))</f>
        <v>İSMAİL TOPKAYA</v>
      </c>
      <c r="P35" s="46" t="str">
        <f>IF(ISERROR(VLOOKUP(K35,'KAYIT LİSTESİ'!$B$4:$H$605,6,0)),"",(VLOOKUP(K35,'KAYIT LİSTESİ'!$B$4:$H$605,6,0)))</f>
        <v>FERDİ</v>
      </c>
      <c r="Q35" s="28" t="s">
        <v>1669</v>
      </c>
      <c r="R35" s="26" t="s">
        <v>383</v>
      </c>
    </row>
    <row r="36" spans="1:18" s="20" customFormat="1" ht="27.6" customHeight="1" x14ac:dyDescent="0.2">
      <c r="A36" s="70">
        <v>6</v>
      </c>
      <c r="B36" s="70">
        <v>92</v>
      </c>
      <c r="C36" s="117" t="s">
        <v>633</v>
      </c>
      <c r="D36" s="117" t="s">
        <v>251</v>
      </c>
      <c r="E36" s="181" t="s">
        <v>634</v>
      </c>
      <c r="F36" s="182" t="s">
        <v>522</v>
      </c>
      <c r="G36" s="118">
        <v>1601</v>
      </c>
      <c r="H36" s="71"/>
      <c r="I36" s="23"/>
      <c r="J36" s="338" t="s">
        <v>44</v>
      </c>
      <c r="K36" s="339"/>
      <c r="L36" s="339"/>
      <c r="M36" s="339"/>
      <c r="N36" s="339"/>
      <c r="O36" s="341" t="s">
        <v>847</v>
      </c>
      <c r="P36" s="436" t="s">
        <v>1684</v>
      </c>
      <c r="Q36" s="339"/>
      <c r="R36" s="340"/>
    </row>
    <row r="37" spans="1:18" s="20" customFormat="1" ht="27.6" customHeight="1" x14ac:dyDescent="0.2">
      <c r="A37" s="534" t="s">
        <v>12</v>
      </c>
      <c r="B37" s="535" t="s">
        <v>147</v>
      </c>
      <c r="C37" s="527" t="s">
        <v>387</v>
      </c>
      <c r="D37" s="528"/>
      <c r="E37" s="529" t="str">
        <f>'YARIŞMA PROGRAMI'!N5</f>
        <v>GÜNER GÜNGÖREN-12.36</v>
      </c>
      <c r="F37" s="530"/>
      <c r="G37" s="393" t="s">
        <v>15</v>
      </c>
      <c r="H37" s="394" t="s">
        <v>27</v>
      </c>
      <c r="I37" s="23"/>
      <c r="J37" s="45" t="s">
        <v>12</v>
      </c>
      <c r="K37" s="42" t="s">
        <v>148</v>
      </c>
      <c r="L37" s="42" t="s">
        <v>147</v>
      </c>
      <c r="M37" s="43" t="s">
        <v>13</v>
      </c>
      <c r="N37" s="43" t="s">
        <v>225</v>
      </c>
      <c r="O37" s="44" t="s">
        <v>14</v>
      </c>
      <c r="P37" s="44" t="s">
        <v>47</v>
      </c>
      <c r="Q37" s="42" t="s">
        <v>15</v>
      </c>
      <c r="R37" s="42" t="s">
        <v>27</v>
      </c>
    </row>
    <row r="38" spans="1:18" s="20" customFormat="1" ht="27.6" customHeight="1" x14ac:dyDescent="0.2">
      <c r="A38" s="534"/>
      <c r="B38" s="536"/>
      <c r="C38" s="354" t="s">
        <v>386</v>
      </c>
      <c r="D38" s="355" t="s">
        <v>225</v>
      </c>
      <c r="E38" s="393" t="s">
        <v>14</v>
      </c>
      <c r="F38" s="393" t="s">
        <v>47</v>
      </c>
      <c r="G38" s="393"/>
      <c r="H38" s="395"/>
      <c r="I38" s="23"/>
      <c r="J38" s="24">
        <v>1</v>
      </c>
      <c r="K38" s="25" t="s">
        <v>872</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33"/>
      <c r="R38" s="26"/>
    </row>
    <row r="39" spans="1:18" s="20" customFormat="1" ht="27.6" customHeight="1" x14ac:dyDescent="0.2">
      <c r="A39" s="70">
        <v>1</v>
      </c>
      <c r="B39" s="70">
        <v>141</v>
      </c>
      <c r="C39" s="117" t="s">
        <v>643</v>
      </c>
      <c r="D39" s="117" t="s">
        <v>252</v>
      </c>
      <c r="E39" s="181" t="s">
        <v>644</v>
      </c>
      <c r="F39" s="182" t="s">
        <v>250</v>
      </c>
      <c r="G39" s="118">
        <v>1239</v>
      </c>
      <c r="H39" s="71"/>
      <c r="I39" s="23"/>
      <c r="J39" s="24">
        <v>2</v>
      </c>
      <c r="K39" s="25" t="s">
        <v>873</v>
      </c>
      <c r="L39" s="26">
        <f>IF(ISERROR(VLOOKUP(K39,'KAYIT LİSTESİ'!$B$4:$H$605,2,0)),"",(VLOOKUP(K39,'KAYIT LİSTESİ'!$B$4:$H$605,2,0)))</f>
        <v>94</v>
      </c>
      <c r="M39" s="27" t="str">
        <f>IF(ISERROR(VLOOKUP(K39,'KAYIT LİSTESİ'!$B$4:$H$605,4,0)),"",(VLOOKUP(K39,'KAYIT LİSTESİ'!$B$4:$H$605,4,0)))</f>
        <v>13.5.1960</v>
      </c>
      <c r="N39" s="27" t="str">
        <f>IF(ISERROR(VLOOKUP(K39,'KAYIT LİSTESİ'!$B$4:$N$605,13,0)),"",(VLOOKUP(K39,'KAYIT LİSTESİ'!$B$4:$N$605,13,0)))</f>
        <v>M-55</v>
      </c>
      <c r="O39" s="46" t="str">
        <f>IF(ISERROR(VLOOKUP(K39,'KAYIT LİSTESİ'!$B$4:$H$605,5,0)),"",(VLOOKUP(K39,'KAYIT LİSTESİ'!$B$4:$H$605,5,0)))</f>
        <v>FUAT ŞAMCI</v>
      </c>
      <c r="P39" s="46" t="str">
        <f>IF(ISERROR(VLOOKUP(K39,'KAYIT LİSTESİ'!$B$4:$H$605,6,0)),"",(VLOOKUP(K39,'KAYIT LİSTESİ'!$B$4:$H$605,6,0)))</f>
        <v>FERDİ</v>
      </c>
      <c r="Q39" s="233" t="s">
        <v>1669</v>
      </c>
      <c r="R39" s="26" t="s">
        <v>383</v>
      </c>
    </row>
    <row r="40" spans="1:18" s="20" customFormat="1" ht="27.6" customHeight="1" x14ac:dyDescent="0.2">
      <c r="A40" s="70">
        <v>2</v>
      </c>
      <c r="B40" s="70">
        <v>206</v>
      </c>
      <c r="C40" s="117" t="s">
        <v>1399</v>
      </c>
      <c r="D40" s="117" t="s">
        <v>252</v>
      </c>
      <c r="E40" s="181" t="s">
        <v>1400</v>
      </c>
      <c r="F40" s="182" t="s">
        <v>547</v>
      </c>
      <c r="G40" s="118">
        <v>1383</v>
      </c>
      <c r="H40" s="71"/>
      <c r="I40" s="23"/>
      <c r="J40" s="24">
        <v>3</v>
      </c>
      <c r="K40" s="25" t="s">
        <v>874</v>
      </c>
      <c r="L40" s="26">
        <f>IF(ISERROR(VLOOKUP(K40,'KAYIT LİSTESİ'!$B$4:$H$605,2,0)),"",(VLOOKUP(K40,'KAYIT LİSTESİ'!$B$4:$H$605,2,0)))</f>
        <v>141</v>
      </c>
      <c r="M40" s="27" t="str">
        <f>IF(ISERROR(VLOOKUP(K40,'KAYIT LİSTESİ'!$B$4:$H$605,4,0)),"",(VLOOKUP(K40,'KAYIT LİSTESİ'!$B$4:$H$605,4,0)))</f>
        <v>26.4.1958</v>
      </c>
      <c r="N40" s="27" t="str">
        <f>IF(ISERROR(VLOOKUP(K40,'KAYIT LİSTESİ'!$B$4:$N$605,13,0)),"",(VLOOKUP(K40,'KAYIT LİSTESİ'!$B$4:$N$605,13,0)))</f>
        <v>M-55</v>
      </c>
      <c r="O40" s="46" t="str">
        <f>IF(ISERROR(VLOOKUP(K40,'KAYIT LİSTESİ'!$B$4:$H$605,5,0)),"",(VLOOKUP(K40,'KAYIT LİSTESİ'!$B$4:$H$605,5,0)))</f>
        <v>GÜNER  GÜNGÖR</v>
      </c>
      <c r="P40" s="46" t="str">
        <f>IF(ISERROR(VLOOKUP(K40,'KAYIT LİSTESİ'!$B$4:$H$605,6,0)),"",(VLOOKUP(K40,'KAYIT LİSTESİ'!$B$4:$H$605,6,0)))</f>
        <v>İZMİR MASTERLER ATL. KULÜBÜ</v>
      </c>
      <c r="Q40" s="233">
        <v>1239</v>
      </c>
      <c r="R40" s="26">
        <v>1</v>
      </c>
    </row>
    <row r="41" spans="1:18" s="20" customFormat="1" ht="27.6" customHeight="1" x14ac:dyDescent="0.2">
      <c r="A41" s="70">
        <v>3</v>
      </c>
      <c r="B41" s="70">
        <v>184</v>
      </c>
      <c r="C41" s="117" t="s">
        <v>249</v>
      </c>
      <c r="D41" s="117" t="s">
        <v>252</v>
      </c>
      <c r="E41" s="181" t="s">
        <v>645</v>
      </c>
      <c r="F41" s="182" t="s">
        <v>250</v>
      </c>
      <c r="G41" s="118">
        <v>1401</v>
      </c>
      <c r="H41" s="71"/>
      <c r="I41" s="23"/>
      <c r="J41" s="24">
        <v>4</v>
      </c>
      <c r="K41" s="25" t="s">
        <v>875</v>
      </c>
      <c r="L41" s="26">
        <f>IF(ISERROR(VLOOKUP(K41,'KAYIT LİSTESİ'!$B$4:$H$605,2,0)),"",(VLOOKUP(K41,'KAYIT LİSTESİ'!$B$4:$H$605,2,0)))</f>
        <v>184</v>
      </c>
      <c r="M41" s="27" t="str">
        <f>IF(ISERROR(VLOOKUP(K41,'KAYIT LİSTESİ'!$B$4:$H$605,4,0)),"",(VLOOKUP(K41,'KAYIT LİSTESİ'!$B$4:$H$605,4,0)))</f>
        <v>15.5.1959</v>
      </c>
      <c r="N41" s="27" t="str">
        <f>IF(ISERROR(VLOOKUP(K41,'KAYIT LİSTESİ'!$B$4:$N$605,13,0)),"",(VLOOKUP(K41,'KAYIT LİSTESİ'!$B$4:$N$605,13,0)))</f>
        <v>M-55</v>
      </c>
      <c r="O41" s="46" t="str">
        <f>IF(ISERROR(VLOOKUP(K41,'KAYIT LİSTESİ'!$B$4:$H$605,5,0)),"",(VLOOKUP(K41,'KAYIT LİSTESİ'!$B$4:$H$605,5,0)))</f>
        <v>ARMAĞAN AKGÜL</v>
      </c>
      <c r="P41" s="46" t="str">
        <f>IF(ISERROR(VLOOKUP(K41,'KAYIT LİSTESİ'!$B$4:$H$605,6,0)),"",(VLOOKUP(K41,'KAYIT LİSTESİ'!$B$4:$H$605,6,0)))</f>
        <v>İZMİR MASTERLER ATL. KULÜBÜ</v>
      </c>
      <c r="Q41" s="233">
        <v>1401</v>
      </c>
      <c r="R41" s="26">
        <v>3</v>
      </c>
    </row>
    <row r="42" spans="1:18" s="20" customFormat="1" ht="27.6" customHeight="1" x14ac:dyDescent="0.2">
      <c r="A42" s="70" t="s">
        <v>383</v>
      </c>
      <c r="B42" s="70">
        <v>7</v>
      </c>
      <c r="C42" s="117" t="s">
        <v>639</v>
      </c>
      <c r="D42" s="117" t="s">
        <v>252</v>
      </c>
      <c r="E42" s="181" t="s">
        <v>640</v>
      </c>
      <c r="F42" s="182" t="s">
        <v>301</v>
      </c>
      <c r="G42" s="118" t="s">
        <v>1669</v>
      </c>
      <c r="H42" s="71"/>
      <c r="I42" s="23"/>
      <c r="J42" s="24">
        <v>5</v>
      </c>
      <c r="K42" s="25" t="s">
        <v>876</v>
      </c>
      <c r="L42" s="26">
        <f>IF(ISERROR(VLOOKUP(K42,'KAYIT LİSTESİ'!$B$4:$H$605,2,0)),"",(VLOOKUP(K42,'KAYIT LİSTESİ'!$B$4:$H$605,2,0)))</f>
        <v>196</v>
      </c>
      <c r="M42" s="27" t="str">
        <f>IF(ISERROR(VLOOKUP(K42,'KAYIT LİSTESİ'!$B$4:$H$605,4,0)),"",(VLOOKUP(K42,'KAYIT LİSTESİ'!$B$4:$H$605,4,0)))</f>
        <v>23.6.1960</v>
      </c>
      <c r="N42" s="27" t="str">
        <f>IF(ISERROR(VLOOKUP(K42,'KAYIT LİSTESİ'!$B$4:$N$605,13,0)),"",(VLOOKUP(K42,'KAYIT LİSTESİ'!$B$4:$N$605,13,0)))</f>
        <v>M-55</v>
      </c>
      <c r="O42" s="46" t="str">
        <f>IF(ISERROR(VLOOKUP(K42,'KAYIT LİSTESİ'!$B$4:$H$605,5,0)),"",(VLOOKUP(K42,'KAYIT LİSTESİ'!$B$4:$H$605,5,0)))</f>
        <v>ALİ CERRAHOĞLU</v>
      </c>
      <c r="P42" s="46" t="str">
        <f>IF(ISERROR(VLOOKUP(K42,'KAYIT LİSTESİ'!$B$4:$H$605,6,0)),"",(VLOOKUP(K42,'KAYIT LİSTESİ'!$B$4:$H$605,6,0)))</f>
        <v>TARSUS MASTERLER ATLETİZM</v>
      </c>
      <c r="Q42" s="233" t="s">
        <v>1669</v>
      </c>
      <c r="R42" s="26" t="s">
        <v>383</v>
      </c>
    </row>
    <row r="43" spans="1:18" s="20" customFormat="1" ht="27.6" customHeight="1" x14ac:dyDescent="0.2">
      <c r="A43" s="70" t="s">
        <v>383</v>
      </c>
      <c r="B43" s="70">
        <v>94</v>
      </c>
      <c r="C43" s="117" t="s">
        <v>641</v>
      </c>
      <c r="D43" s="117" t="s">
        <v>252</v>
      </c>
      <c r="E43" s="181" t="s">
        <v>642</v>
      </c>
      <c r="F43" s="182" t="s">
        <v>301</v>
      </c>
      <c r="G43" s="118" t="s">
        <v>1669</v>
      </c>
      <c r="H43" s="71"/>
      <c r="I43" s="23"/>
      <c r="J43" s="24">
        <v>6</v>
      </c>
      <c r="K43" s="25" t="s">
        <v>877</v>
      </c>
      <c r="L43" s="26">
        <f>IF(ISERROR(VLOOKUP(K43,'KAYIT LİSTESİ'!$B$4:$H$605,2,0)),"",(VLOOKUP(K43,'KAYIT LİSTESİ'!$B$4:$H$605,2,0)))</f>
        <v>206</v>
      </c>
      <c r="M43" s="27" t="str">
        <f>IF(ISERROR(VLOOKUP(K43,'KAYIT LİSTESİ'!$B$4:$H$605,4,0)),"",(VLOOKUP(K43,'KAYIT LİSTESİ'!$B$4:$H$605,4,0)))</f>
        <v>24.2.1959</v>
      </c>
      <c r="N43" s="27" t="str">
        <f>IF(ISERROR(VLOOKUP(K43,'KAYIT LİSTESİ'!$B$4:$N$605,13,0)),"",(VLOOKUP(K43,'KAYIT LİSTESİ'!$B$4:$N$605,13,0)))</f>
        <v>M-55</v>
      </c>
      <c r="O43" s="46" t="str">
        <f>IF(ISERROR(VLOOKUP(K43,'KAYIT LİSTESİ'!$B$4:$H$605,5,0)),"",(VLOOKUP(K43,'KAYIT LİSTESİ'!$B$4:$H$605,5,0)))</f>
        <v>ALİ KARA</v>
      </c>
      <c r="P43" s="46" t="str">
        <f>IF(ISERROR(VLOOKUP(K43,'KAYIT LİSTESİ'!$B$4:$H$605,6,0)),"",(VLOOKUP(K43,'KAYIT LİSTESİ'!$B$4:$H$605,6,0)))</f>
        <v>İZMİR B. BLD. GENÇLİK VE SPOR KULÜBÜ</v>
      </c>
      <c r="Q43" s="233">
        <v>1383</v>
      </c>
      <c r="R43" s="26">
        <v>2</v>
      </c>
    </row>
    <row r="44" spans="1:18" s="20" customFormat="1" ht="27.6" customHeight="1" x14ac:dyDescent="0.2">
      <c r="A44" s="70" t="s">
        <v>383</v>
      </c>
      <c r="B44" s="70">
        <v>196</v>
      </c>
      <c r="C44" s="117" t="s">
        <v>1397</v>
      </c>
      <c r="D44" s="117" t="s">
        <v>252</v>
      </c>
      <c r="E44" s="181" t="s">
        <v>1423</v>
      </c>
      <c r="F44" s="182" t="s">
        <v>1398</v>
      </c>
      <c r="G44" s="118" t="s">
        <v>1669</v>
      </c>
      <c r="H44" s="71"/>
      <c r="I44" s="23"/>
      <c r="J44" s="24">
        <v>7</v>
      </c>
      <c r="K44" s="25" t="s">
        <v>878</v>
      </c>
      <c r="L44" s="26">
        <f>IF(ISERROR(VLOOKUP(K44,'KAYIT LİSTESİ'!$B$4:$H$605,2,0)),"",(VLOOKUP(K44,'KAYIT LİSTESİ'!$B$4:$H$605,2,0)))</f>
        <v>34</v>
      </c>
      <c r="M44" s="27" t="str">
        <f>IF(ISERROR(VLOOKUP(K44,'KAYIT LİSTESİ'!$B$4:$H$605,4,0)),"",(VLOOKUP(K44,'KAYIT LİSTESİ'!$B$4:$H$605,4,0)))</f>
        <v>9.7.1955</v>
      </c>
      <c r="N44" s="27" t="str">
        <f>IF(ISERROR(VLOOKUP(K44,'KAYIT LİSTESİ'!$B$4:$N$605,13,0)),"",(VLOOKUP(K44,'KAYIT LİSTESİ'!$B$4:$N$605,13,0)))</f>
        <v>M-60</v>
      </c>
      <c r="O44" s="46" t="str">
        <f>IF(ISERROR(VLOOKUP(K44,'KAYIT LİSTESİ'!$B$4:$H$605,5,0)),"",(VLOOKUP(K44,'KAYIT LİSTESİ'!$B$4:$H$605,5,0)))</f>
        <v>TEMEL AKKANAT</v>
      </c>
      <c r="P44" s="46" t="str">
        <f>IF(ISERROR(VLOOKUP(K44,'KAYIT LİSTESİ'!$B$4:$H$605,6,0)),"",(VLOOKUP(K44,'KAYIT LİSTESİ'!$B$4:$H$605,6,0)))</f>
        <v>İSTANBUL MASTERLERİ ATL. KULÜBÜ</v>
      </c>
      <c r="Q44" s="233">
        <v>1595</v>
      </c>
      <c r="R44" s="26">
        <v>4</v>
      </c>
    </row>
    <row r="45" spans="1:18" s="20" customFormat="1" ht="27.6" customHeight="1" x14ac:dyDescent="0.2">
      <c r="A45" s="534" t="s">
        <v>12</v>
      </c>
      <c r="B45" s="535" t="s">
        <v>147</v>
      </c>
      <c r="C45" s="527" t="s">
        <v>387</v>
      </c>
      <c r="D45" s="528"/>
      <c r="E45" s="529" t="str">
        <f>'YARIŞMA PROGRAMI'!O5</f>
        <v>ERCAN ÖZKAN-12.75</v>
      </c>
      <c r="F45" s="530"/>
      <c r="G45" s="531" t="s">
        <v>15</v>
      </c>
      <c r="H45" s="532" t="s">
        <v>27</v>
      </c>
      <c r="I45" s="23"/>
      <c r="J45" s="24">
        <v>8</v>
      </c>
      <c r="K45" s="25" t="s">
        <v>879</v>
      </c>
      <c r="L45" s="26">
        <f>IF(ISERROR(VLOOKUP(K45,'KAYIT LİSTESİ'!$B$4:$H$605,2,0)),"",(VLOOKUP(K45,'KAYIT LİSTESİ'!$B$4:$H$605,2,0)))</f>
        <v>87</v>
      </c>
      <c r="M45" s="27" t="str">
        <f>IF(ISERROR(VLOOKUP(K45,'KAYIT LİSTESİ'!$B$4:$H$605,4,0)),"",(VLOOKUP(K45,'KAYIT LİSTESİ'!$B$4:$H$605,4,0)))</f>
        <v>10.8.1954</v>
      </c>
      <c r="N45" s="27" t="str">
        <f>IF(ISERROR(VLOOKUP(K45,'KAYIT LİSTESİ'!$B$4:$N$605,13,0)),"",(VLOOKUP(K45,'KAYIT LİSTESİ'!$B$4:$N$605,13,0)))</f>
        <v>M-60</v>
      </c>
      <c r="O45" s="46" t="str">
        <f>IF(ISERROR(VLOOKUP(K45,'KAYIT LİSTESİ'!$B$4:$H$605,5,0)),"",(VLOOKUP(K45,'KAYIT LİSTESİ'!$B$4:$H$605,5,0)))</f>
        <v>NİHAT ARSLAN</v>
      </c>
      <c r="P45" s="46" t="str">
        <f>IF(ISERROR(VLOOKUP(K45,'KAYIT LİSTESİ'!$B$4:$H$605,6,0)),"",(VLOOKUP(K45,'KAYIT LİSTESİ'!$B$4:$H$605,6,0)))</f>
        <v>İZMİR MASTERLER ATL. KULÜBÜ</v>
      </c>
      <c r="Q45" s="233">
        <v>1596</v>
      </c>
      <c r="R45" s="26">
        <v>5</v>
      </c>
    </row>
    <row r="46" spans="1:18" s="20" customFormat="1" ht="27.6" customHeight="1" x14ac:dyDescent="0.2">
      <c r="A46" s="534"/>
      <c r="B46" s="536"/>
      <c r="C46" s="260" t="s">
        <v>386</v>
      </c>
      <c r="D46" s="261" t="s">
        <v>225</v>
      </c>
      <c r="E46" s="259" t="s">
        <v>14</v>
      </c>
      <c r="F46" s="259" t="s">
        <v>47</v>
      </c>
      <c r="G46" s="531"/>
      <c r="H46" s="533"/>
      <c r="I46" s="23"/>
      <c r="J46" s="338" t="s">
        <v>45</v>
      </c>
      <c r="K46" s="339"/>
      <c r="L46" s="339"/>
      <c r="M46" s="339"/>
      <c r="N46" s="339"/>
      <c r="O46" s="341" t="s">
        <v>847</v>
      </c>
      <c r="P46" s="436" t="s">
        <v>1684</v>
      </c>
      <c r="Q46" s="339"/>
      <c r="R46" s="340"/>
    </row>
    <row r="47" spans="1:18" s="20" customFormat="1" ht="27.6" customHeight="1" x14ac:dyDescent="0.2">
      <c r="A47" s="70">
        <v>1</v>
      </c>
      <c r="B47" s="70">
        <v>142</v>
      </c>
      <c r="C47" s="117" t="s">
        <v>298</v>
      </c>
      <c r="D47" s="117" t="s">
        <v>263</v>
      </c>
      <c r="E47" s="181" t="s">
        <v>650</v>
      </c>
      <c r="F47" s="182" t="s">
        <v>301</v>
      </c>
      <c r="G47" s="118">
        <v>1321</v>
      </c>
      <c r="H47" s="71"/>
      <c r="I47" s="23"/>
      <c r="J47" s="45" t="s">
        <v>12</v>
      </c>
      <c r="K47" s="42" t="s">
        <v>148</v>
      </c>
      <c r="L47" s="42" t="s">
        <v>147</v>
      </c>
      <c r="M47" s="43" t="s">
        <v>13</v>
      </c>
      <c r="N47" s="43" t="s">
        <v>225</v>
      </c>
      <c r="O47" s="44" t="s">
        <v>14</v>
      </c>
      <c r="P47" s="44" t="s">
        <v>47</v>
      </c>
      <c r="Q47" s="42" t="s">
        <v>15</v>
      </c>
      <c r="R47" s="42" t="s">
        <v>27</v>
      </c>
    </row>
    <row r="48" spans="1:18" s="20" customFormat="1" ht="27.6" customHeight="1" x14ac:dyDescent="0.2">
      <c r="A48" s="70">
        <v>2</v>
      </c>
      <c r="B48" s="70">
        <v>128</v>
      </c>
      <c r="C48" s="117" t="s">
        <v>253</v>
      </c>
      <c r="D48" s="117" t="s">
        <v>263</v>
      </c>
      <c r="E48" s="181" t="s">
        <v>254</v>
      </c>
      <c r="F48" s="182" t="s">
        <v>232</v>
      </c>
      <c r="G48" s="118">
        <v>1521</v>
      </c>
      <c r="H48" s="71"/>
      <c r="I48" s="23"/>
      <c r="J48" s="24">
        <v>1</v>
      </c>
      <c r="K48" s="25" t="s">
        <v>880</v>
      </c>
      <c r="L48" s="26">
        <f>IF(ISERROR(VLOOKUP(K48,'KAYIT LİSTESİ'!$B$4:$H$605,2,0)),"",(VLOOKUP(K48,'KAYIT LİSTESİ'!$B$4:$H$605,2,0)))</f>
        <v>128</v>
      </c>
      <c r="M48" s="27" t="str">
        <f>IF(ISERROR(VLOOKUP(K48,'KAYIT LİSTESİ'!$B$4:$H$605,4,0)),"",(VLOOKUP(K48,'KAYIT LİSTESİ'!$B$4:$H$605,4,0)))</f>
        <v>1.1.1951</v>
      </c>
      <c r="N48" s="27" t="str">
        <f>IF(ISERROR(VLOOKUP(K48,'KAYIT LİSTESİ'!$B$4:$N$605,13,0)),"",(VLOOKUP(K48,'KAYIT LİSTESİ'!$B$4:$N$605,13,0)))</f>
        <v>M-60</v>
      </c>
      <c r="O48" s="46" t="str">
        <f>IF(ISERROR(VLOOKUP(K48,'KAYIT LİSTESİ'!$B$4:$H$605,5,0)),"",(VLOOKUP(K48,'KAYIT LİSTESİ'!$B$4:$H$605,5,0)))</f>
        <v>AHMET TULGAR</v>
      </c>
      <c r="P48" s="46" t="str">
        <f>IF(ISERROR(VLOOKUP(K48,'KAYIT LİSTESİ'!$B$4:$H$605,6,0)),"",(VLOOKUP(K48,'KAYIT LİSTESİ'!$B$4:$H$605,6,0)))</f>
        <v>İSTANBUL MASTERLERİ ATL. KULÜBÜ</v>
      </c>
      <c r="Q48" s="28">
        <v>1521</v>
      </c>
      <c r="R48" s="26">
        <v>3</v>
      </c>
    </row>
    <row r="49" spans="1:18" s="20" customFormat="1" ht="27.6" customHeight="1" x14ac:dyDescent="0.2">
      <c r="A49" s="70">
        <v>3</v>
      </c>
      <c r="B49" s="70">
        <v>34</v>
      </c>
      <c r="C49" s="117" t="s">
        <v>646</v>
      </c>
      <c r="D49" s="117" t="s">
        <v>263</v>
      </c>
      <c r="E49" s="181" t="s">
        <v>647</v>
      </c>
      <c r="F49" s="182" t="s">
        <v>232</v>
      </c>
      <c r="G49" s="118">
        <v>1595</v>
      </c>
      <c r="H49" s="71"/>
      <c r="I49" s="23"/>
      <c r="J49" s="24">
        <v>2</v>
      </c>
      <c r="K49" s="25" t="s">
        <v>881</v>
      </c>
      <c r="L49" s="26">
        <f>IF(ISERROR(VLOOKUP(K49,'KAYIT LİSTESİ'!$B$4:$H$605,2,0)),"",(VLOOKUP(K49,'KAYIT LİSTESİ'!$B$4:$H$605,2,0)))</f>
        <v>142</v>
      </c>
      <c r="M49" s="27" t="str">
        <f>IF(ISERROR(VLOOKUP(K49,'KAYIT LİSTESİ'!$B$4:$H$605,4,0)),"",(VLOOKUP(K49,'KAYIT LİSTESİ'!$B$4:$H$605,4,0)))</f>
        <v>1.1.1953</v>
      </c>
      <c r="N49" s="27" t="str">
        <f>IF(ISERROR(VLOOKUP(K49,'KAYIT LİSTESİ'!$B$4:$N$605,13,0)),"",(VLOOKUP(K49,'KAYIT LİSTESİ'!$B$4:$N$605,13,0)))</f>
        <v>M-60</v>
      </c>
      <c r="O49" s="46" t="str">
        <f>IF(ISERROR(VLOOKUP(K49,'KAYIT LİSTESİ'!$B$4:$H$605,5,0)),"",(VLOOKUP(K49,'KAYIT LİSTESİ'!$B$4:$H$605,5,0)))</f>
        <v>ERCAN OZKAN</v>
      </c>
      <c r="P49" s="46" t="str">
        <f>IF(ISERROR(VLOOKUP(K49,'KAYIT LİSTESİ'!$B$4:$H$605,6,0)),"",(VLOOKUP(K49,'KAYIT LİSTESİ'!$B$4:$H$605,6,0)))</f>
        <v>FERDİ</v>
      </c>
      <c r="Q49" s="28">
        <v>1321</v>
      </c>
      <c r="R49" s="26">
        <v>1</v>
      </c>
    </row>
    <row r="50" spans="1:18" s="20" customFormat="1" ht="27.6" customHeight="1" x14ac:dyDescent="0.2">
      <c r="A50" s="70">
        <v>4</v>
      </c>
      <c r="B50" s="70">
        <v>87</v>
      </c>
      <c r="C50" s="117" t="s">
        <v>648</v>
      </c>
      <c r="D50" s="117" t="s">
        <v>263</v>
      </c>
      <c r="E50" s="181" t="s">
        <v>649</v>
      </c>
      <c r="F50" s="182" t="s">
        <v>250</v>
      </c>
      <c r="G50" s="118">
        <v>1596</v>
      </c>
      <c r="H50" s="71"/>
      <c r="I50" s="23"/>
      <c r="J50" s="24">
        <v>3</v>
      </c>
      <c r="K50" s="25" t="s">
        <v>882</v>
      </c>
      <c r="L50" s="26">
        <f>IF(ISERROR(VLOOKUP(K50,'KAYIT LİSTESİ'!$B$4:$H$605,2,0)),"",(VLOOKUP(K50,'KAYIT LİSTESİ'!$B$4:$H$605,2,0)))</f>
        <v>183</v>
      </c>
      <c r="M50" s="27" t="str">
        <f>IF(ISERROR(VLOOKUP(K50,'KAYIT LİSTESİ'!$B$4:$H$605,4,0)),"",(VLOOKUP(K50,'KAYIT LİSTESİ'!$B$4:$H$605,4,0)))</f>
        <v>30.3.1952</v>
      </c>
      <c r="N50" s="27" t="str">
        <f>IF(ISERROR(VLOOKUP(K50,'KAYIT LİSTESİ'!$B$4:$N$605,13,0)),"",(VLOOKUP(K50,'KAYIT LİSTESİ'!$B$4:$N$605,13,0)))</f>
        <v>M-60</v>
      </c>
      <c r="O50" s="46" t="str">
        <f>IF(ISERROR(VLOOKUP(K50,'KAYIT LİSTESİ'!$B$4:$H$605,5,0)),"",(VLOOKUP(K50,'KAYIT LİSTESİ'!$B$4:$H$605,5,0)))</f>
        <v>İSMAİL EKŞİ</v>
      </c>
      <c r="P50" s="46" t="str">
        <f>IF(ISERROR(VLOOKUP(K50,'KAYIT LİSTESİ'!$B$4:$H$605,6,0)),"",(VLOOKUP(K50,'KAYIT LİSTESİ'!$B$4:$H$605,6,0)))</f>
        <v>İZMİT ATLETİZM MASTER KULÜBÜ</v>
      </c>
      <c r="Q50" s="28">
        <v>1723</v>
      </c>
      <c r="R50" s="26">
        <v>6</v>
      </c>
    </row>
    <row r="51" spans="1:18" s="20" customFormat="1" ht="27.6" customHeight="1" x14ac:dyDescent="0.2">
      <c r="A51" s="70">
        <v>5</v>
      </c>
      <c r="B51" s="70">
        <v>183</v>
      </c>
      <c r="C51" s="117" t="s">
        <v>255</v>
      </c>
      <c r="D51" s="117" t="s">
        <v>263</v>
      </c>
      <c r="E51" s="181" t="s">
        <v>256</v>
      </c>
      <c r="F51" s="182" t="s">
        <v>651</v>
      </c>
      <c r="G51" s="118">
        <v>1723</v>
      </c>
      <c r="H51" s="71"/>
      <c r="I51" s="23"/>
      <c r="J51" s="24">
        <v>4</v>
      </c>
      <c r="K51" s="25" t="s">
        <v>883</v>
      </c>
      <c r="L51" s="26">
        <f>IF(ISERROR(VLOOKUP(K51,'KAYIT LİSTESİ'!$B$4:$H$605,2,0)),"",(VLOOKUP(K51,'KAYIT LİSTESİ'!$B$4:$H$605,2,0)))</f>
        <v>29</v>
      </c>
      <c r="M51" s="27" t="str">
        <f>IF(ISERROR(VLOOKUP(K51,'KAYIT LİSTESİ'!$B$4:$H$605,4,0)),"",(VLOOKUP(K51,'KAYIT LİSTESİ'!$B$4:$H$605,4,0)))</f>
        <v>14.10.1949</v>
      </c>
      <c r="N51" s="27" t="str">
        <f>IF(ISERROR(VLOOKUP(K51,'KAYIT LİSTESİ'!$B$4:$N$605,13,0)),"",(VLOOKUP(K51,'KAYIT LİSTESİ'!$B$4:$N$605,13,0)))</f>
        <v>M-65</v>
      </c>
      <c r="O51" s="46" t="str">
        <f>IF(ISERROR(VLOOKUP(K51,'KAYIT LİSTESİ'!$B$4:$H$605,5,0)),"",(VLOOKUP(K51,'KAYIT LİSTESİ'!$B$4:$H$605,5,0)))</f>
        <v>ABDULLAH  ÜNAY</v>
      </c>
      <c r="P51" s="46" t="str">
        <f>IF(ISERROR(VLOOKUP(K51,'KAYIT LİSTESİ'!$B$4:$H$605,6,0)),"",(VLOOKUP(K51,'KAYIT LİSTESİ'!$B$4:$H$605,6,0)))</f>
        <v>İSTANBUL MASTERLERİ ATL. KULÜBÜ</v>
      </c>
      <c r="Q51" s="28">
        <v>1553</v>
      </c>
      <c r="R51" s="26">
        <v>4</v>
      </c>
    </row>
    <row r="52" spans="1:18" s="20" customFormat="1" ht="27.6" customHeight="1" x14ac:dyDescent="0.2">
      <c r="A52" s="534" t="s">
        <v>12</v>
      </c>
      <c r="B52" s="535" t="s">
        <v>147</v>
      </c>
      <c r="C52" s="527" t="s">
        <v>387</v>
      </c>
      <c r="D52" s="528"/>
      <c r="E52" s="529" t="str">
        <f>'YARIŞMA PROGRAMI'!P5</f>
        <v>NEJAT TÜRKYILMAZ-13.90</v>
      </c>
      <c r="F52" s="530"/>
      <c r="G52" s="531" t="s">
        <v>15</v>
      </c>
      <c r="H52" s="532" t="s">
        <v>27</v>
      </c>
      <c r="I52" s="23"/>
      <c r="J52" s="24">
        <v>5</v>
      </c>
      <c r="K52" s="25" t="s">
        <v>884</v>
      </c>
      <c r="L52" s="26">
        <f>IF(ISERROR(VLOOKUP(K52,'KAYIT LİSTESİ'!$B$4:$H$605,2,0)),"",(VLOOKUP(K52,'KAYIT LİSTESİ'!$B$4:$H$605,2,0)))</f>
        <v>38</v>
      </c>
      <c r="M52" s="27" t="str">
        <f>IF(ISERROR(VLOOKUP(K52,'KAYIT LİSTESİ'!$B$4:$H$605,4,0)),"",(VLOOKUP(K52,'KAYIT LİSTESİ'!$B$4:$H$605,4,0)))</f>
        <v>6.7.1950</v>
      </c>
      <c r="N52" s="27" t="str">
        <f>IF(ISERROR(VLOOKUP(K52,'KAYIT LİSTESİ'!$B$4:$N$605,13,0)),"",(VLOOKUP(K52,'KAYIT LİSTESİ'!$B$4:$N$605,13,0)))</f>
        <v>M-65</v>
      </c>
      <c r="O52" s="46" t="str">
        <f>IF(ISERROR(VLOOKUP(K52,'KAYIT LİSTESİ'!$B$4:$H$605,5,0)),"",(VLOOKUP(K52,'KAYIT LİSTESİ'!$B$4:$H$605,5,0)))</f>
        <v>H.HÜSNÜ CULUM</v>
      </c>
      <c r="P52" s="46" t="str">
        <f>IF(ISERROR(VLOOKUP(K52,'KAYIT LİSTESİ'!$B$4:$H$605,6,0)),"",(VLOOKUP(K52,'KAYIT LİSTESİ'!$B$4:$H$605,6,0)))</f>
        <v>İZMİR VETERANLAR ATL. İHTİSAS KULÜBÜ</v>
      </c>
      <c r="Q52" s="28">
        <v>2467</v>
      </c>
      <c r="R52" s="26">
        <v>7</v>
      </c>
    </row>
    <row r="53" spans="1:18" s="20" customFormat="1" ht="27.6" customHeight="1" x14ac:dyDescent="0.2">
      <c r="A53" s="534"/>
      <c r="B53" s="536"/>
      <c r="C53" s="260" t="s">
        <v>386</v>
      </c>
      <c r="D53" s="261" t="s">
        <v>225</v>
      </c>
      <c r="E53" s="259" t="s">
        <v>14</v>
      </c>
      <c r="F53" s="259" t="s">
        <v>47</v>
      </c>
      <c r="G53" s="531"/>
      <c r="H53" s="533"/>
      <c r="I53" s="23"/>
      <c r="J53" s="24">
        <v>6</v>
      </c>
      <c r="K53" s="25" t="s">
        <v>885</v>
      </c>
      <c r="L53" s="26">
        <f>IF(ISERROR(VLOOKUP(K53,'KAYIT LİSTESİ'!$B$4:$H$605,2,0)),"",(VLOOKUP(K53,'KAYIT LİSTESİ'!$B$4:$H$605,2,0)))</f>
        <v>52</v>
      </c>
      <c r="M53" s="27" t="str">
        <f>IF(ISERROR(VLOOKUP(K53,'KAYIT LİSTESİ'!$B$4:$H$605,4,0)),"",(VLOOKUP(K53,'KAYIT LİSTESİ'!$B$4:$H$605,4,0)))</f>
        <v>18.6.1948</v>
      </c>
      <c r="N53" s="27" t="str">
        <f>IF(ISERROR(VLOOKUP(K53,'KAYIT LİSTESİ'!$B$4:$N$605,13,0)),"",(VLOOKUP(K53,'KAYIT LİSTESİ'!$B$4:$N$605,13,0)))</f>
        <v>M-65</v>
      </c>
      <c r="O53" s="46" t="str">
        <f>IF(ISERROR(VLOOKUP(K53,'KAYIT LİSTESİ'!$B$4:$H$605,5,0)),"",(VLOOKUP(K53,'KAYIT LİSTESİ'!$B$4:$H$605,5,0)))</f>
        <v>KAMİL AYTAÇ GÜRSOY</v>
      </c>
      <c r="P53" s="46" t="str">
        <f>IF(ISERROR(VLOOKUP(K53,'KAYIT LİSTESİ'!$B$4:$H$605,6,0)),"",(VLOOKUP(K53,'KAYIT LİSTESİ'!$B$4:$H$605,6,0)))</f>
        <v>İZMİR ATLETİZM SPOR KULÜBÜ</v>
      </c>
      <c r="Q53" s="28">
        <v>1693</v>
      </c>
      <c r="R53" s="26">
        <v>5</v>
      </c>
    </row>
    <row r="54" spans="1:18" s="20" customFormat="1" ht="27.6" customHeight="1" x14ac:dyDescent="0.2">
      <c r="A54" s="70">
        <v>1</v>
      </c>
      <c r="B54" s="70">
        <v>57</v>
      </c>
      <c r="C54" s="117" t="s">
        <v>259</v>
      </c>
      <c r="D54" s="117" t="s">
        <v>264</v>
      </c>
      <c r="E54" s="181" t="s">
        <v>657</v>
      </c>
      <c r="F54" s="182" t="s">
        <v>250</v>
      </c>
      <c r="G54" s="118">
        <v>1514</v>
      </c>
      <c r="H54" s="71"/>
      <c r="I54" s="23"/>
      <c r="J54" s="24">
        <v>7</v>
      </c>
      <c r="K54" s="25" t="s">
        <v>886</v>
      </c>
      <c r="L54" s="26">
        <f>IF(ISERROR(VLOOKUP(K54,'KAYIT LİSTESİ'!$B$4:$H$605,2,0)),"",(VLOOKUP(K54,'KAYIT LİSTESİ'!$B$4:$H$605,2,0)))</f>
        <v>57</v>
      </c>
      <c r="M54" s="27" t="str">
        <f>IF(ISERROR(VLOOKUP(K54,'KAYIT LİSTESİ'!$B$4:$H$605,4,0)),"",(VLOOKUP(K54,'KAYIT LİSTESİ'!$B$4:$H$605,4,0)))</f>
        <v>1.1.1946</v>
      </c>
      <c r="N54" s="27" t="str">
        <f>IF(ISERROR(VLOOKUP(K54,'KAYIT LİSTESİ'!$B$4:$N$605,13,0)),"",(VLOOKUP(K54,'KAYIT LİSTESİ'!$B$4:$N$605,13,0)))</f>
        <v>M-65</v>
      </c>
      <c r="O54" s="46" t="str">
        <f>IF(ISERROR(VLOOKUP(K54,'KAYIT LİSTESİ'!$B$4:$H$605,5,0)),"",(VLOOKUP(K54,'KAYIT LİSTESİ'!$B$4:$H$605,5,0)))</f>
        <v>MURAT KAÇAR</v>
      </c>
      <c r="P54" s="46" t="str">
        <f>IF(ISERROR(VLOOKUP(K54,'KAYIT LİSTESİ'!$B$4:$H$605,6,0)),"",(VLOOKUP(K54,'KAYIT LİSTESİ'!$B$4:$H$605,6,0)))</f>
        <v>İZMİR MASTERLER ATL. KULÜBÜ</v>
      </c>
      <c r="Q54" s="28">
        <v>1514</v>
      </c>
      <c r="R54" s="26">
        <v>2</v>
      </c>
    </row>
    <row r="55" spans="1:18" s="20" customFormat="1" ht="27.6" customHeight="1" x14ac:dyDescent="0.2">
      <c r="A55" s="70">
        <v>2</v>
      </c>
      <c r="B55" s="70">
        <v>29</v>
      </c>
      <c r="C55" s="117" t="s">
        <v>262</v>
      </c>
      <c r="D55" s="117" t="s">
        <v>264</v>
      </c>
      <c r="E55" s="181" t="s">
        <v>652</v>
      </c>
      <c r="F55" s="182" t="s">
        <v>232</v>
      </c>
      <c r="G55" s="118">
        <v>1553</v>
      </c>
      <c r="H55" s="71"/>
      <c r="I55" s="23"/>
      <c r="J55" s="24">
        <v>8</v>
      </c>
      <c r="K55" s="25" t="s">
        <v>887</v>
      </c>
      <c r="L55" s="26">
        <f>IF(ISERROR(VLOOKUP(K55,'KAYIT LİSTESİ'!$B$4:$H$605,2,0)),"",(VLOOKUP(K55,'KAYIT LİSTESİ'!$B$4:$H$605,2,0)))</f>
        <v>155</v>
      </c>
      <c r="M55" s="27" t="str">
        <f>IF(ISERROR(VLOOKUP(K55,'KAYIT LİSTESİ'!$B$4:$H$605,4,0)),"",(VLOOKUP(K55,'KAYIT LİSTESİ'!$B$4:$H$605,4,0)))</f>
        <v>9.5.1947</v>
      </c>
      <c r="N55" s="27" t="str">
        <f>IF(ISERROR(VLOOKUP(K55,'KAYIT LİSTESİ'!$B$4:$N$605,13,0)),"",(VLOOKUP(K55,'KAYIT LİSTESİ'!$B$4:$N$605,13,0)))</f>
        <v>M-65</v>
      </c>
      <c r="O55" s="46" t="str">
        <f>IF(ISERROR(VLOOKUP(K55,'KAYIT LİSTESİ'!$B$4:$H$605,5,0)),"",(VLOOKUP(K55,'KAYIT LİSTESİ'!$B$4:$H$605,5,0)))</f>
        <v>HÜSEYİN GÜROL DİNSEL</v>
      </c>
      <c r="P55" s="46" t="str">
        <f>IF(ISERROR(VLOOKUP(K55,'KAYIT LİSTESİ'!$B$4:$H$605,6,0)),"",(VLOOKUP(K55,'KAYIT LİSTESİ'!$B$4:$H$605,6,0)))</f>
        <v>İZMİR ATLETİZM SPOR KULÜBÜ</v>
      </c>
      <c r="Q55" s="28" t="s">
        <v>1669</v>
      </c>
      <c r="R55" s="26" t="s">
        <v>383</v>
      </c>
    </row>
    <row r="56" spans="1:18" s="20" customFormat="1" ht="27.6" customHeight="1" x14ac:dyDescent="0.2">
      <c r="A56" s="70">
        <v>3</v>
      </c>
      <c r="B56" s="70">
        <v>52</v>
      </c>
      <c r="C56" s="117" t="s">
        <v>655</v>
      </c>
      <c r="D56" s="117" t="s">
        <v>264</v>
      </c>
      <c r="E56" s="181" t="s">
        <v>656</v>
      </c>
      <c r="F56" s="182" t="s">
        <v>229</v>
      </c>
      <c r="G56" s="118">
        <v>1693</v>
      </c>
      <c r="H56" s="71"/>
      <c r="I56" s="23"/>
      <c r="J56" s="338" t="s">
        <v>46</v>
      </c>
      <c r="K56" s="339"/>
      <c r="L56" s="339"/>
      <c r="M56" s="339"/>
      <c r="N56" s="339"/>
      <c r="O56" s="341" t="s">
        <v>847</v>
      </c>
      <c r="P56" s="436" t="s">
        <v>1684</v>
      </c>
      <c r="Q56" s="339"/>
      <c r="R56" s="340"/>
    </row>
    <row r="57" spans="1:18" s="20" customFormat="1" ht="27.6" customHeight="1" x14ac:dyDescent="0.2">
      <c r="A57" s="70">
        <v>4</v>
      </c>
      <c r="B57" s="70">
        <v>38</v>
      </c>
      <c r="C57" s="117" t="s">
        <v>653</v>
      </c>
      <c r="D57" s="117" t="s">
        <v>264</v>
      </c>
      <c r="E57" s="181" t="s">
        <v>654</v>
      </c>
      <c r="F57" s="182" t="s">
        <v>292</v>
      </c>
      <c r="G57" s="118">
        <v>2467</v>
      </c>
      <c r="H57" s="71"/>
      <c r="I57" s="23"/>
      <c r="J57" s="45" t="s">
        <v>12</v>
      </c>
      <c r="K57" s="42" t="s">
        <v>148</v>
      </c>
      <c r="L57" s="42" t="s">
        <v>147</v>
      </c>
      <c r="M57" s="43" t="s">
        <v>13</v>
      </c>
      <c r="N57" s="43" t="s">
        <v>225</v>
      </c>
      <c r="O57" s="44" t="s">
        <v>14</v>
      </c>
      <c r="P57" s="44" t="s">
        <v>47</v>
      </c>
      <c r="Q57" s="42" t="s">
        <v>15</v>
      </c>
      <c r="R57" s="42" t="s">
        <v>27</v>
      </c>
    </row>
    <row r="58" spans="1:18" s="20" customFormat="1" ht="27.6" customHeight="1" x14ac:dyDescent="0.2">
      <c r="A58" s="70" t="s">
        <v>383</v>
      </c>
      <c r="B58" s="70">
        <v>155</v>
      </c>
      <c r="C58" s="117" t="s">
        <v>257</v>
      </c>
      <c r="D58" s="117" t="s">
        <v>264</v>
      </c>
      <c r="E58" s="181" t="s">
        <v>258</v>
      </c>
      <c r="F58" s="182" t="s">
        <v>229</v>
      </c>
      <c r="G58" s="118" t="s">
        <v>1669</v>
      </c>
      <c r="H58" s="71"/>
      <c r="I58" s="23"/>
      <c r="J58" s="24">
        <v>1</v>
      </c>
      <c r="K58" s="25" t="s">
        <v>888</v>
      </c>
      <c r="L58" s="26" t="str">
        <f>IF(ISERROR(VLOOKUP(K58,'KAYIT LİSTESİ'!$B$4:$H$605,2,0)),"",(VLOOKUP(K58,'KAYIT LİSTESİ'!$B$4:$H$605,2,0)))</f>
        <v/>
      </c>
      <c r="M58" s="27" t="str">
        <f>IF(ISERROR(VLOOKUP(K58,'KAYIT LİSTESİ'!$B$4:$H$605,4,0)),"",(VLOOKUP(K58,'KAYIT LİSTESİ'!$B$4:$H$605,4,0)))</f>
        <v/>
      </c>
      <c r="N58" s="27" t="str">
        <f>IF(ISERROR(VLOOKUP(K58,'KAYIT LİSTESİ'!$B$4:$N$605,13,0)),"",(VLOOKUP(K58,'KAYIT LİSTESİ'!$B$4:$N$605,13,0)))</f>
        <v/>
      </c>
      <c r="O58" s="46" t="str">
        <f>IF(ISERROR(VLOOKUP(K58,'KAYIT LİSTESİ'!$B$4:$H$605,5,0)),"",(VLOOKUP(K58,'KAYIT LİSTESİ'!$B$4:$H$605,5,0)))</f>
        <v/>
      </c>
      <c r="P58" s="46" t="str">
        <f>IF(ISERROR(VLOOKUP(K58,'KAYIT LİSTESİ'!$B$4:$H$605,6,0)),"",(VLOOKUP(K58,'KAYIT LİSTESİ'!$B$4:$H$605,6,0)))</f>
        <v/>
      </c>
      <c r="Q58" s="28"/>
      <c r="R58" s="26"/>
    </row>
    <row r="59" spans="1:18" s="20" customFormat="1" ht="27.6" customHeight="1" x14ac:dyDescent="0.2">
      <c r="A59" s="534" t="s">
        <v>12</v>
      </c>
      <c r="B59" s="535" t="s">
        <v>147</v>
      </c>
      <c r="C59" s="527" t="s">
        <v>387</v>
      </c>
      <c r="D59" s="528"/>
      <c r="E59" s="529" t="str">
        <f>'YARIŞMA PROGRAMI'!Q5</f>
        <v>ORHAN KART-14.5</v>
      </c>
      <c r="F59" s="530"/>
      <c r="G59" s="393" t="s">
        <v>15</v>
      </c>
      <c r="H59" s="394" t="s">
        <v>27</v>
      </c>
      <c r="I59" s="23"/>
      <c r="J59" s="24">
        <v>2</v>
      </c>
      <c r="K59" s="25" t="s">
        <v>889</v>
      </c>
      <c r="L59" s="26" t="str">
        <f>IF(ISERROR(VLOOKUP(K59,'KAYIT LİSTESİ'!$B$4:$H$605,2,0)),"",(VLOOKUP(K59,'KAYIT LİSTESİ'!$B$4:$H$605,2,0)))</f>
        <v/>
      </c>
      <c r="M59" s="27" t="str">
        <f>IF(ISERROR(VLOOKUP(K59,'KAYIT LİSTESİ'!$B$4:$H$605,4,0)),"",(VLOOKUP(K59,'KAYIT LİSTESİ'!$B$4:$H$605,4,0)))</f>
        <v/>
      </c>
      <c r="N59" s="27" t="str">
        <f>IF(ISERROR(VLOOKUP(K59,'KAYIT LİSTESİ'!$B$4:$N$605,13,0)),"",(VLOOKUP(K59,'KAYIT LİSTESİ'!$B$4:$N$605,13,0)))</f>
        <v/>
      </c>
      <c r="O59" s="46" t="str">
        <f>IF(ISERROR(VLOOKUP(K59,'KAYIT LİSTESİ'!$B$4:$H$605,5,0)),"",(VLOOKUP(K59,'KAYIT LİSTESİ'!$B$4:$H$605,5,0)))</f>
        <v/>
      </c>
      <c r="P59" s="46" t="str">
        <f>IF(ISERROR(VLOOKUP(K59,'KAYIT LİSTESİ'!$B$4:$H$605,6,0)),"",(VLOOKUP(K59,'KAYIT LİSTESİ'!$B$4:$H$605,6,0)))</f>
        <v/>
      </c>
      <c r="Q59" s="28"/>
      <c r="R59" s="26"/>
    </row>
    <row r="60" spans="1:18" s="20" customFormat="1" ht="27.6" customHeight="1" x14ac:dyDescent="0.2">
      <c r="A60" s="534"/>
      <c r="B60" s="536"/>
      <c r="C60" s="354" t="s">
        <v>386</v>
      </c>
      <c r="D60" s="355" t="s">
        <v>225</v>
      </c>
      <c r="E60" s="393" t="s">
        <v>14</v>
      </c>
      <c r="F60" s="393" t="s">
        <v>47</v>
      </c>
      <c r="G60" s="393"/>
      <c r="H60" s="395"/>
      <c r="I60" s="23"/>
      <c r="J60" s="24">
        <v>3</v>
      </c>
      <c r="K60" s="25" t="s">
        <v>890</v>
      </c>
      <c r="L60" s="26">
        <f>IF(ISERROR(VLOOKUP(K60,'KAYIT LİSTESİ'!$B$4:$H$605,2,0)),"",(VLOOKUP(K60,'KAYIT LİSTESİ'!$B$4:$H$605,2,0)))</f>
        <v>49</v>
      </c>
      <c r="M60" s="27" t="str">
        <f>IF(ISERROR(VLOOKUP(K60,'KAYIT LİSTESİ'!$B$4:$H$605,4,0)),"",(VLOOKUP(K60,'KAYIT LİSTESİ'!$B$4:$H$605,4,0)))</f>
        <v>1.8.1940</v>
      </c>
      <c r="N60" s="27" t="str">
        <f>IF(ISERROR(VLOOKUP(K60,'KAYIT LİSTESİ'!$B$4:$N$605,13,0)),"",(VLOOKUP(K60,'KAYIT LİSTESİ'!$B$4:$N$605,13,0)))</f>
        <v>M-70</v>
      </c>
      <c r="O60" s="46" t="str">
        <f>IF(ISERROR(VLOOKUP(K60,'KAYIT LİSTESİ'!$B$4:$H$605,5,0)),"",(VLOOKUP(K60,'KAYIT LİSTESİ'!$B$4:$H$605,5,0)))</f>
        <v>ŞERAFETTİN  ÇETİNALP</v>
      </c>
      <c r="P60" s="46" t="str">
        <f>IF(ISERROR(VLOOKUP(K60,'KAYIT LİSTESİ'!$B$4:$H$605,6,0)),"",(VLOOKUP(K60,'KAYIT LİSTESİ'!$B$4:$H$605,6,0)))</f>
        <v>İZMİR ATLETİZM SPOR KULÜBÜ</v>
      </c>
      <c r="Q60" s="28">
        <v>1618</v>
      </c>
      <c r="R60" s="26">
        <v>1</v>
      </c>
    </row>
    <row r="61" spans="1:18" s="20" customFormat="1" ht="27.6" customHeight="1" x14ac:dyDescent="0.2">
      <c r="A61" s="70">
        <v>1</v>
      </c>
      <c r="B61" s="70">
        <v>49</v>
      </c>
      <c r="C61" s="117" t="s">
        <v>265</v>
      </c>
      <c r="D61" s="117" t="s">
        <v>270</v>
      </c>
      <c r="E61" s="181" t="s">
        <v>658</v>
      </c>
      <c r="F61" s="182" t="s">
        <v>229</v>
      </c>
      <c r="G61" s="118">
        <v>1618</v>
      </c>
      <c r="H61" s="71"/>
      <c r="I61" s="23"/>
      <c r="J61" s="24">
        <v>4</v>
      </c>
      <c r="K61" s="25" t="s">
        <v>891</v>
      </c>
      <c r="L61" s="26">
        <f>IF(ISERROR(VLOOKUP(K61,'KAYIT LİSTESİ'!$B$4:$H$605,2,0)),"",(VLOOKUP(K61,'KAYIT LİSTESİ'!$B$4:$H$605,2,0)))</f>
        <v>79</v>
      </c>
      <c r="M61" s="27" t="str">
        <f>IF(ISERROR(VLOOKUP(K61,'KAYIT LİSTESİ'!$B$4:$H$605,4,0)),"",(VLOOKUP(K61,'KAYIT LİSTESİ'!$B$4:$H$605,4,0)))</f>
        <v>15.2.1935</v>
      </c>
      <c r="N61" s="27" t="str">
        <f>IF(ISERROR(VLOOKUP(K61,'KAYIT LİSTESİ'!$B$4:$N$605,13,0)),"",(VLOOKUP(K61,'KAYIT LİSTESİ'!$B$4:$N$605,13,0)))</f>
        <v>M-80</v>
      </c>
      <c r="O61" s="46" t="str">
        <f>IF(ISERROR(VLOOKUP(K61,'KAYIT LİSTESİ'!$B$4:$H$605,5,0)),"",(VLOOKUP(K61,'KAYIT LİSTESİ'!$B$4:$H$605,5,0)))</f>
        <v>ORHAN KART</v>
      </c>
      <c r="P61" s="46" t="str">
        <f>IF(ISERROR(VLOOKUP(K61,'KAYIT LİSTESİ'!$B$4:$H$605,6,0)),"",(VLOOKUP(K61,'KAYIT LİSTESİ'!$B$4:$H$605,6,0)))</f>
        <v>İZMİR MASTERLER ATL. KULÜBÜ</v>
      </c>
      <c r="Q61" s="28">
        <v>1702</v>
      </c>
      <c r="R61" s="26">
        <v>2</v>
      </c>
    </row>
    <row r="62" spans="1:18" s="20" customFormat="1" ht="27.6" customHeight="1" x14ac:dyDescent="0.2">
      <c r="A62" s="534" t="s">
        <v>12</v>
      </c>
      <c r="B62" s="535" t="s">
        <v>147</v>
      </c>
      <c r="C62" s="527" t="s">
        <v>387</v>
      </c>
      <c r="D62" s="528"/>
      <c r="E62" s="529" t="str">
        <f>'YARIŞMA PROGRAMI'!S5</f>
        <v>YILMAZ ERYAŞA-16.73
SUAT AKGÜN 16.73</v>
      </c>
      <c r="F62" s="530"/>
      <c r="G62" s="393" t="s">
        <v>15</v>
      </c>
      <c r="H62" s="394" t="s">
        <v>27</v>
      </c>
      <c r="I62" s="23"/>
      <c r="J62" s="24">
        <v>5</v>
      </c>
      <c r="K62" s="25" t="s">
        <v>892</v>
      </c>
      <c r="L62" s="26">
        <f>IF(ISERROR(VLOOKUP(K62,'KAYIT LİSTESİ'!$B$4:$H$605,2,0)),"",(VLOOKUP(K62,'KAYIT LİSTESİ'!$B$4:$H$605,2,0)))</f>
        <v>103</v>
      </c>
      <c r="M62" s="27" t="str">
        <f>IF(ISERROR(VLOOKUP(K62,'KAYIT LİSTESİ'!$B$4:$H$605,4,0)),"",(VLOOKUP(K62,'KAYIT LİSTESİ'!$B$4:$H$605,4,0)))</f>
        <v>1.7.1932</v>
      </c>
      <c r="N62" s="27" t="str">
        <f>IF(ISERROR(VLOOKUP(K62,'KAYIT LİSTESİ'!$B$4:$N$605,13,0)),"",(VLOOKUP(K62,'KAYIT LİSTESİ'!$B$4:$N$605,13,0)))</f>
        <v>M-80</v>
      </c>
      <c r="O62" s="46" t="str">
        <f>IF(ISERROR(VLOOKUP(K62,'KAYIT LİSTESİ'!$B$4:$H$605,5,0)),"",(VLOOKUP(K62,'KAYIT LİSTESİ'!$B$4:$H$605,5,0)))</f>
        <v>NURETTİN  SABUNCU</v>
      </c>
      <c r="P62" s="46" t="str">
        <f>IF(ISERROR(VLOOKUP(K62,'KAYIT LİSTESİ'!$B$4:$H$605,6,0)),"",(VLOOKUP(K62,'KAYIT LİSTESİ'!$B$4:$H$605,6,0)))</f>
        <v>İZMİR MASTERLER ATL. KULÜBÜ</v>
      </c>
      <c r="Q62" s="28">
        <v>2237</v>
      </c>
      <c r="R62" s="26">
        <v>3</v>
      </c>
    </row>
    <row r="63" spans="1:18" s="20" customFormat="1" ht="27.6" customHeight="1" x14ac:dyDescent="0.2">
      <c r="A63" s="534"/>
      <c r="B63" s="536"/>
      <c r="C63" s="354" t="s">
        <v>386</v>
      </c>
      <c r="D63" s="355" t="s">
        <v>225</v>
      </c>
      <c r="E63" s="393" t="s">
        <v>14</v>
      </c>
      <c r="F63" s="393" t="s">
        <v>47</v>
      </c>
      <c r="G63" s="393"/>
      <c r="H63" s="395"/>
      <c r="I63" s="23"/>
      <c r="J63" s="24">
        <v>6</v>
      </c>
      <c r="K63" s="25"/>
      <c r="L63" s="26"/>
      <c r="M63" s="27"/>
      <c r="N63" s="27"/>
      <c r="O63" s="46"/>
      <c r="P63" s="46"/>
      <c r="Q63" s="28"/>
      <c r="R63" s="26"/>
    </row>
    <row r="64" spans="1:18" s="20" customFormat="1" ht="27.6" customHeight="1" x14ac:dyDescent="0.2">
      <c r="A64" s="70">
        <v>1</v>
      </c>
      <c r="B64" s="70">
        <v>79</v>
      </c>
      <c r="C64" s="117" t="s">
        <v>268</v>
      </c>
      <c r="D64" s="117" t="s">
        <v>288</v>
      </c>
      <c r="E64" s="181" t="s">
        <v>269</v>
      </c>
      <c r="F64" s="182" t="s">
        <v>250</v>
      </c>
      <c r="G64" s="118">
        <v>1702</v>
      </c>
      <c r="H64" s="71"/>
      <c r="I64" s="23"/>
      <c r="J64" s="24">
        <v>7</v>
      </c>
      <c r="K64" s="25"/>
      <c r="L64" s="26"/>
      <c r="M64" s="27"/>
      <c r="N64" s="27"/>
      <c r="O64" s="46"/>
      <c r="P64" s="46"/>
      <c r="Q64" s="28"/>
      <c r="R64" s="26"/>
    </row>
    <row r="65" spans="1:19" s="20" customFormat="1" ht="27.6" customHeight="1" x14ac:dyDescent="0.2">
      <c r="A65" s="70">
        <v>2</v>
      </c>
      <c r="B65" s="70">
        <v>103</v>
      </c>
      <c r="C65" s="117" t="s">
        <v>659</v>
      </c>
      <c r="D65" s="117" t="s">
        <v>288</v>
      </c>
      <c r="E65" s="181" t="s">
        <v>660</v>
      </c>
      <c r="F65" s="182" t="s">
        <v>250</v>
      </c>
      <c r="G65" s="118">
        <v>2237</v>
      </c>
      <c r="H65" s="71"/>
      <c r="I65" s="23"/>
      <c r="J65" s="24">
        <v>8</v>
      </c>
      <c r="K65" s="25" t="s">
        <v>893</v>
      </c>
      <c r="L65" s="26" t="str">
        <f>IF(ISERROR(VLOOKUP(K65,'KAYIT LİSTESİ'!$B$4:$H$605,2,0)),"",(VLOOKUP(K65,'KAYIT LİSTESİ'!$B$4:$H$605,2,0)))</f>
        <v/>
      </c>
      <c r="M65" s="27" t="str">
        <f>IF(ISERROR(VLOOKUP(K65,'KAYIT LİSTESİ'!$B$4:$H$605,4,0)),"",(VLOOKUP(K65,'KAYIT LİSTESİ'!$B$4:$H$605,4,0)))</f>
        <v/>
      </c>
      <c r="N65" s="27" t="str">
        <f>IF(ISERROR(VLOOKUP(K65,'KAYIT LİSTESİ'!$B$4:$N$605,13,0)),"",(VLOOKUP(K65,'KAYIT LİSTESİ'!$B$4:$N$605,13,0)))</f>
        <v/>
      </c>
      <c r="O65" s="46" t="str">
        <f>IF(ISERROR(VLOOKUP(K65,'KAYIT LİSTESİ'!$B$4:$H$605,5,0)),"",(VLOOKUP(K65,'KAYIT LİSTESİ'!$B$4:$H$605,5,0)))</f>
        <v/>
      </c>
      <c r="P65" s="46" t="str">
        <f>IF(ISERROR(VLOOKUP(K65,'KAYIT LİSTESİ'!$B$4:$H$605,6,0)),"",(VLOOKUP(K65,'KAYIT LİSTESİ'!$B$4:$H$605,6,0)))</f>
        <v/>
      </c>
      <c r="Q65" s="28"/>
      <c r="R65" s="26"/>
    </row>
    <row r="66" spans="1:19" ht="14.25" customHeight="1" x14ac:dyDescent="0.2">
      <c r="A66" s="38"/>
      <c r="B66" s="38"/>
      <c r="C66" s="39"/>
      <c r="D66" s="39"/>
      <c r="E66" s="38"/>
      <c r="F66" s="40"/>
      <c r="G66" s="47"/>
      <c r="H66" s="41"/>
      <c r="R66" s="32"/>
      <c r="S66" s="34"/>
    </row>
    <row r="67" spans="1:19" x14ac:dyDescent="0.2">
      <c r="A67" s="32" t="s">
        <v>19</v>
      </c>
      <c r="B67" s="32"/>
      <c r="C67" s="32"/>
      <c r="D67" s="32"/>
      <c r="E67" s="32"/>
      <c r="F67" s="48" t="s">
        <v>0</v>
      </c>
      <c r="G67" s="48" t="s">
        <v>1</v>
      </c>
      <c r="H67" s="29"/>
      <c r="I67" s="33" t="s">
        <v>2</v>
      </c>
      <c r="J67" s="33"/>
      <c r="K67" s="33"/>
      <c r="L67" s="33"/>
      <c r="O67" s="50" t="s">
        <v>3</v>
      </c>
      <c r="P67" s="51" t="s">
        <v>3</v>
      </c>
      <c r="Q67" s="29" t="s">
        <v>3</v>
      </c>
    </row>
  </sheetData>
  <sortState ref="A24:G25">
    <sortCondition ref="A24"/>
  </sortState>
  <mergeCells count="56">
    <mergeCell ref="E29:F29"/>
    <mergeCell ref="E37:F37"/>
    <mergeCell ref="E59:F59"/>
    <mergeCell ref="E62:F62"/>
    <mergeCell ref="A59:A60"/>
    <mergeCell ref="B59:B60"/>
    <mergeCell ref="A62:A63"/>
    <mergeCell ref="B62:B63"/>
    <mergeCell ref="C37:D37"/>
    <mergeCell ref="C59:D59"/>
    <mergeCell ref="C62:D62"/>
    <mergeCell ref="A29:A30"/>
    <mergeCell ref="B29:B30"/>
    <mergeCell ref="C29:D29"/>
    <mergeCell ref="A37:A38"/>
    <mergeCell ref="B37:B38"/>
    <mergeCell ref="H52:H53"/>
    <mergeCell ref="A45:A46"/>
    <mergeCell ref="B45:B46"/>
    <mergeCell ref="C45:D45"/>
    <mergeCell ref="E45:F45"/>
    <mergeCell ref="G45:G46"/>
    <mergeCell ref="H45:H46"/>
    <mergeCell ref="A52:A53"/>
    <mergeCell ref="B52:B53"/>
    <mergeCell ref="C52:D52"/>
    <mergeCell ref="E52:F52"/>
    <mergeCell ref="G52:G53"/>
    <mergeCell ref="H22:H23"/>
    <mergeCell ref="A16:A17"/>
    <mergeCell ref="B16:B17"/>
    <mergeCell ref="C16:D16"/>
    <mergeCell ref="E16:F16"/>
    <mergeCell ref="G16:G17"/>
    <mergeCell ref="H16:H17"/>
    <mergeCell ref="A22:A23"/>
    <mergeCell ref="B22:B23"/>
    <mergeCell ref="C22:D22"/>
    <mergeCell ref="E22:F22"/>
    <mergeCell ref="G22:G23"/>
    <mergeCell ref="A4:C4"/>
    <mergeCell ref="E4:F4"/>
    <mergeCell ref="P5:R5"/>
    <mergeCell ref="A6:A7"/>
    <mergeCell ref="B6:B7"/>
    <mergeCell ref="C6:D6"/>
    <mergeCell ref="E6:F6"/>
    <mergeCell ref="G6:G7"/>
    <mergeCell ref="H6:H7"/>
    <mergeCell ref="A1:R1"/>
    <mergeCell ref="A2:R2"/>
    <mergeCell ref="A3:C3"/>
    <mergeCell ref="E3:F3"/>
    <mergeCell ref="G3:H3"/>
    <mergeCell ref="J3:L3"/>
    <mergeCell ref="P3:R3"/>
  </mergeCells>
  <hyperlinks>
    <hyperlink ref="E3" location="'YARIŞMA PROGRAMI'!C7" display="100 m. Engelli"/>
  </hyperlinks>
  <printOptions horizontalCentered="1"/>
  <pageMargins left="0.24" right="0.19685039370078741" top="0.17" bottom="0.17" header="0.17" footer="0.17"/>
  <pageSetup paperSize="9" scale="4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9"/>
  <sheetViews>
    <sheetView view="pageBreakPreview" topLeftCell="A43" zoomScale="90" zoomScaleNormal="100" zoomScaleSheetLayoutView="90" workbookViewId="0">
      <selection activeCell="F24" sqref="F24:K24"/>
    </sheetView>
  </sheetViews>
  <sheetFormatPr defaultColWidth="9.140625" defaultRowHeight="12.75" x14ac:dyDescent="0.2"/>
  <cols>
    <col min="1" max="1" width="6" style="90" customWidth="1"/>
    <col min="2" max="2" width="16.42578125" style="90" hidden="1" customWidth="1"/>
    <col min="3" max="3" width="7.28515625" style="90" customWidth="1"/>
    <col min="4" max="4" width="12.28515625" style="91" customWidth="1"/>
    <col min="5" max="5" width="10.42578125" style="91" customWidth="1"/>
    <col min="6" max="6" width="23.28515625" style="90" customWidth="1"/>
    <col min="7" max="7" width="24.42578125" style="3" customWidth="1"/>
    <col min="8" max="14" width="11.85546875" style="3" customWidth="1"/>
    <col min="15" max="15" width="16.7109375" style="92" customWidth="1"/>
    <col min="16" max="16" width="7.28515625" style="90" customWidth="1"/>
    <col min="17" max="17" width="9.140625" style="3" customWidth="1"/>
    <col min="18" max="16384" width="9.140625" style="3"/>
  </cols>
  <sheetData>
    <row r="1" spans="1:16" ht="48.75" customHeight="1" x14ac:dyDescent="0.2">
      <c r="A1" s="505" t="str">
        <f>'YARIŞMA BİLGİLERİ'!A2</f>
        <v>Türkiye Atletizm Federasyonu
İzmir Atletizm İl Temsilciliği</v>
      </c>
      <c r="B1" s="505"/>
      <c r="C1" s="505"/>
      <c r="D1" s="505"/>
      <c r="E1" s="505"/>
      <c r="F1" s="505"/>
      <c r="G1" s="505"/>
      <c r="H1" s="505"/>
      <c r="I1" s="505"/>
      <c r="J1" s="505"/>
      <c r="K1" s="505"/>
      <c r="L1" s="505"/>
      <c r="M1" s="505"/>
      <c r="N1" s="505"/>
      <c r="O1" s="505"/>
      <c r="P1" s="505"/>
    </row>
    <row r="2" spans="1:16" ht="25.5" customHeight="1" x14ac:dyDescent="0.2">
      <c r="A2" s="506" t="str">
        <f>'YARIŞMA BİLGİLERİ'!F19</f>
        <v>Masterler Türkiye Şampiyonası</v>
      </c>
      <c r="B2" s="506"/>
      <c r="C2" s="506"/>
      <c r="D2" s="506"/>
      <c r="E2" s="506"/>
      <c r="F2" s="506"/>
      <c r="G2" s="506"/>
      <c r="H2" s="506"/>
      <c r="I2" s="506"/>
      <c r="J2" s="506"/>
      <c r="K2" s="506"/>
      <c r="L2" s="506"/>
      <c r="M2" s="506"/>
      <c r="N2" s="506"/>
      <c r="O2" s="506"/>
      <c r="P2" s="506"/>
    </row>
    <row r="3" spans="1:16" s="4" customFormat="1" ht="20.25" customHeight="1" x14ac:dyDescent="0.2">
      <c r="A3" s="507" t="s">
        <v>160</v>
      </c>
      <c r="B3" s="507"/>
      <c r="C3" s="507"/>
      <c r="D3" s="551" t="str">
        <f>'YARIŞMA PROGRAMI'!C12</f>
        <v>Gülle Atma</v>
      </c>
      <c r="E3" s="551"/>
      <c r="F3" s="551"/>
      <c r="G3" s="93"/>
      <c r="H3" s="510"/>
      <c r="I3" s="510"/>
      <c r="J3" s="510"/>
      <c r="K3" s="209"/>
      <c r="L3" s="209"/>
      <c r="M3" s="212"/>
      <c r="N3" s="511"/>
      <c r="O3" s="511"/>
      <c r="P3" s="511"/>
    </row>
    <row r="4" spans="1:16" s="4" customFormat="1" ht="17.25" customHeight="1" x14ac:dyDescent="0.2">
      <c r="A4" s="512" t="s">
        <v>161</v>
      </c>
      <c r="B4" s="512"/>
      <c r="C4" s="512"/>
      <c r="D4" s="513" t="s">
        <v>222</v>
      </c>
      <c r="E4" s="513"/>
      <c r="F4" s="513"/>
      <c r="G4" s="155"/>
      <c r="H4" s="156"/>
      <c r="I4" s="514"/>
      <c r="J4" s="514"/>
      <c r="K4" s="210"/>
      <c r="L4" s="512" t="s">
        <v>159</v>
      </c>
      <c r="M4" s="512"/>
      <c r="N4" s="550">
        <f>'YARIŞMA PROGRAMI'!B12</f>
        <v>42210.71875</v>
      </c>
      <c r="O4" s="550"/>
      <c r="P4" s="194"/>
    </row>
    <row r="5" spans="1:16" ht="13.5" customHeight="1" x14ac:dyDescent="0.2">
      <c r="A5" s="5"/>
      <c r="B5" s="5"/>
      <c r="C5" s="5"/>
      <c r="D5" s="9"/>
      <c r="E5" s="9"/>
      <c r="F5" s="6"/>
      <c r="G5" s="7"/>
      <c r="H5" s="8"/>
      <c r="I5" s="8"/>
      <c r="J5" s="8"/>
      <c r="K5" s="8"/>
      <c r="L5" s="8"/>
      <c r="M5" s="8"/>
      <c r="N5" s="8"/>
      <c r="O5" s="206">
        <f ca="1">NOW()</f>
        <v>42212.506261805553</v>
      </c>
      <c r="P5" s="206"/>
    </row>
    <row r="6" spans="1:16" ht="32.450000000000003" customHeight="1" x14ac:dyDescent="0.2">
      <c r="A6" s="519" t="s">
        <v>6</v>
      </c>
      <c r="B6" s="519"/>
      <c r="C6" s="520" t="s">
        <v>146</v>
      </c>
      <c r="D6" s="521" t="s">
        <v>387</v>
      </c>
      <c r="E6" s="522"/>
      <c r="F6" s="523" t="str">
        <f>'YARIŞMA PROGRAMI'!J25</f>
        <v>YAVUZ ERKMEN-17.50</v>
      </c>
      <c r="G6" s="524"/>
      <c r="H6" s="516" t="s">
        <v>368</v>
      </c>
      <c r="I6" s="516"/>
      <c r="J6" s="516"/>
      <c r="K6" s="516"/>
      <c r="L6" s="516"/>
      <c r="M6" s="516"/>
      <c r="N6" s="516"/>
      <c r="O6" s="517" t="s">
        <v>8</v>
      </c>
      <c r="P6" s="517" t="s">
        <v>216</v>
      </c>
    </row>
    <row r="7" spans="1:16" ht="21.75" customHeight="1" x14ac:dyDescent="0.2">
      <c r="A7" s="519"/>
      <c r="B7" s="519"/>
      <c r="C7" s="520"/>
      <c r="D7" s="336" t="s">
        <v>386</v>
      </c>
      <c r="E7" s="337" t="s">
        <v>225</v>
      </c>
      <c r="F7" s="265" t="s">
        <v>14</v>
      </c>
      <c r="G7" s="265" t="s">
        <v>47</v>
      </c>
      <c r="H7" s="97">
        <v>1</v>
      </c>
      <c r="I7" s="97">
        <v>2</v>
      </c>
      <c r="J7" s="97">
        <v>3</v>
      </c>
      <c r="K7" s="214" t="s">
        <v>217</v>
      </c>
      <c r="L7" s="211">
        <v>4</v>
      </c>
      <c r="M7" s="211">
        <v>5</v>
      </c>
      <c r="N7" s="97">
        <v>6</v>
      </c>
      <c r="O7" s="518"/>
      <c r="P7" s="518"/>
    </row>
    <row r="8" spans="1:16" s="83" customFormat="1" ht="35.450000000000003" customHeight="1" x14ac:dyDescent="0.2">
      <c r="A8" s="98">
        <v>1</v>
      </c>
      <c r="B8" s="99" t="s">
        <v>164</v>
      </c>
      <c r="C8" s="100">
        <f>IF(ISERROR(VLOOKUP(B8,'KAYIT LİSTESİ'!$B$4:$H$605,2,0)),"",(VLOOKUP(B8,'KAYIT LİSTESİ'!$B$4:$H$605,2,0)))</f>
        <v>137</v>
      </c>
      <c r="D8" s="101" t="str">
        <f>IF(ISERROR(VLOOKUP(B8,'KAYIT LİSTESİ'!$B$4:$H$605,4,0)),"",(VLOOKUP(B8,'KAYIT LİSTESİ'!$B$4:$H$605,4,0)))</f>
        <v>12.9.1978</v>
      </c>
      <c r="E8" s="101" t="str">
        <f>IF(ISERROR(VLOOKUP(B8,'KAYIT LİSTESİ'!$B$4:$N$605,13,0)),"",(VLOOKUP(B8,'KAYIT LİSTESİ'!$B$4:$N$605,13,0)))</f>
        <v>M-35</v>
      </c>
      <c r="F8" s="187" t="str">
        <f>IF(ISERROR(VLOOKUP(B8,'KAYIT LİSTESİ'!$B$4:$H$605,5,0)),"",(VLOOKUP(B8,'KAYIT LİSTESİ'!$B$4:$H$605,5,0)))</f>
        <v>MEHMET KAZIM  EVCİ</v>
      </c>
      <c r="G8" s="187" t="str">
        <f>IF(ISERROR(VLOOKUP(B8,'KAYIT LİSTESİ'!$B$4:$H$605,6,0)),"",(VLOOKUP(B8,'KAYIT LİSTESİ'!$B$4:$H$605,6,0)))</f>
        <v>İZMİR ATLETİZM SPOR KULÜBÜ</v>
      </c>
      <c r="H8" s="180">
        <v>1011</v>
      </c>
      <c r="I8" s="180" t="s">
        <v>1668</v>
      </c>
      <c r="J8" s="180">
        <v>1049</v>
      </c>
      <c r="K8" s="215">
        <f>MAX(H8:J8)</f>
        <v>1049</v>
      </c>
      <c r="L8" s="216">
        <v>1035</v>
      </c>
      <c r="M8" s="216">
        <v>953</v>
      </c>
      <c r="N8" s="216">
        <v>1074</v>
      </c>
      <c r="O8" s="215">
        <f>MAX(H8:N8)</f>
        <v>1074</v>
      </c>
      <c r="P8" s="102"/>
    </row>
    <row r="9" spans="1:16" s="83" customFormat="1" ht="35.450000000000003" customHeight="1" x14ac:dyDescent="0.2">
      <c r="A9" s="98" t="s">
        <v>383</v>
      </c>
      <c r="B9" s="99" t="s">
        <v>163</v>
      </c>
      <c r="C9" s="100">
        <f>IF(ISERROR(VLOOKUP(B9,'KAYIT LİSTESİ'!$B$4:$H$605,2,0)),"",(VLOOKUP(B9,'KAYIT LİSTESİ'!$B$4:$H$605,2,0)))</f>
        <v>62</v>
      </c>
      <c r="D9" s="101" t="str">
        <f>IF(ISERROR(VLOOKUP(B9,'KAYIT LİSTESİ'!$B$4:$H$605,4,0)),"",(VLOOKUP(B9,'KAYIT LİSTESİ'!$B$4:$H$605,4,0)))</f>
        <v>14.5.1979</v>
      </c>
      <c r="E9" s="101" t="str">
        <f>IF(ISERROR(VLOOKUP(B9,'KAYIT LİSTESİ'!$B$4:$N$605,13,0)),"",(VLOOKUP(B9,'KAYIT LİSTESİ'!$B$4:$N$605,13,0)))</f>
        <v>M-35</v>
      </c>
      <c r="F9" s="187" t="str">
        <f>IF(ISERROR(VLOOKUP(B9,'KAYIT LİSTESİ'!$B$4:$H$605,5,0)),"",(VLOOKUP(B9,'KAYIT LİSTESİ'!$B$4:$H$605,5,0)))</f>
        <v>KEREM ÖZKAN</v>
      </c>
      <c r="G9" s="187" t="str">
        <f>IF(ISERROR(VLOOKUP(B9,'KAYIT LİSTESİ'!$B$4:$H$605,6,0)),"",(VLOOKUP(B9,'KAYIT LİSTESİ'!$B$4:$H$605,6,0)))</f>
        <v>FERDİ</v>
      </c>
      <c r="H9" s="180"/>
      <c r="I9" s="180"/>
      <c r="J9" s="180"/>
      <c r="K9" s="215">
        <f>MAX(H9:J9)</f>
        <v>0</v>
      </c>
      <c r="L9" s="216"/>
      <c r="M9" s="216"/>
      <c r="N9" s="216"/>
      <c r="O9" s="215" t="s">
        <v>1669</v>
      </c>
      <c r="P9" s="102"/>
    </row>
    <row r="10" spans="1:16" ht="32.450000000000003" customHeight="1" x14ac:dyDescent="0.2">
      <c r="A10" s="519" t="s">
        <v>6</v>
      </c>
      <c r="B10" s="519"/>
      <c r="C10" s="520" t="s">
        <v>146</v>
      </c>
      <c r="D10" s="521" t="s">
        <v>387</v>
      </c>
      <c r="E10" s="522"/>
      <c r="F10" s="523" t="str">
        <f>'YARIŞMA PROGRAMI'!K25</f>
        <v>EKREM ALTUNBAŞ-14.59</v>
      </c>
      <c r="G10" s="524"/>
      <c r="H10" s="516" t="s">
        <v>369</v>
      </c>
      <c r="I10" s="516"/>
      <c r="J10" s="516"/>
      <c r="K10" s="516"/>
      <c r="L10" s="516"/>
      <c r="M10" s="516"/>
      <c r="N10" s="516"/>
      <c r="O10" s="517" t="s">
        <v>8</v>
      </c>
      <c r="P10" s="517" t="s">
        <v>216</v>
      </c>
    </row>
    <row r="11" spans="1:16" ht="21.75" customHeight="1" x14ac:dyDescent="0.2">
      <c r="A11" s="519"/>
      <c r="B11" s="519"/>
      <c r="C11" s="520"/>
      <c r="D11" s="336" t="s">
        <v>386</v>
      </c>
      <c r="E11" s="337" t="s">
        <v>225</v>
      </c>
      <c r="F11" s="265" t="s">
        <v>14</v>
      </c>
      <c r="G11" s="265" t="s">
        <v>47</v>
      </c>
      <c r="H11" s="230">
        <v>1</v>
      </c>
      <c r="I11" s="230">
        <v>2</v>
      </c>
      <c r="J11" s="230">
        <v>3</v>
      </c>
      <c r="K11" s="214" t="s">
        <v>217</v>
      </c>
      <c r="L11" s="230">
        <v>4</v>
      </c>
      <c r="M11" s="230">
        <v>5</v>
      </c>
      <c r="N11" s="230">
        <v>6</v>
      </c>
      <c r="O11" s="518"/>
      <c r="P11" s="518"/>
    </row>
    <row r="12" spans="1:16" s="83" customFormat="1" ht="35.450000000000003" customHeight="1" x14ac:dyDescent="0.2">
      <c r="A12" s="98">
        <v>1</v>
      </c>
      <c r="B12" s="99" t="s">
        <v>167</v>
      </c>
      <c r="C12" s="100">
        <f>IF(ISERROR(VLOOKUP(B12,'KAYIT LİSTESİ'!$B$4:$H$605,2,0)),"",(VLOOKUP(B12,'KAYIT LİSTESİ'!$B$4:$H$605,2,0)))</f>
        <v>138</v>
      </c>
      <c r="D12" s="101" t="str">
        <f>IF(ISERROR(VLOOKUP(B12,'KAYIT LİSTESİ'!$B$4:$H$605,4,0)),"",(VLOOKUP(B12,'KAYIT LİSTESİ'!$B$4:$H$605,4,0)))</f>
        <v>5.8.1972</v>
      </c>
      <c r="E12" s="101" t="str">
        <f>IF(ISERROR(VLOOKUP(B12,'KAYIT LİSTESİ'!$B$4:$N$605,13,0)),"",(VLOOKUP(B12,'KAYIT LİSTESİ'!$B$4:$N$605,13,0)))</f>
        <v>M-40</v>
      </c>
      <c r="F12" s="187" t="str">
        <f>IF(ISERROR(VLOOKUP(B12,'KAYIT LİSTESİ'!$B$4:$H$605,5,0)),"",(VLOOKUP(B12,'KAYIT LİSTESİ'!$B$4:$H$605,5,0)))</f>
        <v>KEREM ENGİN</v>
      </c>
      <c r="G12" s="187" t="str">
        <f>IF(ISERROR(VLOOKUP(B12,'KAYIT LİSTESİ'!$B$4:$H$605,6,0)),"",(VLOOKUP(B12,'KAYIT LİSTESİ'!$B$4:$H$605,6,0)))</f>
        <v>İZMİR ATLETİZM SPOR KULÜBÜ</v>
      </c>
      <c r="H12" s="180">
        <v>886</v>
      </c>
      <c r="I12" s="180">
        <v>912</v>
      </c>
      <c r="J12" s="180">
        <v>909</v>
      </c>
      <c r="K12" s="215">
        <f>MAX(H12:J12)</f>
        <v>912</v>
      </c>
      <c r="L12" s="216">
        <v>888</v>
      </c>
      <c r="M12" s="216">
        <v>924</v>
      </c>
      <c r="N12" s="216" t="s">
        <v>1668</v>
      </c>
      <c r="O12" s="215">
        <f>MAX(H12:N12)</f>
        <v>924</v>
      </c>
      <c r="P12" s="102"/>
    </row>
    <row r="13" spans="1:16" s="83" customFormat="1" ht="35.450000000000003" customHeight="1" x14ac:dyDescent="0.2">
      <c r="A13" s="98">
        <v>2</v>
      </c>
      <c r="B13" s="99" t="s">
        <v>165</v>
      </c>
      <c r="C13" s="100">
        <f>IF(ISERROR(VLOOKUP(B13,'KAYIT LİSTESİ'!$B$4:$H$605,2,0)),"",(VLOOKUP(B13,'KAYIT LİSTESİ'!$B$4:$H$605,2,0)))</f>
        <v>31</v>
      </c>
      <c r="D13" s="101" t="str">
        <f>IF(ISERROR(VLOOKUP(B13,'KAYIT LİSTESİ'!$B$4:$H$605,4,0)),"",(VLOOKUP(B13,'KAYIT LİSTESİ'!$B$4:$H$605,4,0)))</f>
        <v>9.1.1973</v>
      </c>
      <c r="E13" s="101" t="str">
        <f>IF(ISERROR(VLOOKUP(B13,'KAYIT LİSTESİ'!$B$4:$N$605,13,0)),"",(VLOOKUP(B13,'KAYIT LİSTESİ'!$B$4:$N$605,13,0)))</f>
        <v>M-40</v>
      </c>
      <c r="F13" s="187" t="str">
        <f>IF(ISERROR(VLOOKUP(B13,'KAYIT LİSTESİ'!$B$4:$H$605,5,0)),"",(VLOOKUP(B13,'KAYIT LİSTESİ'!$B$4:$H$605,5,0)))</f>
        <v>İLHAN VATANSEVER</v>
      </c>
      <c r="G13" s="187" t="str">
        <f>IF(ISERROR(VLOOKUP(B13,'KAYIT LİSTESİ'!$B$4:$H$605,6,0)),"",(VLOOKUP(B13,'KAYIT LİSTESİ'!$B$4:$H$605,6,0)))</f>
        <v>İSTANBUL MASTERLERİ ATL. KULÜBÜ</v>
      </c>
      <c r="H13" s="180">
        <v>756</v>
      </c>
      <c r="I13" s="180">
        <v>731</v>
      </c>
      <c r="J13" s="180">
        <v>749</v>
      </c>
      <c r="K13" s="215">
        <f>MAX(H13:J13)</f>
        <v>756</v>
      </c>
      <c r="L13" s="216">
        <v>725</v>
      </c>
      <c r="M13" s="216">
        <v>732</v>
      </c>
      <c r="N13" s="216">
        <v>681</v>
      </c>
      <c r="O13" s="215">
        <f>MAX(H13:N13)</f>
        <v>756</v>
      </c>
      <c r="P13" s="102"/>
    </row>
    <row r="14" spans="1:16" s="83" customFormat="1" ht="35.450000000000003" customHeight="1" x14ac:dyDescent="0.2">
      <c r="A14" s="98">
        <v>3</v>
      </c>
      <c r="B14" s="99" t="s">
        <v>166</v>
      </c>
      <c r="C14" s="100">
        <f>IF(ISERROR(VLOOKUP(B14,'KAYIT LİSTESİ'!$B$4:$H$605,2,0)),"",(VLOOKUP(B14,'KAYIT LİSTESİ'!$B$4:$H$605,2,0)))</f>
        <v>73</v>
      </c>
      <c r="D14" s="101" t="str">
        <f>IF(ISERROR(VLOOKUP(B14,'KAYIT LİSTESİ'!$B$4:$H$605,4,0)),"",(VLOOKUP(B14,'KAYIT LİSTESİ'!$B$4:$H$605,4,0)))</f>
        <v>10.5.1972</v>
      </c>
      <c r="E14" s="101" t="str">
        <f>IF(ISERROR(VLOOKUP(B14,'KAYIT LİSTESİ'!$B$4:$N$605,13,0)),"",(VLOOKUP(B14,'KAYIT LİSTESİ'!$B$4:$N$605,13,0)))</f>
        <v>M-40</v>
      </c>
      <c r="F14" s="187" t="str">
        <f>IF(ISERROR(VLOOKUP(B14,'KAYIT LİSTESİ'!$B$4:$H$605,5,0)),"",(VLOOKUP(B14,'KAYIT LİSTESİ'!$B$4:$H$605,5,0)))</f>
        <v>ERCAN KOÇLOĞ</v>
      </c>
      <c r="G14" s="187" t="str">
        <f>IF(ISERROR(VLOOKUP(B14,'KAYIT LİSTESİ'!$B$4:$H$605,6,0)),"",(VLOOKUP(B14,'KAYIT LİSTESİ'!$B$4:$H$605,6,0)))</f>
        <v>FORD OTOSAN ATLETİZM</v>
      </c>
      <c r="H14" s="180" t="s">
        <v>1668</v>
      </c>
      <c r="I14" s="180">
        <v>726</v>
      </c>
      <c r="J14" s="180">
        <v>747</v>
      </c>
      <c r="K14" s="215">
        <f>MAX(H14:J14)</f>
        <v>747</v>
      </c>
      <c r="L14" s="216" t="s">
        <v>1668</v>
      </c>
      <c r="M14" s="216" t="s">
        <v>1668</v>
      </c>
      <c r="N14" s="216" t="s">
        <v>1668</v>
      </c>
      <c r="O14" s="215">
        <f>MAX(H14:N14)</f>
        <v>747</v>
      </c>
      <c r="P14" s="102"/>
    </row>
    <row r="15" spans="1:16" ht="32.450000000000003" customHeight="1" x14ac:dyDescent="0.2">
      <c r="A15" s="519" t="s">
        <v>6</v>
      </c>
      <c r="B15" s="519"/>
      <c r="C15" s="520" t="s">
        <v>146</v>
      </c>
      <c r="D15" s="521" t="s">
        <v>387</v>
      </c>
      <c r="E15" s="522"/>
      <c r="F15" s="523" t="str">
        <f>'YARIŞMA PROGRAMI'!L24</f>
        <v>TEMEL ERBEK-13.06</v>
      </c>
      <c r="G15" s="524"/>
      <c r="H15" s="516" t="s">
        <v>370</v>
      </c>
      <c r="I15" s="516"/>
      <c r="J15" s="516"/>
      <c r="K15" s="516"/>
      <c r="L15" s="516"/>
      <c r="M15" s="516"/>
      <c r="N15" s="516"/>
      <c r="O15" s="517" t="s">
        <v>8</v>
      </c>
      <c r="P15" s="517" t="s">
        <v>216</v>
      </c>
    </row>
    <row r="16" spans="1:16" ht="21.75" customHeight="1" x14ac:dyDescent="0.2">
      <c r="A16" s="519"/>
      <c r="B16" s="519"/>
      <c r="C16" s="520"/>
      <c r="D16" s="336" t="s">
        <v>386</v>
      </c>
      <c r="E16" s="337" t="s">
        <v>225</v>
      </c>
      <c r="F16" s="265" t="s">
        <v>14</v>
      </c>
      <c r="G16" s="265" t="s">
        <v>47</v>
      </c>
      <c r="H16" s="230">
        <v>1</v>
      </c>
      <c r="I16" s="230">
        <v>2</v>
      </c>
      <c r="J16" s="230">
        <v>3</v>
      </c>
      <c r="K16" s="214" t="s">
        <v>217</v>
      </c>
      <c r="L16" s="230">
        <v>4</v>
      </c>
      <c r="M16" s="230">
        <v>5</v>
      </c>
      <c r="N16" s="230">
        <v>6</v>
      </c>
      <c r="O16" s="518"/>
      <c r="P16" s="518"/>
    </row>
    <row r="17" spans="1:16" s="83" customFormat="1" ht="35.450000000000003" customHeight="1" x14ac:dyDescent="0.2">
      <c r="A17" s="98">
        <v>1</v>
      </c>
      <c r="B17" s="99" t="s">
        <v>169</v>
      </c>
      <c r="C17" s="100">
        <f>IF(ISERROR(VLOOKUP(B17,'KAYIT LİSTESİ'!$B$4:$H$605,2,0)),"",(VLOOKUP(B17,'KAYIT LİSTESİ'!$B$4:$H$605,2,0)))</f>
        <v>106</v>
      </c>
      <c r="D17" s="101" t="str">
        <f>IF(ISERROR(VLOOKUP(B17,'KAYIT LİSTESİ'!$B$4:$H$605,4,0)),"",(VLOOKUP(B17,'KAYIT LİSTESİ'!$B$4:$H$605,4,0)))</f>
        <v>10.5.1966</v>
      </c>
      <c r="E17" s="101" t="str">
        <f>IF(ISERROR(VLOOKUP(B17,'KAYIT LİSTESİ'!$B$4:$N$605,13,0)),"",(VLOOKUP(B17,'KAYIT LİSTESİ'!$B$4:$N$605,13,0)))</f>
        <v>M-45</v>
      </c>
      <c r="F17" s="187" t="str">
        <f>IF(ISERROR(VLOOKUP(B17,'KAYIT LİSTESİ'!$B$4:$H$605,5,0)),"",(VLOOKUP(B17,'KAYIT LİSTESİ'!$B$4:$H$605,5,0)))</f>
        <v>İZZET CEM YAZICIOĞLU</v>
      </c>
      <c r="G17" s="187" t="str">
        <f>IF(ISERROR(VLOOKUP(B17,'KAYIT LİSTESİ'!$B$4:$H$605,6,0)),"",(VLOOKUP(B17,'KAYIT LİSTESİ'!$B$4:$H$605,6,0)))</f>
        <v>İZMİR ATLETİZM SPOR KULÜBÜ</v>
      </c>
      <c r="H17" s="180">
        <v>834</v>
      </c>
      <c r="I17" s="180" t="s">
        <v>1668</v>
      </c>
      <c r="J17" s="180" t="s">
        <v>1668</v>
      </c>
      <c r="K17" s="215">
        <f>MAX(H17:J17)</f>
        <v>834</v>
      </c>
      <c r="L17" s="216" t="s">
        <v>1668</v>
      </c>
      <c r="M17" s="216" t="s">
        <v>1668</v>
      </c>
      <c r="N17" s="216" t="s">
        <v>1668</v>
      </c>
      <c r="O17" s="215">
        <f>K17</f>
        <v>834</v>
      </c>
      <c r="P17" s="102"/>
    </row>
    <row r="18" spans="1:16" s="83" customFormat="1" ht="35.450000000000003" customHeight="1" x14ac:dyDescent="0.2">
      <c r="A18" s="98" t="s">
        <v>383</v>
      </c>
      <c r="B18" s="99" t="s">
        <v>168</v>
      </c>
      <c r="C18" s="100">
        <f>IF(ISERROR(VLOOKUP(B18,'KAYIT LİSTESİ'!$B$4:$H$605,2,0)),"",(VLOOKUP(B18,'KAYIT LİSTESİ'!$B$4:$H$605,2,0)))</f>
        <v>16</v>
      </c>
      <c r="D18" s="101" t="str">
        <f>IF(ISERROR(VLOOKUP(B18,'KAYIT LİSTESİ'!$B$4:$H$605,4,0)),"",(VLOOKUP(B18,'KAYIT LİSTESİ'!$B$4:$H$605,4,0)))</f>
        <v>1.1.1966</v>
      </c>
      <c r="E18" s="101" t="str">
        <f>IF(ISERROR(VLOOKUP(B18,'KAYIT LİSTESİ'!$B$4:$N$605,13,0)),"",(VLOOKUP(B18,'KAYIT LİSTESİ'!$B$4:$N$605,13,0)))</f>
        <v>M-45</v>
      </c>
      <c r="F18" s="187" t="str">
        <f>IF(ISERROR(VLOOKUP(B18,'KAYIT LİSTESİ'!$B$4:$H$605,5,0)),"",(VLOOKUP(B18,'KAYIT LİSTESİ'!$B$4:$H$605,5,0)))</f>
        <v>GÜRCAN ÖZSUCU</v>
      </c>
      <c r="G18" s="187" t="str">
        <f>IF(ISERROR(VLOOKUP(B18,'KAYIT LİSTESİ'!$B$4:$H$605,6,0)),"",(VLOOKUP(B18,'KAYIT LİSTESİ'!$B$4:$H$605,6,0)))</f>
        <v>FENERBAHÇE SPOR KULÜBÜ</v>
      </c>
      <c r="H18" s="180"/>
      <c r="I18" s="180"/>
      <c r="J18" s="180"/>
      <c r="K18" s="215">
        <f>MAX(H18:J18)</f>
        <v>0</v>
      </c>
      <c r="L18" s="216"/>
      <c r="M18" s="216"/>
      <c r="N18" s="216"/>
      <c r="O18" s="215" t="s">
        <v>1669</v>
      </c>
      <c r="P18" s="102"/>
    </row>
    <row r="19" spans="1:16" ht="32.450000000000003" customHeight="1" x14ac:dyDescent="0.2">
      <c r="A19" s="519" t="s">
        <v>6</v>
      </c>
      <c r="B19" s="519"/>
      <c r="C19" s="520" t="s">
        <v>146</v>
      </c>
      <c r="D19" s="521" t="s">
        <v>387</v>
      </c>
      <c r="E19" s="522"/>
      <c r="F19" s="523" t="str">
        <f>'YARIŞMA PROGRAMI'!M25</f>
        <v>MEHMET ALBAYRAK-13.85</v>
      </c>
      <c r="G19" s="524"/>
      <c r="H19" s="516" t="s">
        <v>371</v>
      </c>
      <c r="I19" s="516"/>
      <c r="J19" s="516"/>
      <c r="K19" s="516"/>
      <c r="L19" s="516"/>
      <c r="M19" s="516"/>
      <c r="N19" s="516"/>
      <c r="O19" s="517" t="s">
        <v>8</v>
      </c>
      <c r="P19" s="517" t="s">
        <v>216</v>
      </c>
    </row>
    <row r="20" spans="1:16" ht="21.75" customHeight="1" x14ac:dyDescent="0.2">
      <c r="A20" s="519"/>
      <c r="B20" s="519"/>
      <c r="C20" s="520"/>
      <c r="D20" s="336" t="s">
        <v>386</v>
      </c>
      <c r="E20" s="337" t="s">
        <v>225</v>
      </c>
      <c r="F20" s="265" t="s">
        <v>14</v>
      </c>
      <c r="G20" s="265" t="s">
        <v>47</v>
      </c>
      <c r="H20" s="230">
        <v>1</v>
      </c>
      <c r="I20" s="230">
        <v>2</v>
      </c>
      <c r="J20" s="230">
        <v>3</v>
      </c>
      <c r="K20" s="214" t="s">
        <v>217</v>
      </c>
      <c r="L20" s="230">
        <v>4</v>
      </c>
      <c r="M20" s="230">
        <v>5</v>
      </c>
      <c r="N20" s="230">
        <v>6</v>
      </c>
      <c r="O20" s="518"/>
      <c r="P20" s="518"/>
    </row>
    <row r="21" spans="1:16" s="83" customFormat="1" ht="35.450000000000003" customHeight="1" x14ac:dyDescent="0.2">
      <c r="A21" s="98">
        <v>1</v>
      </c>
      <c r="B21" s="99" t="s">
        <v>835</v>
      </c>
      <c r="C21" s="100">
        <f>IF(ISERROR(VLOOKUP(B21,'KAYIT LİSTESİ'!$B$4:$H$605,2,0)),"",(VLOOKUP(B21,'KAYIT LİSTESİ'!$B$4:$H$605,2,0)))</f>
        <v>127</v>
      </c>
      <c r="D21" s="101" t="str">
        <f>IF(ISERROR(VLOOKUP(B21,'KAYIT LİSTESİ'!$B$4:$H$605,4,0)),"",(VLOOKUP(B21,'KAYIT LİSTESİ'!$B$4:$H$605,4,0)))</f>
        <v>20.3.1964</v>
      </c>
      <c r="E21" s="101" t="str">
        <f>IF(ISERROR(VLOOKUP(B21,'KAYIT LİSTESİ'!$B$4:$N$605,13,0)),"",(VLOOKUP(B21,'KAYIT LİSTESİ'!$B$4:$N$605,13,0)))</f>
        <v>M-50</v>
      </c>
      <c r="F21" s="187" t="str">
        <f>IF(ISERROR(VLOOKUP(B21,'KAYIT LİSTESİ'!$B$4:$H$605,5,0)),"",(VLOOKUP(B21,'KAYIT LİSTESİ'!$B$4:$H$605,5,0)))</f>
        <v>MEHMET  YAZICI</v>
      </c>
      <c r="G21" s="187" t="str">
        <f>IF(ISERROR(VLOOKUP(B21,'KAYIT LİSTESİ'!$B$4:$H$605,6,0)),"",(VLOOKUP(B21,'KAYIT LİSTESİ'!$B$4:$H$605,6,0)))</f>
        <v>FERDİ</v>
      </c>
      <c r="H21" s="180">
        <v>755</v>
      </c>
      <c r="I21" s="180">
        <v>835</v>
      </c>
      <c r="J21" s="180">
        <v>793</v>
      </c>
      <c r="K21" s="215">
        <f t="shared" ref="K21" si="0">MAX(H21:J21)</f>
        <v>835</v>
      </c>
      <c r="L21" s="216" t="s">
        <v>1668</v>
      </c>
      <c r="M21" s="216">
        <v>705</v>
      </c>
      <c r="N21" s="216">
        <v>749</v>
      </c>
      <c r="O21" s="215">
        <f t="shared" ref="O21" si="1">MAX(H21:N21)</f>
        <v>835</v>
      </c>
      <c r="P21" s="102"/>
    </row>
    <row r="22" spans="1:16" ht="32.450000000000003" customHeight="1" x14ac:dyDescent="0.2">
      <c r="A22" s="519" t="s">
        <v>6</v>
      </c>
      <c r="B22" s="519"/>
      <c r="C22" s="520" t="s">
        <v>146</v>
      </c>
      <c r="D22" s="521" t="s">
        <v>387</v>
      </c>
      <c r="E22" s="522"/>
      <c r="F22" s="523" t="str">
        <f>'YARIŞMA PROGRAMI'!N25</f>
        <v>MEHMET ALBAYRAK-13.31</v>
      </c>
      <c r="G22" s="524"/>
      <c r="H22" s="516" t="s">
        <v>372</v>
      </c>
      <c r="I22" s="516"/>
      <c r="J22" s="516"/>
      <c r="K22" s="516"/>
      <c r="L22" s="516"/>
      <c r="M22" s="516"/>
      <c r="N22" s="516"/>
      <c r="O22" s="517" t="s">
        <v>8</v>
      </c>
      <c r="P22" s="517" t="s">
        <v>216</v>
      </c>
    </row>
    <row r="23" spans="1:16" ht="21.75" customHeight="1" x14ac:dyDescent="0.2">
      <c r="A23" s="519"/>
      <c r="B23" s="519"/>
      <c r="C23" s="520"/>
      <c r="D23" s="336" t="s">
        <v>386</v>
      </c>
      <c r="E23" s="337" t="s">
        <v>225</v>
      </c>
      <c r="F23" s="265" t="s">
        <v>14</v>
      </c>
      <c r="G23" s="265" t="s">
        <v>47</v>
      </c>
      <c r="H23" s="230">
        <v>1</v>
      </c>
      <c r="I23" s="230">
        <v>2</v>
      </c>
      <c r="J23" s="230">
        <v>3</v>
      </c>
      <c r="K23" s="214" t="s">
        <v>217</v>
      </c>
      <c r="L23" s="230">
        <v>4</v>
      </c>
      <c r="M23" s="230">
        <v>5</v>
      </c>
      <c r="N23" s="230">
        <v>6</v>
      </c>
      <c r="O23" s="518"/>
      <c r="P23" s="518"/>
    </row>
    <row r="24" spans="1:16" s="83" customFormat="1" ht="35.450000000000003" customHeight="1" x14ac:dyDescent="0.2">
      <c r="A24" s="98">
        <v>1</v>
      </c>
      <c r="B24" s="99" t="s">
        <v>837</v>
      </c>
      <c r="C24" s="100">
        <f>IF(ISERROR(VLOOKUP(B24,'KAYIT LİSTESİ'!$B$4:$H$605,2,0)),"",(VLOOKUP(B24,'KAYIT LİSTESİ'!$B$4:$H$605,2,0)))</f>
        <v>180</v>
      </c>
      <c r="D24" s="101" t="str">
        <f>IF(ISERROR(VLOOKUP(B24,'KAYIT LİSTESİ'!$B$4:$H$605,4,0)),"",(VLOOKUP(B24,'KAYIT LİSTESİ'!$B$4:$H$605,4,0)))</f>
        <v>13.3.1958</v>
      </c>
      <c r="E24" s="101" t="str">
        <f>IF(ISERROR(VLOOKUP(B24,'KAYIT LİSTESİ'!$B$4:$N$605,13,0)),"",(VLOOKUP(B24,'KAYIT LİSTESİ'!$B$4:$N$605,13,0)))</f>
        <v>M-55</v>
      </c>
      <c r="F24" s="187" t="str">
        <f>IF(ISERROR(VLOOKUP(B24,'KAYIT LİSTESİ'!$B$4:$H$605,5,0)),"",(VLOOKUP(B24,'KAYIT LİSTESİ'!$B$4:$H$605,5,0)))</f>
        <v>MEHMET ALBAYRAK</v>
      </c>
      <c r="G24" s="187" t="str">
        <f>IF(ISERROR(VLOOKUP(B24,'KAYIT LİSTESİ'!$B$4:$H$605,6,0)),"",(VLOOKUP(B24,'KAYIT LİSTESİ'!$B$4:$H$605,6,0)))</f>
        <v>GS   SPORCULAR  DERNEĞİ</v>
      </c>
      <c r="H24" s="180">
        <v>1095</v>
      </c>
      <c r="I24" s="180">
        <v>1119</v>
      </c>
      <c r="J24" s="180" t="s">
        <v>1668</v>
      </c>
      <c r="K24" s="215">
        <f>MAX(H24:J24)</f>
        <v>1119</v>
      </c>
      <c r="L24" s="216" t="s">
        <v>1668</v>
      </c>
      <c r="M24" s="216">
        <v>1114</v>
      </c>
      <c r="N24" s="216">
        <v>1146</v>
      </c>
      <c r="O24" s="215">
        <f>MAX(H24:N24)</f>
        <v>1146</v>
      </c>
      <c r="P24" s="102"/>
    </row>
    <row r="25" spans="1:16" s="83" customFormat="1" ht="35.450000000000003" customHeight="1" x14ac:dyDescent="0.2">
      <c r="A25" s="98">
        <v>2</v>
      </c>
      <c r="B25" s="99" t="s">
        <v>836</v>
      </c>
      <c r="C25" s="100">
        <f>IF(ISERROR(VLOOKUP(B25,'KAYIT LİSTESİ'!$B$4:$H$605,2,0)),"",(VLOOKUP(B25,'KAYIT LİSTESİ'!$B$4:$H$605,2,0)))</f>
        <v>171</v>
      </c>
      <c r="D25" s="101" t="str">
        <f>IF(ISERROR(VLOOKUP(B25,'KAYIT LİSTESİ'!$B$4:$H$605,4,0)),"",(VLOOKUP(B25,'KAYIT LİSTESİ'!$B$4:$H$605,4,0)))</f>
        <v>11.5.1958</v>
      </c>
      <c r="E25" s="101" t="str">
        <f>IF(ISERROR(VLOOKUP(B25,'KAYIT LİSTESİ'!$B$4:$N$605,13,0)),"",(VLOOKUP(B25,'KAYIT LİSTESİ'!$B$4:$N$605,13,0)))</f>
        <v>M-55</v>
      </c>
      <c r="F25" s="187" t="str">
        <f>IF(ISERROR(VLOOKUP(B25,'KAYIT LİSTESİ'!$B$4:$H$605,5,0)),"",(VLOOKUP(B25,'KAYIT LİSTESİ'!$B$4:$H$605,5,0)))</f>
        <v>ERSAN GÜRELLİ</v>
      </c>
      <c r="G25" s="187" t="str">
        <f>IF(ISERROR(VLOOKUP(B25,'KAYIT LİSTESİ'!$B$4:$H$605,6,0)),"",(VLOOKUP(B25,'KAYIT LİSTESİ'!$B$4:$H$605,6,0)))</f>
        <v>İSTANBUL MASTERLERİ ATL. KULÜBÜ</v>
      </c>
      <c r="H25" s="180">
        <v>680</v>
      </c>
      <c r="I25" s="180">
        <v>635</v>
      </c>
      <c r="J25" s="180">
        <v>680</v>
      </c>
      <c r="K25" s="215">
        <f>MAX(H25:J25)</f>
        <v>680</v>
      </c>
      <c r="L25" s="216">
        <v>685</v>
      </c>
      <c r="M25" s="216" t="s">
        <v>1668</v>
      </c>
      <c r="N25" s="216">
        <v>685</v>
      </c>
      <c r="O25" s="215">
        <f>MAX(H25:N25)</f>
        <v>685</v>
      </c>
      <c r="P25" s="102"/>
    </row>
    <row r="26" spans="1:16" ht="32.450000000000003" customHeight="1" x14ac:dyDescent="0.2">
      <c r="A26" s="519" t="s">
        <v>6</v>
      </c>
      <c r="B26" s="519"/>
      <c r="C26" s="520" t="s">
        <v>146</v>
      </c>
      <c r="D26" s="521" t="s">
        <v>387</v>
      </c>
      <c r="E26" s="522"/>
      <c r="F26" s="523" t="str">
        <f>'YARIŞMA PROGRAMI'!O25</f>
        <v>HİKMET KANDEYDİ-12.11</v>
      </c>
      <c r="G26" s="524"/>
      <c r="H26" s="516" t="s">
        <v>373</v>
      </c>
      <c r="I26" s="516"/>
      <c r="J26" s="516"/>
      <c r="K26" s="516"/>
      <c r="L26" s="516"/>
      <c r="M26" s="516"/>
      <c r="N26" s="516"/>
      <c r="O26" s="517" t="s">
        <v>8</v>
      </c>
      <c r="P26" s="517" t="s">
        <v>216</v>
      </c>
    </row>
    <row r="27" spans="1:16" ht="21.75" customHeight="1" x14ac:dyDescent="0.2">
      <c r="A27" s="519"/>
      <c r="B27" s="519"/>
      <c r="C27" s="520"/>
      <c r="D27" s="336" t="s">
        <v>386</v>
      </c>
      <c r="E27" s="337" t="s">
        <v>225</v>
      </c>
      <c r="F27" s="265" t="s">
        <v>14</v>
      </c>
      <c r="G27" s="265" t="s">
        <v>47</v>
      </c>
      <c r="H27" s="230">
        <v>1</v>
      </c>
      <c r="I27" s="230">
        <v>2</v>
      </c>
      <c r="J27" s="230">
        <v>3</v>
      </c>
      <c r="K27" s="214" t="s">
        <v>217</v>
      </c>
      <c r="L27" s="230">
        <v>4</v>
      </c>
      <c r="M27" s="230">
        <v>5</v>
      </c>
      <c r="N27" s="230">
        <v>6</v>
      </c>
      <c r="O27" s="518"/>
      <c r="P27" s="518"/>
    </row>
    <row r="28" spans="1:16" s="83" customFormat="1" ht="35.450000000000003" customHeight="1" x14ac:dyDescent="0.2">
      <c r="A28" s="98">
        <v>1</v>
      </c>
      <c r="B28" s="99" t="s">
        <v>1437</v>
      </c>
      <c r="C28" s="100">
        <f>IF(ISERROR(VLOOKUP(B28,'KAYIT LİSTESİ'!$B$4:$H$605,2,0)),"",(VLOOKUP(B28,'KAYIT LİSTESİ'!$B$4:$H$605,2,0)))</f>
        <v>2</v>
      </c>
      <c r="D28" s="101">
        <f>IF(ISERROR(VLOOKUP(B28,'KAYIT LİSTESİ'!$B$4:$H$605,4,0)),"",(VLOOKUP(B28,'KAYIT LİSTESİ'!$B$4:$H$605,4,0)))</f>
        <v>20266</v>
      </c>
      <c r="E28" s="101" t="str">
        <f>IF(ISERROR(VLOOKUP(B28,'KAYIT LİSTESİ'!$B$4:$N$605,13,0)),"",(VLOOKUP(B28,'KAYIT LİSTESİ'!$B$4:$N$605,13,0)))</f>
        <v>M-60</v>
      </c>
      <c r="F28" s="187" t="str">
        <f>IF(ISERROR(VLOOKUP(B28,'KAYIT LİSTESİ'!$B$4:$H$605,5,0)),"",(VLOOKUP(B28,'KAYIT LİSTESİ'!$B$4:$H$605,5,0)))</f>
        <v>İBRAHİM BAHÇİVANCILAR</v>
      </c>
      <c r="G28" s="187" t="str">
        <f>IF(ISERROR(VLOOKUP(B28,'KAYIT LİSTESİ'!$B$4:$H$605,6,0)),"",(VLOOKUP(B28,'KAYIT LİSTESİ'!$B$4:$H$605,6,0)))</f>
        <v>İZMİR MASTERLER ATL. KULÜBÜ</v>
      </c>
      <c r="H28" s="180">
        <v>697</v>
      </c>
      <c r="I28" s="180">
        <v>750</v>
      </c>
      <c r="J28" s="180">
        <v>712</v>
      </c>
      <c r="K28" s="215">
        <f>MAX(H28:J28)</f>
        <v>750</v>
      </c>
      <c r="L28" s="216">
        <v>730</v>
      </c>
      <c r="M28" s="216">
        <v>682</v>
      </c>
      <c r="N28" s="216">
        <v>715</v>
      </c>
      <c r="O28" s="215">
        <f>MAX(H28:N28)</f>
        <v>750</v>
      </c>
      <c r="P28" s="102"/>
    </row>
    <row r="29" spans="1:16" s="83" customFormat="1" ht="35.450000000000003" customHeight="1" x14ac:dyDescent="0.2">
      <c r="A29" s="98">
        <v>2</v>
      </c>
      <c r="B29" s="99" t="s">
        <v>838</v>
      </c>
      <c r="C29" s="100">
        <f>IF(ISERROR(VLOOKUP(B29,'KAYIT LİSTESİ'!$B$4:$H$605,2,0)),"",(VLOOKUP(B29,'KAYIT LİSTESİ'!$B$4:$H$605,2,0)))</f>
        <v>145</v>
      </c>
      <c r="D29" s="101" t="str">
        <f>IF(ISERROR(VLOOKUP(B29,'KAYIT LİSTESİ'!$B$4:$H$605,4,0)),"",(VLOOKUP(B29,'KAYIT LİSTESİ'!$B$4:$H$605,4,0)))</f>
        <v>15.6.1952</v>
      </c>
      <c r="E29" s="101" t="str">
        <f>IF(ISERROR(VLOOKUP(B29,'KAYIT LİSTESİ'!$B$4:$N$605,13,0)),"",(VLOOKUP(B29,'KAYIT LİSTESİ'!$B$4:$N$605,13,0)))</f>
        <v>M-60</v>
      </c>
      <c r="F29" s="187" t="str">
        <f>IF(ISERROR(VLOOKUP(B29,'KAYIT LİSTESİ'!$B$4:$H$605,5,0)),"",(VLOOKUP(B29,'KAYIT LİSTESİ'!$B$4:$H$605,5,0)))</f>
        <v>HALİM PEHLİVAN</v>
      </c>
      <c r="G29" s="187" t="str">
        <f>IF(ISERROR(VLOOKUP(B29,'KAYIT LİSTESİ'!$B$4:$H$605,6,0)),"",(VLOOKUP(B29,'KAYIT LİSTESİ'!$B$4:$H$605,6,0)))</f>
        <v>İSTANBUL MASTERLERİ ATL. KULÜBÜ</v>
      </c>
      <c r="H29" s="180">
        <v>636</v>
      </c>
      <c r="I29" s="180" t="s">
        <v>1668</v>
      </c>
      <c r="J29" s="180">
        <v>670</v>
      </c>
      <c r="K29" s="215">
        <f>MAX(H29:J29)</f>
        <v>670</v>
      </c>
      <c r="L29" s="216">
        <v>661</v>
      </c>
      <c r="M29" s="216">
        <v>623</v>
      </c>
      <c r="N29" s="216">
        <v>661</v>
      </c>
      <c r="O29" s="215">
        <f>MAX(H29:N29)</f>
        <v>670</v>
      </c>
      <c r="P29" s="102"/>
    </row>
    <row r="30" spans="1:16" ht="32.450000000000003" customHeight="1" x14ac:dyDescent="0.2">
      <c r="A30" s="519" t="s">
        <v>6</v>
      </c>
      <c r="B30" s="519"/>
      <c r="C30" s="520" t="s">
        <v>146</v>
      </c>
      <c r="D30" s="521" t="s">
        <v>387</v>
      </c>
      <c r="E30" s="522"/>
      <c r="F30" s="523" t="str">
        <f>'YARIŞMA PROGRAMI'!P25</f>
        <v>ŞİNASİ ERTEN-10.72</v>
      </c>
      <c r="G30" s="524"/>
      <c r="H30" s="516" t="s">
        <v>374</v>
      </c>
      <c r="I30" s="516"/>
      <c r="J30" s="516"/>
      <c r="K30" s="516"/>
      <c r="L30" s="516"/>
      <c r="M30" s="516"/>
      <c r="N30" s="516"/>
      <c r="O30" s="517" t="s">
        <v>8</v>
      </c>
      <c r="P30" s="517" t="s">
        <v>216</v>
      </c>
    </row>
    <row r="31" spans="1:16" ht="21.75" customHeight="1" x14ac:dyDescent="0.2">
      <c r="A31" s="519"/>
      <c r="B31" s="519"/>
      <c r="C31" s="520"/>
      <c r="D31" s="336" t="s">
        <v>386</v>
      </c>
      <c r="E31" s="337" t="s">
        <v>225</v>
      </c>
      <c r="F31" s="265" t="s">
        <v>14</v>
      </c>
      <c r="G31" s="265" t="s">
        <v>47</v>
      </c>
      <c r="H31" s="230">
        <v>1</v>
      </c>
      <c r="I31" s="230">
        <v>2</v>
      </c>
      <c r="J31" s="230">
        <v>3</v>
      </c>
      <c r="K31" s="214" t="s">
        <v>217</v>
      </c>
      <c r="L31" s="230">
        <v>4</v>
      </c>
      <c r="M31" s="230">
        <v>5</v>
      </c>
      <c r="N31" s="230">
        <v>6</v>
      </c>
      <c r="O31" s="518"/>
      <c r="P31" s="518"/>
    </row>
    <row r="32" spans="1:16" s="83" customFormat="1" ht="35.450000000000003" customHeight="1" x14ac:dyDescent="0.2">
      <c r="A32" s="98">
        <v>1</v>
      </c>
      <c r="B32" s="99" t="s">
        <v>839</v>
      </c>
      <c r="C32" s="100">
        <f>IF(ISERROR(VLOOKUP(B32,'KAYIT LİSTESİ'!$B$4:$H$605,2,0)),"",(VLOOKUP(B32,'KAYIT LİSTESİ'!$B$4:$H$605,2,0)))</f>
        <v>8</v>
      </c>
      <c r="D32" s="101" t="str">
        <f>IF(ISERROR(VLOOKUP(B32,'KAYIT LİSTESİ'!$B$4:$H$605,4,0)),"",(VLOOKUP(B32,'KAYIT LİSTESİ'!$B$4:$H$605,4,0)))</f>
        <v>12.4.1949</v>
      </c>
      <c r="E32" s="101" t="str">
        <f>IF(ISERROR(VLOOKUP(B32,'KAYIT LİSTESİ'!$B$4:$N$605,13,0)),"",(VLOOKUP(B32,'KAYIT LİSTESİ'!$B$4:$N$605,13,0)))</f>
        <v>M-65</v>
      </c>
      <c r="F32" s="187" t="str">
        <f>IF(ISERROR(VLOOKUP(B32,'KAYIT LİSTESİ'!$B$4:$H$605,5,0)),"",(VLOOKUP(B32,'KAYIT LİSTESİ'!$B$4:$H$605,5,0)))</f>
        <v>NÜVİT BELEVİ</v>
      </c>
      <c r="G32" s="187" t="str">
        <f>IF(ISERROR(VLOOKUP(B32,'KAYIT LİSTESİ'!$B$4:$H$605,6,0)),"",(VLOOKUP(B32,'KAYIT LİSTESİ'!$B$4:$H$605,6,0)))</f>
        <v>İZMİR MASTERLER ATL. KULÜBÜ</v>
      </c>
      <c r="H32" s="180">
        <v>863</v>
      </c>
      <c r="I32" s="180">
        <v>898</v>
      </c>
      <c r="J32" s="180">
        <v>900</v>
      </c>
      <c r="K32" s="215">
        <f t="shared" ref="K32" si="2">MAX(H32:J32)</f>
        <v>900</v>
      </c>
      <c r="L32" s="216">
        <v>865</v>
      </c>
      <c r="M32" s="216">
        <v>836</v>
      </c>
      <c r="N32" s="216">
        <v>916</v>
      </c>
      <c r="O32" s="215">
        <f t="shared" ref="O32" si="3">MAX(H32:N32)</f>
        <v>916</v>
      </c>
      <c r="P32" s="102"/>
    </row>
    <row r="33" spans="1:17" s="83" customFormat="1" ht="35.450000000000003" customHeight="1" x14ac:dyDescent="0.2">
      <c r="A33" s="98">
        <v>2</v>
      </c>
      <c r="B33" s="99" t="s">
        <v>840</v>
      </c>
      <c r="C33" s="100">
        <f>IF(ISERROR(VLOOKUP(B33,'KAYIT LİSTESİ'!$B$4:$H$605,2,0)),"",(VLOOKUP(B33,'KAYIT LİSTESİ'!$B$4:$H$605,2,0)))</f>
        <v>43</v>
      </c>
      <c r="D33" s="101" t="str">
        <f>IF(ISERROR(VLOOKUP(B33,'KAYIT LİSTESİ'!$B$4:$H$605,4,0)),"",(VLOOKUP(B33,'KAYIT LİSTESİ'!$B$4:$H$605,4,0)))</f>
        <v>26.4.1946</v>
      </c>
      <c r="E33" s="101" t="str">
        <f>IF(ISERROR(VLOOKUP(B33,'KAYIT LİSTESİ'!$B$4:$N$605,13,0)),"",(VLOOKUP(B33,'KAYIT LİSTESİ'!$B$4:$N$605,13,0)))</f>
        <v>M-65</v>
      </c>
      <c r="F33" s="187" t="str">
        <f>IF(ISERROR(VLOOKUP(B33,'KAYIT LİSTESİ'!$B$4:$H$605,5,0)),"",(VLOOKUP(B33,'KAYIT LİSTESİ'!$B$4:$H$605,5,0)))</f>
        <v>DOĞAN ÖNDER</v>
      </c>
      <c r="G33" s="187" t="str">
        <f>IF(ISERROR(VLOOKUP(B33,'KAYIT LİSTESİ'!$B$4:$H$605,6,0)),"",(VLOOKUP(B33,'KAYIT LİSTESİ'!$B$4:$H$605,6,0)))</f>
        <v>İZMİR MASTERLER ATL. KULÜBÜ</v>
      </c>
      <c r="H33" s="180">
        <v>698</v>
      </c>
      <c r="I33" s="180" t="s">
        <v>1668</v>
      </c>
      <c r="J33" s="180">
        <v>697</v>
      </c>
      <c r="K33" s="215">
        <f t="shared" ref="K33" si="4">MAX(H33:J33)</f>
        <v>698</v>
      </c>
      <c r="L33" s="216">
        <v>697</v>
      </c>
      <c r="M33" s="216">
        <v>724</v>
      </c>
      <c r="N33" s="216" t="s">
        <v>1668</v>
      </c>
      <c r="O33" s="215">
        <f t="shared" ref="O33" si="5">MAX(H33:N33)</f>
        <v>724</v>
      </c>
      <c r="P33" s="102"/>
    </row>
    <row r="34" spans="1:17" ht="28.9" customHeight="1" x14ac:dyDescent="0.2">
      <c r="A34" s="519" t="s">
        <v>6</v>
      </c>
      <c r="B34" s="519"/>
      <c r="C34" s="520" t="s">
        <v>146</v>
      </c>
      <c r="D34" s="521" t="s">
        <v>387</v>
      </c>
      <c r="E34" s="522"/>
      <c r="F34" s="523" t="str">
        <f>'YARIŞMA PROGRAMI'!Q25</f>
        <v>HİKMET KANDEYDİ-11.39</v>
      </c>
      <c r="G34" s="524"/>
      <c r="H34" s="516" t="s">
        <v>380</v>
      </c>
      <c r="I34" s="516"/>
      <c r="J34" s="516"/>
      <c r="K34" s="516"/>
      <c r="L34" s="516"/>
      <c r="M34" s="516"/>
      <c r="N34" s="516"/>
      <c r="O34" s="517" t="s">
        <v>8</v>
      </c>
      <c r="P34" s="517" t="s">
        <v>216</v>
      </c>
    </row>
    <row r="35" spans="1:17" ht="22.9" customHeight="1" x14ac:dyDescent="0.2">
      <c r="A35" s="519"/>
      <c r="B35" s="519"/>
      <c r="C35" s="520"/>
      <c r="D35" s="336" t="s">
        <v>386</v>
      </c>
      <c r="E35" s="337" t="s">
        <v>225</v>
      </c>
      <c r="F35" s="265" t="s">
        <v>14</v>
      </c>
      <c r="G35" s="265" t="s">
        <v>47</v>
      </c>
      <c r="H35" s="230">
        <v>1</v>
      </c>
      <c r="I35" s="230">
        <v>2</v>
      </c>
      <c r="J35" s="230">
        <v>3</v>
      </c>
      <c r="K35" s="214" t="s">
        <v>217</v>
      </c>
      <c r="L35" s="230">
        <v>4</v>
      </c>
      <c r="M35" s="230">
        <v>5</v>
      </c>
      <c r="N35" s="230">
        <v>6</v>
      </c>
      <c r="O35" s="518"/>
      <c r="P35" s="518"/>
    </row>
    <row r="36" spans="1:17" s="83" customFormat="1" ht="35.450000000000003" customHeight="1" x14ac:dyDescent="0.2">
      <c r="A36" s="98">
        <v>4</v>
      </c>
      <c r="B36" s="99" t="s">
        <v>844</v>
      </c>
      <c r="C36" s="100">
        <f>IF(ISERROR(VLOOKUP(B36,'KAYIT LİSTESİ'!$B$4:$H$605,2,0)),"",(VLOOKUP(B36,'KAYIT LİSTESİ'!$B$4:$H$605,2,0)))</f>
        <v>86</v>
      </c>
      <c r="D36" s="101" t="str">
        <f>IF(ISERROR(VLOOKUP(B36,'KAYIT LİSTESİ'!$B$4:$H$605,4,0)),"",(VLOOKUP(B36,'KAYIT LİSTESİ'!$B$4:$H$605,4,0)))</f>
        <v>11.7.1944</v>
      </c>
      <c r="E36" s="101" t="str">
        <f>IF(ISERROR(VLOOKUP(B36,'KAYIT LİSTESİ'!$B$4:$N$605,13,0)),"",(VLOOKUP(B36,'KAYIT LİSTESİ'!$B$4:$N$605,13,0)))</f>
        <v>M-70</v>
      </c>
      <c r="F36" s="187" t="str">
        <f>IF(ISERROR(VLOOKUP(B36,'KAYIT LİSTESİ'!$B$4:$H$605,5,0)),"",(VLOOKUP(B36,'KAYIT LİSTESİ'!$B$4:$H$605,5,0)))</f>
        <v>AHMET SEZER ENGİN</v>
      </c>
      <c r="G36" s="187" t="str">
        <f>IF(ISERROR(VLOOKUP(B36,'KAYIT LİSTESİ'!$B$4:$H$605,6,0)),"",(VLOOKUP(B36,'KAYIT LİSTESİ'!$B$4:$H$605,6,0)))</f>
        <v>İZMİR MASTERLER ATL. KULÜBÜ</v>
      </c>
      <c r="H36" s="180">
        <v>856</v>
      </c>
      <c r="I36" s="180">
        <v>887</v>
      </c>
      <c r="J36" s="180">
        <v>859</v>
      </c>
      <c r="K36" s="215">
        <f t="shared" ref="K36:K41" si="6">MAX(H36:J36)</f>
        <v>887</v>
      </c>
      <c r="L36" s="216" t="s">
        <v>1668</v>
      </c>
      <c r="M36" s="216">
        <v>882</v>
      </c>
      <c r="N36" s="216">
        <v>907</v>
      </c>
      <c r="O36" s="215">
        <f t="shared" ref="O36:O41" si="7">MAX(H36:N36)</f>
        <v>907</v>
      </c>
      <c r="P36" s="102"/>
    </row>
    <row r="37" spans="1:17" s="83" customFormat="1" ht="35.450000000000003" customHeight="1" x14ac:dyDescent="0.2">
      <c r="A37" s="98">
        <v>1</v>
      </c>
      <c r="B37" s="99" t="s">
        <v>841</v>
      </c>
      <c r="C37" s="100">
        <f>IF(ISERROR(VLOOKUP(B37,'KAYIT LİSTESİ'!$B$4:$H$605,2,0)),"",(VLOOKUP(B37,'KAYIT LİSTESİ'!$B$4:$H$605,2,0)))</f>
        <v>44</v>
      </c>
      <c r="D37" s="101" t="str">
        <f>IF(ISERROR(VLOOKUP(B37,'KAYIT LİSTESİ'!$B$4:$H$605,4,0)),"",(VLOOKUP(B37,'KAYIT LİSTESİ'!$B$4:$H$605,4,0)))</f>
        <v>23.7.1945</v>
      </c>
      <c r="E37" s="101" t="str">
        <f>IF(ISERROR(VLOOKUP(B37,'KAYIT LİSTESİ'!$B$4:$N$605,13,0)),"",(VLOOKUP(B37,'KAYIT LİSTESİ'!$B$4:$N$605,13,0)))</f>
        <v>M-70</v>
      </c>
      <c r="F37" s="187" t="str">
        <f>IF(ISERROR(VLOOKUP(B37,'KAYIT LİSTESİ'!$B$4:$H$605,5,0)),"",(VLOOKUP(B37,'KAYIT LİSTESİ'!$B$4:$H$605,5,0)))</f>
        <v>AKGÜNER GALİP</v>
      </c>
      <c r="G37" s="187" t="str">
        <f>IF(ISERROR(VLOOKUP(B37,'KAYIT LİSTESİ'!$B$4:$H$605,6,0)),"",(VLOOKUP(B37,'KAYIT LİSTESİ'!$B$4:$H$605,6,0)))</f>
        <v>İZMİR MASTERLER ATL. KULÜBÜ</v>
      </c>
      <c r="H37" s="180">
        <v>701</v>
      </c>
      <c r="I37" s="180">
        <v>696</v>
      </c>
      <c r="J37" s="180">
        <v>715</v>
      </c>
      <c r="K37" s="215">
        <f t="shared" si="6"/>
        <v>715</v>
      </c>
      <c r="L37" s="216">
        <v>688</v>
      </c>
      <c r="M37" s="216">
        <v>734</v>
      </c>
      <c r="N37" s="216">
        <v>708</v>
      </c>
      <c r="O37" s="215">
        <f t="shared" si="7"/>
        <v>734</v>
      </c>
      <c r="P37" s="102"/>
    </row>
    <row r="38" spans="1:17" s="83" customFormat="1" ht="35.450000000000003" customHeight="1" x14ac:dyDescent="0.2">
      <c r="A38" s="98">
        <v>6</v>
      </c>
      <c r="B38" s="99" t="s">
        <v>1442</v>
      </c>
      <c r="C38" s="100">
        <f>IF(ISERROR(VLOOKUP(B38,'KAYIT LİSTESİ'!$B$4:$H$605,2,0)),"",(VLOOKUP(B38,'KAYIT LİSTESİ'!$B$4:$H$605,2,0)))</f>
        <v>17</v>
      </c>
      <c r="D38" s="101">
        <f>IF(ISERROR(VLOOKUP(B38,'KAYIT LİSTESİ'!$B$4:$H$605,4,0)),"",(VLOOKUP(B38,'KAYIT LİSTESİ'!$B$4:$H$605,4,0)))</f>
        <v>15460</v>
      </c>
      <c r="E38" s="101" t="str">
        <f>IF(ISERROR(VLOOKUP(B38,'KAYIT LİSTESİ'!$B$4:$N$605,13,0)),"",(VLOOKUP(B38,'KAYIT LİSTESİ'!$B$4:$N$605,13,0)))</f>
        <v>M70</v>
      </c>
      <c r="F38" s="187" t="str">
        <f>IF(ISERROR(VLOOKUP(B38,'KAYIT LİSTESİ'!$B$4:$H$605,5,0)),"",(VLOOKUP(B38,'KAYIT LİSTESİ'!$B$4:$H$605,5,0)))</f>
        <v>NASFET İRİSTAY</v>
      </c>
      <c r="G38" s="187" t="str">
        <f>IF(ISERROR(VLOOKUP(B38,'KAYIT LİSTESİ'!$B$4:$H$605,6,0)),"",(VLOOKUP(B38,'KAYIT LİSTESİ'!$B$4:$H$605,6,0)))</f>
        <v>FERDİ</v>
      </c>
      <c r="H38" s="180">
        <v>682</v>
      </c>
      <c r="I38" s="180">
        <v>675</v>
      </c>
      <c r="J38" s="180">
        <v>639</v>
      </c>
      <c r="K38" s="215">
        <f t="shared" si="6"/>
        <v>682</v>
      </c>
      <c r="L38" s="216">
        <v>684</v>
      </c>
      <c r="M38" s="216">
        <v>687</v>
      </c>
      <c r="N38" s="216">
        <v>686</v>
      </c>
      <c r="O38" s="215">
        <f t="shared" si="7"/>
        <v>687</v>
      </c>
      <c r="P38" s="102"/>
    </row>
    <row r="39" spans="1:17" s="83" customFormat="1" ht="35.450000000000003" customHeight="1" x14ac:dyDescent="0.2">
      <c r="A39" s="98">
        <v>2</v>
      </c>
      <c r="B39" s="99" t="s">
        <v>842</v>
      </c>
      <c r="C39" s="100">
        <f>IF(ISERROR(VLOOKUP(B39,'KAYIT LİSTESİ'!$B$4:$H$605,2,0)),"",(VLOOKUP(B39,'KAYIT LİSTESİ'!$B$4:$H$605,2,0)))</f>
        <v>80</v>
      </c>
      <c r="D39" s="101" t="str">
        <f>IF(ISERROR(VLOOKUP(B39,'KAYIT LİSTESİ'!$B$4:$H$605,4,0)),"",(VLOOKUP(B39,'KAYIT LİSTESİ'!$B$4:$H$605,4,0)))</f>
        <v>3.8.1942</v>
      </c>
      <c r="E39" s="101" t="str">
        <f>IF(ISERROR(VLOOKUP(B39,'KAYIT LİSTESİ'!$B$4:$N$605,13,0)),"",(VLOOKUP(B39,'KAYIT LİSTESİ'!$B$4:$N$605,13,0)))</f>
        <v>M-70</v>
      </c>
      <c r="F39" s="187" t="str">
        <f>IF(ISERROR(VLOOKUP(B39,'KAYIT LİSTESİ'!$B$4:$H$605,5,0)),"",(VLOOKUP(B39,'KAYIT LİSTESİ'!$B$4:$H$605,5,0)))</f>
        <v>İSMAİL HAKKI ERSOY</v>
      </c>
      <c r="G39" s="187" t="str">
        <f>IF(ISERROR(VLOOKUP(B39,'KAYIT LİSTESİ'!$B$4:$H$605,6,0)),"",(VLOOKUP(B39,'KAYIT LİSTESİ'!$B$4:$H$605,6,0)))</f>
        <v>İZMİR MASTERLER ATL. KULÜBÜ</v>
      </c>
      <c r="H39" s="180" t="s">
        <v>383</v>
      </c>
      <c r="I39" s="180">
        <v>629</v>
      </c>
      <c r="J39" s="180">
        <v>592</v>
      </c>
      <c r="K39" s="215">
        <f t="shared" si="6"/>
        <v>629</v>
      </c>
      <c r="L39" s="216">
        <v>597</v>
      </c>
      <c r="M39" s="216">
        <v>609</v>
      </c>
      <c r="N39" s="216">
        <v>570</v>
      </c>
      <c r="O39" s="215">
        <f t="shared" si="7"/>
        <v>629</v>
      </c>
      <c r="P39" s="102"/>
    </row>
    <row r="40" spans="1:17" s="83" customFormat="1" ht="35.450000000000003" customHeight="1" x14ac:dyDescent="0.2">
      <c r="A40" s="98">
        <v>5</v>
      </c>
      <c r="B40" s="99" t="s">
        <v>845</v>
      </c>
      <c r="C40" s="100">
        <f>IF(ISERROR(VLOOKUP(B40,'KAYIT LİSTESİ'!$B$4:$H$605,2,0)),"",(VLOOKUP(B40,'KAYIT LİSTESİ'!$B$4:$H$605,2,0)))</f>
        <v>170</v>
      </c>
      <c r="D40" s="101" t="str">
        <f>IF(ISERROR(VLOOKUP(B40,'KAYIT LİSTESİ'!$B$4:$H$605,4,0)),"",(VLOOKUP(B40,'KAYIT LİSTESİ'!$B$4:$H$605,4,0)))</f>
        <v>1.2.1944</v>
      </c>
      <c r="E40" s="101" t="str">
        <f>IF(ISERROR(VLOOKUP(B40,'KAYIT LİSTESİ'!$B$4:$N$605,13,0)),"",(VLOOKUP(B40,'KAYIT LİSTESİ'!$B$4:$N$605,13,0)))</f>
        <v>M-70</v>
      </c>
      <c r="F40" s="187" t="str">
        <f>IF(ISERROR(VLOOKUP(B40,'KAYIT LİSTESİ'!$B$4:$H$605,5,0)),"",(VLOOKUP(B40,'KAYIT LİSTESİ'!$B$4:$H$605,5,0)))</f>
        <v>HASAN HÜSEYİN YIKICI</v>
      </c>
      <c r="G40" s="187" t="str">
        <f>IF(ISERROR(VLOOKUP(B40,'KAYIT LİSTESİ'!$B$4:$H$605,6,0)),"",(VLOOKUP(B40,'KAYIT LİSTESİ'!$B$4:$H$605,6,0)))</f>
        <v>İZMİR MASTERLER ATL. KULÜBÜ</v>
      </c>
      <c r="H40" s="180">
        <v>620</v>
      </c>
      <c r="I40" s="180">
        <v>616</v>
      </c>
      <c r="J40" s="180">
        <v>627</v>
      </c>
      <c r="K40" s="215">
        <f t="shared" si="6"/>
        <v>627</v>
      </c>
      <c r="L40" s="216">
        <v>612</v>
      </c>
      <c r="M40" s="216">
        <v>620</v>
      </c>
      <c r="N40" s="216">
        <v>595</v>
      </c>
      <c r="O40" s="215">
        <f t="shared" si="7"/>
        <v>627</v>
      </c>
      <c r="P40" s="102"/>
    </row>
    <row r="41" spans="1:17" s="83" customFormat="1" ht="35.450000000000003" customHeight="1" x14ac:dyDescent="0.2">
      <c r="A41" s="98">
        <v>3</v>
      </c>
      <c r="B41" s="99" t="s">
        <v>843</v>
      </c>
      <c r="C41" s="100">
        <f>IF(ISERROR(VLOOKUP(B41,'KAYIT LİSTESİ'!$B$4:$H$605,2,0)),"",(VLOOKUP(B41,'KAYIT LİSTESİ'!$B$4:$H$605,2,0)))</f>
        <v>81</v>
      </c>
      <c r="D41" s="101" t="str">
        <f>IF(ISERROR(VLOOKUP(B41,'KAYIT LİSTESİ'!$B$4:$H$605,4,0)),"",(VLOOKUP(B41,'KAYIT LİSTESİ'!$B$4:$H$605,4,0)))</f>
        <v>8.11.1944</v>
      </c>
      <c r="E41" s="101" t="str">
        <f>IF(ISERROR(VLOOKUP(B41,'KAYIT LİSTESİ'!$B$4:$N$605,13,0)),"",(VLOOKUP(B41,'KAYIT LİSTESİ'!$B$4:$N$605,13,0)))</f>
        <v>M-70</v>
      </c>
      <c r="F41" s="187" t="str">
        <f>IF(ISERROR(VLOOKUP(B41,'KAYIT LİSTESİ'!$B$4:$H$605,5,0)),"",(VLOOKUP(B41,'KAYIT LİSTESİ'!$B$4:$H$605,5,0)))</f>
        <v>ALİ IŞIKBOL</v>
      </c>
      <c r="G41" s="187" t="str">
        <f>IF(ISERROR(VLOOKUP(B41,'KAYIT LİSTESİ'!$B$4:$H$605,6,0)),"",(VLOOKUP(B41,'KAYIT LİSTESİ'!$B$4:$H$605,6,0)))</f>
        <v>İZMİR MASTERLER ATL. KULÜBÜ</v>
      </c>
      <c r="H41" s="180" t="s">
        <v>383</v>
      </c>
      <c r="I41" s="180">
        <v>568</v>
      </c>
      <c r="J41" s="180">
        <v>606</v>
      </c>
      <c r="K41" s="215">
        <f t="shared" si="6"/>
        <v>606</v>
      </c>
      <c r="L41" s="216">
        <v>518</v>
      </c>
      <c r="M41" s="216">
        <v>601</v>
      </c>
      <c r="N41" s="216">
        <v>600</v>
      </c>
      <c r="O41" s="215">
        <f t="shared" si="7"/>
        <v>606</v>
      </c>
      <c r="P41" s="102"/>
    </row>
    <row r="42" spans="1:17" ht="32.450000000000003" customHeight="1" x14ac:dyDescent="0.2">
      <c r="A42" s="519" t="s">
        <v>6</v>
      </c>
      <c r="B42" s="519"/>
      <c r="C42" s="520" t="s">
        <v>146</v>
      </c>
      <c r="D42" s="521" t="s">
        <v>387</v>
      </c>
      <c r="E42" s="522"/>
      <c r="F42" s="523" t="str">
        <f>'YARIŞMA PROGRAMI'!R25</f>
        <v>NECDET İNAL-1054</v>
      </c>
      <c r="G42" s="524"/>
      <c r="H42" s="516" t="s">
        <v>375</v>
      </c>
      <c r="I42" s="516"/>
      <c r="J42" s="516"/>
      <c r="K42" s="516"/>
      <c r="L42" s="516"/>
      <c r="M42" s="516"/>
      <c r="N42" s="516"/>
      <c r="O42" s="517" t="s">
        <v>8</v>
      </c>
      <c r="P42" s="517" t="s">
        <v>216</v>
      </c>
    </row>
    <row r="43" spans="1:17" ht="21.75" customHeight="1" x14ac:dyDescent="0.2">
      <c r="A43" s="519"/>
      <c r="B43" s="519"/>
      <c r="C43" s="520"/>
      <c r="D43" s="336" t="s">
        <v>386</v>
      </c>
      <c r="E43" s="337" t="s">
        <v>225</v>
      </c>
      <c r="F43" s="265" t="s">
        <v>14</v>
      </c>
      <c r="G43" s="265" t="s">
        <v>47</v>
      </c>
      <c r="H43" s="230">
        <v>1</v>
      </c>
      <c r="I43" s="230">
        <v>2</v>
      </c>
      <c r="J43" s="230">
        <v>3</v>
      </c>
      <c r="K43" s="214" t="s">
        <v>217</v>
      </c>
      <c r="L43" s="230">
        <v>4</v>
      </c>
      <c r="M43" s="230">
        <v>5</v>
      </c>
      <c r="N43" s="230">
        <v>6</v>
      </c>
      <c r="O43" s="518"/>
      <c r="P43" s="518"/>
    </row>
    <row r="44" spans="1:17" s="83" customFormat="1" ht="35.450000000000003" customHeight="1" x14ac:dyDescent="0.2">
      <c r="A44" s="98">
        <v>1</v>
      </c>
      <c r="B44" s="99" t="s">
        <v>846</v>
      </c>
      <c r="C44" s="100">
        <f>IF(ISERROR(VLOOKUP(B44,'KAYIT LİSTESİ'!$B$4:$H$605,2,0)),"",(VLOOKUP(B44,'KAYIT LİSTESİ'!$B$4:$H$605,2,0)))</f>
        <v>48</v>
      </c>
      <c r="D44" s="101" t="str">
        <f>IF(ISERROR(VLOOKUP(B44,'KAYIT LİSTESİ'!$B$4:$H$605,4,0)),"",(VLOOKUP(B44,'KAYIT LİSTESİ'!$B$4:$H$605,4,0)))</f>
        <v>1.7.1938</v>
      </c>
      <c r="E44" s="101" t="str">
        <f>IF(ISERROR(VLOOKUP(B44,'KAYIT LİSTESİ'!$B$4:$N$605,13,0)),"",(VLOOKUP(B44,'KAYIT LİSTESİ'!$B$4:$N$605,13,0)))</f>
        <v>M-75</v>
      </c>
      <c r="F44" s="187" t="str">
        <f>IF(ISERROR(VLOOKUP(B44,'KAYIT LİSTESİ'!$B$4:$H$605,5,0)),"",(VLOOKUP(B44,'KAYIT LİSTESİ'!$B$4:$H$605,5,0)))</f>
        <v>SEMİRK KIRKLI</v>
      </c>
      <c r="G44" s="187" t="str">
        <f>IF(ISERROR(VLOOKUP(B44,'KAYIT LİSTESİ'!$B$4:$H$605,6,0)),"",(VLOOKUP(B44,'KAYIT LİSTESİ'!$B$4:$H$605,6,0)))</f>
        <v>İSTANBUL MASTERLERİ ATL. KULÜBÜ</v>
      </c>
      <c r="H44" s="180">
        <v>723</v>
      </c>
      <c r="I44" s="180">
        <v>771</v>
      </c>
      <c r="J44" s="180">
        <v>771</v>
      </c>
      <c r="K44" s="215">
        <f t="shared" ref="K44" si="8">MAX(H44:J44)</f>
        <v>771</v>
      </c>
      <c r="L44" s="216">
        <v>784</v>
      </c>
      <c r="M44" s="216">
        <v>772</v>
      </c>
      <c r="N44" s="216">
        <v>794</v>
      </c>
      <c r="O44" s="215">
        <f t="shared" ref="O44" si="9">MAX(H44:N44)</f>
        <v>794</v>
      </c>
      <c r="P44" s="102"/>
      <c r="Q44" s="84"/>
    </row>
    <row r="45" spans="1:17" ht="32.450000000000003" customHeight="1" x14ac:dyDescent="0.2">
      <c r="A45" s="519" t="s">
        <v>6</v>
      </c>
      <c r="B45" s="519"/>
      <c r="C45" s="520" t="s">
        <v>146</v>
      </c>
      <c r="D45" s="521" t="s">
        <v>387</v>
      </c>
      <c r="E45" s="522"/>
      <c r="F45" s="523" t="str">
        <f>'YARIŞMA PROGRAMI'!S25</f>
        <v>HİKMET KANDEYDİ-10.22</v>
      </c>
      <c r="G45" s="524"/>
      <c r="H45" s="516" t="s">
        <v>381</v>
      </c>
      <c r="I45" s="516"/>
      <c r="J45" s="516"/>
      <c r="K45" s="516"/>
      <c r="L45" s="516"/>
      <c r="M45" s="516"/>
      <c r="N45" s="516"/>
      <c r="O45" s="517" t="s">
        <v>8</v>
      </c>
      <c r="P45" s="517" t="s">
        <v>216</v>
      </c>
    </row>
    <row r="46" spans="1:17" ht="21.75" customHeight="1" x14ac:dyDescent="0.2">
      <c r="A46" s="519"/>
      <c r="B46" s="519"/>
      <c r="C46" s="520"/>
      <c r="D46" s="336" t="s">
        <v>386</v>
      </c>
      <c r="E46" s="337" t="s">
        <v>225</v>
      </c>
      <c r="F46" s="265" t="s">
        <v>14</v>
      </c>
      <c r="G46" s="265" t="s">
        <v>47</v>
      </c>
      <c r="H46" s="371">
        <v>1</v>
      </c>
      <c r="I46" s="371">
        <v>2</v>
      </c>
      <c r="J46" s="371">
        <v>3</v>
      </c>
      <c r="K46" s="214" t="s">
        <v>217</v>
      </c>
      <c r="L46" s="371">
        <v>4</v>
      </c>
      <c r="M46" s="371">
        <v>5</v>
      </c>
      <c r="N46" s="371">
        <v>6</v>
      </c>
      <c r="O46" s="518"/>
      <c r="P46" s="518"/>
    </row>
    <row r="47" spans="1:17" s="83" customFormat="1" ht="35.450000000000003" customHeight="1" x14ac:dyDescent="0.2">
      <c r="A47" s="98">
        <v>1</v>
      </c>
      <c r="B47" s="99" t="s">
        <v>1428</v>
      </c>
      <c r="C47" s="100">
        <f>IF(ISERROR(VLOOKUP(B47,'KAYIT LİSTESİ'!$B$4:$H$605,2,0)),"",(VLOOKUP(B47,'KAYIT LİSTESİ'!$B$4:$H$605,2,0)))</f>
        <v>1</v>
      </c>
      <c r="D47" s="101">
        <f>IF(ISERROR(VLOOKUP(B47,'KAYIT LİSTESİ'!$B$4:$H$605,4,0)),"",(VLOOKUP(B47,'KAYIT LİSTESİ'!$B$4:$H$605,4,0)))</f>
        <v>11902</v>
      </c>
      <c r="E47" s="101" t="str">
        <f>IF(ISERROR(VLOOKUP(B47,'KAYIT LİSTESİ'!$B$4:$N$605,13,0)),"",(VLOOKUP(B47,'KAYIT LİSTESİ'!$B$4:$N$605,13,0)))</f>
        <v>M-80</v>
      </c>
      <c r="F47" s="187" t="str">
        <f>IF(ISERROR(VLOOKUP(B47,'KAYIT LİSTESİ'!$B$4:$H$605,5,0)),"",(VLOOKUP(B47,'KAYIT LİSTESİ'!$B$4:$H$605,5,0)))</f>
        <v>HİKMET KANDEYDİ</v>
      </c>
      <c r="G47" s="187" t="str">
        <f>IF(ISERROR(VLOOKUP(B47,'KAYIT LİSTESİ'!$B$4:$H$605,6,0)),"",(VLOOKUP(B47,'KAYIT LİSTESİ'!$B$4:$H$605,6,0)))</f>
        <v>İZMİR MASTERLER ATL. KULÜBÜ</v>
      </c>
      <c r="H47" s="180" t="s">
        <v>383</v>
      </c>
      <c r="I47" s="180" t="s">
        <v>383</v>
      </c>
      <c r="J47" s="180">
        <v>793</v>
      </c>
      <c r="K47" s="215">
        <f t="shared" ref="K47" si="10">MAX(H47:J47)</f>
        <v>793</v>
      </c>
      <c r="L47" s="216">
        <v>795</v>
      </c>
      <c r="M47" s="216">
        <v>768</v>
      </c>
      <c r="N47" s="216">
        <v>780</v>
      </c>
      <c r="O47" s="215">
        <f t="shared" ref="O47" si="11">MAX(H47:N47)</f>
        <v>795</v>
      </c>
      <c r="P47" s="102"/>
    </row>
    <row r="48" spans="1:17" s="87" customFormat="1" ht="9" customHeight="1" x14ac:dyDescent="0.2">
      <c r="A48" s="85"/>
      <c r="B48" s="85"/>
      <c r="C48" s="85"/>
      <c r="D48" s="86"/>
      <c r="E48" s="86"/>
      <c r="F48" s="85"/>
      <c r="O48" s="88"/>
      <c r="P48" s="85"/>
    </row>
    <row r="49" spans="1:16" s="87" customFormat="1" ht="25.5" customHeight="1" x14ac:dyDescent="0.2">
      <c r="A49" s="525" t="s">
        <v>4</v>
      </c>
      <c r="B49" s="525"/>
      <c r="C49" s="525"/>
      <c r="D49" s="525"/>
      <c r="E49" s="226"/>
      <c r="F49" s="89" t="s">
        <v>0</v>
      </c>
      <c r="G49" s="89" t="s">
        <v>1</v>
      </c>
      <c r="H49" s="526" t="s">
        <v>2</v>
      </c>
      <c r="I49" s="526"/>
      <c r="J49" s="526"/>
      <c r="K49" s="526"/>
      <c r="L49" s="526"/>
      <c r="M49" s="526"/>
      <c r="N49" s="526"/>
      <c r="O49" s="526" t="s">
        <v>3</v>
      </c>
      <c r="P49" s="526"/>
    </row>
  </sheetData>
  <sortState ref="A36:O41">
    <sortCondition descending="1" ref="O36:O41"/>
  </sortState>
  <mergeCells count="94">
    <mergeCell ref="D10:E10"/>
    <mergeCell ref="F10:G10"/>
    <mergeCell ref="D15:E15"/>
    <mergeCell ref="F15:G15"/>
    <mergeCell ref="D19:E19"/>
    <mergeCell ref="F19:G19"/>
    <mergeCell ref="O42:O43"/>
    <mergeCell ref="P42:P43"/>
    <mergeCell ref="A42:A43"/>
    <mergeCell ref="B42:B43"/>
    <mergeCell ref="C42:C43"/>
    <mergeCell ref="D42:E42"/>
    <mergeCell ref="F42:G42"/>
    <mergeCell ref="H42:N42"/>
    <mergeCell ref="O34:O35"/>
    <mergeCell ref="P34:P35"/>
    <mergeCell ref="A34:A35"/>
    <mergeCell ref="B34:B35"/>
    <mergeCell ref="C34:C35"/>
    <mergeCell ref="D34:E34"/>
    <mergeCell ref="F34:G34"/>
    <mergeCell ref="H34:N34"/>
    <mergeCell ref="O30:O31"/>
    <mergeCell ref="P30:P31"/>
    <mergeCell ref="A30:A31"/>
    <mergeCell ref="B30:B31"/>
    <mergeCell ref="C30:C31"/>
    <mergeCell ref="D30:E30"/>
    <mergeCell ref="F30:G30"/>
    <mergeCell ref="H30:N30"/>
    <mergeCell ref="P22:P23"/>
    <mergeCell ref="A22:A23"/>
    <mergeCell ref="B22:B23"/>
    <mergeCell ref="C22:C23"/>
    <mergeCell ref="H26:N26"/>
    <mergeCell ref="O26:O27"/>
    <mergeCell ref="P26:P27"/>
    <mergeCell ref="A26:A27"/>
    <mergeCell ref="B26:B27"/>
    <mergeCell ref="C26:C27"/>
    <mergeCell ref="D22:E22"/>
    <mergeCell ref="F22:G22"/>
    <mergeCell ref="D26:E26"/>
    <mergeCell ref="F26:G26"/>
    <mergeCell ref="A19:A20"/>
    <mergeCell ref="B19:B20"/>
    <mergeCell ref="C19:C20"/>
    <mergeCell ref="H22:N22"/>
    <mergeCell ref="O22:O23"/>
    <mergeCell ref="H15:N15"/>
    <mergeCell ref="O15:O16"/>
    <mergeCell ref="P15:P16"/>
    <mergeCell ref="H19:N19"/>
    <mergeCell ref="O19:O20"/>
    <mergeCell ref="P19:P20"/>
    <mergeCell ref="A1:P1"/>
    <mergeCell ref="A2:P2"/>
    <mergeCell ref="A3:C3"/>
    <mergeCell ref="D3:F3"/>
    <mergeCell ref="N3:P3"/>
    <mergeCell ref="H3:J3"/>
    <mergeCell ref="A4:C4"/>
    <mergeCell ref="P6:P7"/>
    <mergeCell ref="H6:N6"/>
    <mergeCell ref="L4:M4"/>
    <mergeCell ref="I4:J4"/>
    <mergeCell ref="N4:O4"/>
    <mergeCell ref="D4:F4"/>
    <mergeCell ref="D6:E6"/>
    <mergeCell ref="F6:G6"/>
    <mergeCell ref="A49:D49"/>
    <mergeCell ref="H49:N49"/>
    <mergeCell ref="O49:P49"/>
    <mergeCell ref="A6:A7"/>
    <mergeCell ref="O6:O7"/>
    <mergeCell ref="B6:B7"/>
    <mergeCell ref="C6:C7"/>
    <mergeCell ref="A10:A11"/>
    <mergeCell ref="B10:B11"/>
    <mergeCell ref="C10:C11"/>
    <mergeCell ref="H10:N10"/>
    <mergeCell ref="O10:O11"/>
    <mergeCell ref="P10:P11"/>
    <mergeCell ref="A15:A16"/>
    <mergeCell ref="B15:B16"/>
    <mergeCell ref="C15:C16"/>
    <mergeCell ref="H45:N45"/>
    <mergeCell ref="O45:O46"/>
    <mergeCell ref="P45:P46"/>
    <mergeCell ref="A45:A46"/>
    <mergeCell ref="B45:B46"/>
    <mergeCell ref="C45:C46"/>
    <mergeCell ref="D45:E45"/>
    <mergeCell ref="F45:G45"/>
  </mergeCells>
  <conditionalFormatting sqref="O29 O12:O14 O17:O18 O21 O24:O25 O44 O47">
    <cfRule type="cellIs" dxfId="80" priority="18" operator="equal">
      <formula>0</formula>
    </cfRule>
  </conditionalFormatting>
  <conditionalFormatting sqref="O8:O9">
    <cfRule type="cellIs" dxfId="79" priority="17" operator="equal">
      <formula>0</formula>
    </cfRule>
  </conditionalFormatting>
  <conditionalFormatting sqref="O32:O33">
    <cfRule type="cellIs" dxfId="78" priority="16" operator="equal">
      <formula>0</formula>
    </cfRule>
  </conditionalFormatting>
  <conditionalFormatting sqref="O36:O39 O41">
    <cfRule type="cellIs" dxfId="77" priority="15" operator="equal">
      <formula>0</formula>
    </cfRule>
  </conditionalFormatting>
  <conditionalFormatting sqref="K12:K14">
    <cfRule type="cellIs" dxfId="76" priority="12" operator="equal">
      <formula>0</formula>
    </cfRule>
  </conditionalFormatting>
  <conditionalFormatting sqref="K8:K9">
    <cfRule type="cellIs" dxfId="75" priority="13" operator="equal">
      <formula>0</formula>
    </cfRule>
  </conditionalFormatting>
  <conditionalFormatting sqref="K17:K18">
    <cfRule type="cellIs" dxfId="74" priority="11" operator="equal">
      <formula>0</formula>
    </cfRule>
  </conditionalFormatting>
  <conditionalFormatting sqref="K21">
    <cfRule type="cellIs" dxfId="73" priority="10" operator="equal">
      <formula>0</formula>
    </cfRule>
  </conditionalFormatting>
  <conditionalFormatting sqref="K24:K25">
    <cfRule type="cellIs" dxfId="72" priority="9" operator="equal">
      <formula>0</formula>
    </cfRule>
  </conditionalFormatting>
  <conditionalFormatting sqref="K29">
    <cfRule type="cellIs" dxfId="71" priority="8" operator="equal">
      <formula>0</formula>
    </cfRule>
  </conditionalFormatting>
  <conditionalFormatting sqref="K32:K33">
    <cfRule type="cellIs" dxfId="70" priority="7" operator="equal">
      <formula>0</formula>
    </cfRule>
  </conditionalFormatting>
  <conditionalFormatting sqref="K36:K39 K41">
    <cfRule type="cellIs" dxfId="69" priority="6" operator="equal">
      <formula>0</formula>
    </cfRule>
  </conditionalFormatting>
  <conditionalFormatting sqref="K44 K47">
    <cfRule type="cellIs" dxfId="68" priority="5" operator="equal">
      <formula>0</formula>
    </cfRule>
  </conditionalFormatting>
  <conditionalFormatting sqref="O28">
    <cfRule type="cellIs" dxfId="67" priority="4" operator="equal">
      <formula>0</formula>
    </cfRule>
  </conditionalFormatting>
  <conditionalFormatting sqref="K28">
    <cfRule type="cellIs" dxfId="66" priority="3" operator="equal">
      <formula>0</formula>
    </cfRule>
  </conditionalFormatting>
  <conditionalFormatting sqref="O40">
    <cfRule type="cellIs" dxfId="65" priority="2" operator="equal">
      <formula>0</formula>
    </cfRule>
  </conditionalFormatting>
  <conditionalFormatting sqref="K40">
    <cfRule type="cellIs" dxfId="64"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5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R34"/>
  <sheetViews>
    <sheetView view="pageBreakPreview" zoomScale="44" zoomScaleNormal="50" zoomScaleSheetLayoutView="44" workbookViewId="0">
      <selection activeCell="F24" sqref="F24:BO25"/>
    </sheetView>
  </sheetViews>
  <sheetFormatPr defaultColWidth="9.140625" defaultRowHeight="14.25" x14ac:dyDescent="0.2"/>
  <cols>
    <col min="1" max="1" width="7.28515625" style="30" customWidth="1"/>
    <col min="2" max="2" width="20" style="30" hidden="1" customWidth="1"/>
    <col min="3" max="3" width="9.7109375" style="30" customWidth="1"/>
    <col min="4" max="4" width="16" style="56" customWidth="1"/>
    <col min="5" max="5" width="14.28515625" style="56" customWidth="1"/>
    <col min="6" max="6" width="25.5703125" style="30" customWidth="1"/>
    <col min="7" max="7" width="22.85546875" style="30" customWidth="1"/>
    <col min="8" max="8" width="5.5703125" style="54" bestFit="1" customWidth="1"/>
    <col min="9" max="46" width="4.7109375" style="54" customWidth="1"/>
    <col min="47" max="49" width="4.7109375" style="54" hidden="1" customWidth="1"/>
    <col min="50" max="67" width="4.7109375" style="54" customWidth="1"/>
    <col min="68" max="68" width="20.5703125" style="57" customWidth="1"/>
    <col min="69" max="69" width="10.85546875" style="58" customWidth="1"/>
    <col min="70" max="70" width="12.28515625" style="224" customWidth="1"/>
    <col min="71" max="16384" width="9.140625" style="54"/>
  </cols>
  <sheetData>
    <row r="1" spans="1:70" s="10" customFormat="1" ht="48.75" customHeight="1" x14ac:dyDescent="0.2">
      <c r="A1" s="563" t="s">
        <v>145</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row>
    <row r="2" spans="1:70" s="10" customFormat="1" ht="36.75" customHeight="1" x14ac:dyDescent="0.2">
      <c r="A2" s="564" t="s">
        <v>223</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row>
    <row r="3" spans="1:70" s="68" customFormat="1" ht="23.25" customHeight="1" x14ac:dyDescent="0.2">
      <c r="A3" s="565" t="s">
        <v>160</v>
      </c>
      <c r="B3" s="565"/>
      <c r="C3" s="565"/>
      <c r="D3" s="565"/>
      <c r="E3" s="228"/>
      <c r="F3" s="566" t="str">
        <f>'YARIŞMA PROGRAMI'!C11</f>
        <v>Yüksek  Atlama</v>
      </c>
      <c r="G3" s="566"/>
      <c r="H3" s="66"/>
      <c r="I3" s="66"/>
      <c r="J3" s="66"/>
      <c r="K3" s="66"/>
      <c r="L3" s="66"/>
      <c r="M3" s="66"/>
      <c r="N3" s="66"/>
      <c r="O3" s="66"/>
      <c r="P3" s="66"/>
      <c r="Q3" s="66"/>
      <c r="R3" s="66"/>
      <c r="S3" s="66"/>
      <c r="T3" s="66"/>
      <c r="U3" s="66"/>
      <c r="V3" s="567"/>
      <c r="W3" s="567"/>
      <c r="X3" s="567"/>
      <c r="Y3" s="567"/>
      <c r="Z3" s="66"/>
      <c r="AA3" s="66"/>
      <c r="AB3" s="565"/>
      <c r="AC3" s="565"/>
      <c r="AD3" s="565"/>
      <c r="AE3" s="565"/>
      <c r="AF3" s="565"/>
      <c r="AG3" s="568"/>
      <c r="AH3" s="568"/>
      <c r="AI3" s="568"/>
      <c r="AJ3" s="568"/>
      <c r="AK3" s="568"/>
      <c r="AL3" s="66"/>
      <c r="AM3" s="66"/>
      <c r="AN3" s="66"/>
      <c r="AO3" s="66"/>
      <c r="AP3" s="66"/>
      <c r="AQ3" s="66"/>
      <c r="AR3" s="66"/>
      <c r="AS3" s="67"/>
      <c r="AT3" s="67"/>
      <c r="AU3" s="67"/>
      <c r="AV3" s="67"/>
      <c r="AW3" s="67"/>
      <c r="AX3" s="565"/>
      <c r="AY3" s="565"/>
      <c r="AZ3" s="565"/>
      <c r="BA3" s="565"/>
      <c r="BB3" s="565"/>
      <c r="BC3" s="565"/>
      <c r="BD3" s="568"/>
      <c r="BE3" s="568"/>
      <c r="BF3" s="568"/>
      <c r="BG3" s="568"/>
      <c r="BH3" s="568"/>
      <c r="BI3" s="568"/>
      <c r="BJ3" s="568"/>
      <c r="BK3" s="568"/>
      <c r="BL3" s="568"/>
      <c r="BM3" s="568"/>
      <c r="BN3" s="568"/>
      <c r="BO3" s="568"/>
      <c r="BP3" s="568"/>
      <c r="BQ3" s="568"/>
      <c r="BR3" s="568"/>
    </row>
    <row r="4" spans="1:70" s="68" customFormat="1" ht="23.25" customHeight="1" x14ac:dyDescent="0.2">
      <c r="A4" s="558" t="s">
        <v>162</v>
      </c>
      <c r="B4" s="558"/>
      <c r="C4" s="558"/>
      <c r="D4" s="558"/>
      <c r="E4" s="227"/>
      <c r="F4" s="570" t="str">
        <f>'YARIŞMA BİLGİLERİ'!F21</f>
        <v>Master Erkekler</v>
      </c>
      <c r="G4" s="570"/>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558" t="s">
        <v>158</v>
      </c>
      <c r="AY4" s="558"/>
      <c r="AZ4" s="558"/>
      <c r="BA4" s="558"/>
      <c r="BB4" s="558"/>
      <c r="BC4" s="558"/>
      <c r="BD4" s="561">
        <f>'YARIŞMA PROGRAMI'!B11</f>
        <v>42210.732638888891</v>
      </c>
      <c r="BE4" s="561"/>
      <c r="BF4" s="561"/>
      <c r="BG4" s="561"/>
      <c r="BH4" s="561"/>
      <c r="BI4" s="561"/>
      <c r="BJ4" s="561"/>
      <c r="BK4" s="561"/>
      <c r="BL4" s="561"/>
      <c r="BM4" s="561"/>
      <c r="BN4" s="195"/>
      <c r="BO4" s="195"/>
      <c r="BP4" s="195"/>
      <c r="BQ4" s="195"/>
      <c r="BR4" s="222"/>
    </row>
    <row r="5" spans="1:70" s="10" customFormat="1" ht="30" customHeight="1" x14ac:dyDescent="0.2">
      <c r="A5" s="59"/>
      <c r="B5" s="59"/>
      <c r="C5" s="59"/>
      <c r="D5" s="60"/>
      <c r="E5" s="60"/>
      <c r="F5" s="61"/>
      <c r="G5" s="62"/>
      <c r="H5" s="63"/>
      <c r="I5" s="63"/>
      <c r="J5" s="63"/>
      <c r="K5" s="63"/>
      <c r="L5" s="59"/>
      <c r="M5" s="59"/>
      <c r="N5" s="59"/>
      <c r="O5" s="59"/>
      <c r="P5" s="59"/>
      <c r="Q5" s="59"/>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557">
        <f ca="1">NOW()</f>
        <v>42212.506261805553</v>
      </c>
      <c r="BQ5" s="557"/>
      <c r="BR5" s="557"/>
    </row>
    <row r="6" spans="1:70" ht="36" customHeight="1" x14ac:dyDescent="0.2">
      <c r="A6" s="552" t="s">
        <v>6</v>
      </c>
      <c r="B6" s="562"/>
      <c r="C6" s="552" t="s">
        <v>146</v>
      </c>
      <c r="D6" s="552" t="s">
        <v>21</v>
      </c>
      <c r="E6" s="552" t="s">
        <v>225</v>
      </c>
      <c r="F6" s="552" t="s">
        <v>7</v>
      </c>
      <c r="G6" s="552" t="s">
        <v>47</v>
      </c>
      <c r="H6" s="555" t="s">
        <v>376</v>
      </c>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556"/>
      <c r="BM6" s="556"/>
      <c r="BN6" s="556"/>
      <c r="BO6" s="556"/>
      <c r="BP6" s="559" t="s">
        <v>8</v>
      </c>
      <c r="BQ6" s="560" t="s">
        <v>212</v>
      </c>
      <c r="BR6" s="569" t="s">
        <v>9</v>
      </c>
    </row>
    <row r="7" spans="1:70" ht="69.75" customHeight="1" x14ac:dyDescent="0.2">
      <c r="A7" s="553"/>
      <c r="B7" s="562"/>
      <c r="C7" s="553"/>
      <c r="D7" s="553"/>
      <c r="E7" s="553"/>
      <c r="F7" s="553"/>
      <c r="G7" s="553"/>
      <c r="H7" s="554">
        <v>120</v>
      </c>
      <c r="I7" s="554"/>
      <c r="J7" s="554"/>
      <c r="K7" s="554">
        <v>125</v>
      </c>
      <c r="L7" s="554"/>
      <c r="M7" s="554"/>
      <c r="N7" s="554">
        <v>130</v>
      </c>
      <c r="O7" s="554"/>
      <c r="P7" s="554"/>
      <c r="Q7" s="554">
        <v>135</v>
      </c>
      <c r="R7" s="554"/>
      <c r="S7" s="554"/>
      <c r="T7" s="554">
        <v>140</v>
      </c>
      <c r="U7" s="554"/>
      <c r="V7" s="554"/>
      <c r="W7" s="554">
        <v>145</v>
      </c>
      <c r="X7" s="554"/>
      <c r="Y7" s="554"/>
      <c r="Z7" s="554">
        <v>150</v>
      </c>
      <c r="AA7" s="554"/>
      <c r="AB7" s="554"/>
      <c r="AC7" s="554">
        <v>155</v>
      </c>
      <c r="AD7" s="554"/>
      <c r="AE7" s="554"/>
      <c r="AF7" s="554">
        <v>160</v>
      </c>
      <c r="AG7" s="554"/>
      <c r="AH7" s="554"/>
      <c r="AI7" s="554">
        <v>165</v>
      </c>
      <c r="AJ7" s="554"/>
      <c r="AK7" s="554"/>
      <c r="AL7" s="554">
        <v>170</v>
      </c>
      <c r="AM7" s="554"/>
      <c r="AN7" s="554"/>
      <c r="AO7" s="554">
        <v>175</v>
      </c>
      <c r="AP7" s="554"/>
      <c r="AQ7" s="554"/>
      <c r="AR7" s="554"/>
      <c r="AS7" s="554"/>
      <c r="AT7" s="554"/>
      <c r="AU7" s="554"/>
      <c r="AV7" s="554"/>
      <c r="AW7" s="554"/>
      <c r="AX7" s="554"/>
      <c r="AY7" s="554"/>
      <c r="AZ7" s="554"/>
      <c r="BA7" s="554"/>
      <c r="BB7" s="554"/>
      <c r="BC7" s="554"/>
      <c r="BD7" s="554"/>
      <c r="BE7" s="554"/>
      <c r="BF7" s="554"/>
      <c r="BG7" s="554"/>
      <c r="BH7" s="554"/>
      <c r="BI7" s="554"/>
      <c r="BJ7" s="554"/>
      <c r="BK7" s="554"/>
      <c r="BL7" s="554"/>
      <c r="BM7" s="554"/>
      <c r="BN7" s="554"/>
      <c r="BO7" s="554"/>
      <c r="BP7" s="559"/>
      <c r="BQ7" s="560"/>
      <c r="BR7" s="569"/>
    </row>
    <row r="8" spans="1:70" s="20" customFormat="1" ht="55.15" customHeight="1" x14ac:dyDescent="0.2">
      <c r="A8" s="73">
        <v>1</v>
      </c>
      <c r="B8" s="179" t="s">
        <v>186</v>
      </c>
      <c r="C8" s="65">
        <f>IF(ISERROR(VLOOKUP(B8,'KAYIT LİSTESİ'!$B$4:$H$605,2,0)),"",(VLOOKUP(B8,'KAYIT LİSTESİ'!$B$4:$H$605,2,0)))</f>
        <v>53</v>
      </c>
      <c r="D8" s="55" t="str">
        <f>IF(ISERROR(VLOOKUP(B8,'KAYIT LİSTESİ'!$B$4:$H$605,4,0)),"",(VLOOKUP(B8,'KAYIT LİSTESİ'!$B$4:$H$605,4,0)))</f>
        <v>22.1.1966</v>
      </c>
      <c r="E8" s="55" t="str">
        <f>IF(ISERROR(VLOOKUP(B8,'KAYIT LİSTESİ'!$B$4:$N$605,13,0)),"",(VLOOKUP(B8,'KAYIT LİSTESİ'!$B$4:$N$605,13,0)))</f>
        <v>M-45</v>
      </c>
      <c r="F8" s="72" t="str">
        <f>IF(ISERROR(VLOOKUP(B8,'KAYIT LİSTESİ'!$B$4:$H$605,5,0)),"",(VLOOKUP(B8,'KAYIT LİSTESİ'!$B$4:$H$605,5,0)))</f>
        <v>HAKAN YORULMAZ</v>
      </c>
      <c r="G8" s="72" t="str">
        <f>IF(ISERROR(VLOOKUP(B8,'KAYIT LİSTESİ'!$B$4:$H$605,6,0)),"",(VLOOKUP(B8,'KAYIT LİSTESİ'!$B$4:$H$605,6,0)))</f>
        <v>İZMİR ATLETİZM SPOR KULÜBÜ</v>
      </c>
      <c r="H8" s="199"/>
      <c r="I8" s="199"/>
      <c r="J8" s="199"/>
      <c r="K8" s="202"/>
      <c r="L8" s="203"/>
      <c r="M8" s="203"/>
      <c r="N8" s="199"/>
      <c r="O8" s="200"/>
      <c r="P8" s="199"/>
      <c r="Q8" s="203"/>
      <c r="R8" s="203"/>
      <c r="S8" s="203"/>
      <c r="T8" s="199" t="s">
        <v>1670</v>
      </c>
      <c r="U8" s="199"/>
      <c r="V8" s="199"/>
      <c r="W8" s="203" t="s">
        <v>1670</v>
      </c>
      <c r="X8" s="203"/>
      <c r="Y8" s="203"/>
      <c r="Z8" s="199" t="s">
        <v>1670</v>
      </c>
      <c r="AA8" s="199"/>
      <c r="AB8" s="199"/>
      <c r="AC8" s="203" t="s">
        <v>1670</v>
      </c>
      <c r="AD8" s="203"/>
      <c r="AE8" s="203"/>
      <c r="AF8" s="199" t="s">
        <v>1668</v>
      </c>
      <c r="AG8" s="199" t="s">
        <v>1668</v>
      </c>
      <c r="AH8" s="199" t="s">
        <v>1668</v>
      </c>
      <c r="AI8" s="203"/>
      <c r="AJ8" s="203"/>
      <c r="AK8" s="203"/>
      <c r="AL8" s="199"/>
      <c r="AM8" s="199"/>
      <c r="AN8" s="199"/>
      <c r="AO8" s="203"/>
      <c r="AP8" s="203"/>
      <c r="AQ8" s="203"/>
      <c r="AR8" s="199"/>
      <c r="AS8" s="199"/>
      <c r="AT8" s="199"/>
      <c r="AU8" s="203"/>
      <c r="AV8" s="204"/>
      <c r="AW8" s="204"/>
      <c r="AX8" s="199"/>
      <c r="AY8" s="199"/>
      <c r="AZ8" s="199"/>
      <c r="BA8" s="203"/>
      <c r="BB8" s="203"/>
      <c r="BC8" s="203"/>
      <c r="BD8" s="199"/>
      <c r="BE8" s="201"/>
      <c r="BF8" s="201"/>
      <c r="BG8" s="203"/>
      <c r="BH8" s="204"/>
      <c r="BI8" s="204"/>
      <c r="BJ8" s="199"/>
      <c r="BK8" s="201"/>
      <c r="BL8" s="201"/>
      <c r="BM8" s="203"/>
      <c r="BN8" s="204"/>
      <c r="BO8" s="204"/>
      <c r="BP8" s="205">
        <v>155</v>
      </c>
      <c r="BQ8" s="205"/>
      <c r="BR8" s="223"/>
    </row>
    <row r="9" spans="1:70" s="20" customFormat="1" ht="55.15" customHeight="1" x14ac:dyDescent="0.2">
      <c r="A9" s="73">
        <v>2</v>
      </c>
      <c r="B9" s="179" t="s">
        <v>185</v>
      </c>
      <c r="C9" s="65">
        <f>IF(ISERROR(VLOOKUP(B9,'KAYIT LİSTESİ'!$B$4:$H$605,2,0)),"",(VLOOKUP(B9,'KAYIT LİSTESİ'!$B$4:$H$605,2,0)))</f>
        <v>11</v>
      </c>
      <c r="D9" s="55" t="str">
        <f>IF(ISERROR(VLOOKUP(B9,'KAYIT LİSTESİ'!$B$4:$H$605,4,0)),"",(VLOOKUP(B9,'KAYIT LİSTESİ'!$B$4:$H$605,4,0)))</f>
        <v>19.8.1967</v>
      </c>
      <c r="E9" s="55" t="str">
        <f>IF(ISERROR(VLOOKUP(B9,'KAYIT LİSTESİ'!$B$4:$N$605,13,0)),"",(VLOOKUP(B9,'KAYIT LİSTESİ'!$B$4:$N$605,13,0)))</f>
        <v>M-45</v>
      </c>
      <c r="F9" s="72" t="str">
        <f>IF(ISERROR(VLOOKUP(B9,'KAYIT LİSTESİ'!$B$4:$H$605,5,0)),"",(VLOOKUP(B9,'KAYIT LİSTESİ'!$B$4:$H$605,5,0)))</f>
        <v>ŞERİF ALİ BÜLBÜL</v>
      </c>
      <c r="G9" s="72" t="str">
        <f>IF(ISERROR(VLOOKUP(B9,'KAYIT LİSTESİ'!$B$4:$H$605,6,0)),"",(VLOOKUP(B9,'KAYIT LİSTESİ'!$B$4:$H$605,6,0)))</f>
        <v>İZMİR MASTERLER ATL. KULÜBÜ</v>
      </c>
      <c r="H9" s="199"/>
      <c r="I9" s="199"/>
      <c r="J9" s="199"/>
      <c r="K9" s="202"/>
      <c r="L9" s="203"/>
      <c r="M9" s="203"/>
      <c r="N9" s="199" t="s">
        <v>1670</v>
      </c>
      <c r="O9" s="200"/>
      <c r="P9" s="199"/>
      <c r="Q9" s="203" t="s">
        <v>1670</v>
      </c>
      <c r="R9" s="203"/>
      <c r="S9" s="203"/>
      <c r="T9" s="199" t="s">
        <v>1668</v>
      </c>
      <c r="U9" s="199" t="s">
        <v>1668</v>
      </c>
      <c r="V9" s="199" t="s">
        <v>1668</v>
      </c>
      <c r="W9" s="203"/>
      <c r="X9" s="203"/>
      <c r="Y9" s="203"/>
      <c r="Z9" s="199"/>
      <c r="AA9" s="199"/>
      <c r="AB9" s="199"/>
      <c r="AC9" s="203"/>
      <c r="AD9" s="203"/>
      <c r="AE9" s="203"/>
      <c r="AF9" s="199"/>
      <c r="AG9" s="199"/>
      <c r="AH9" s="199"/>
      <c r="AI9" s="203"/>
      <c r="AJ9" s="203"/>
      <c r="AK9" s="203"/>
      <c r="AL9" s="199"/>
      <c r="AM9" s="199"/>
      <c r="AN9" s="199"/>
      <c r="AO9" s="203"/>
      <c r="AP9" s="203"/>
      <c r="AQ9" s="203"/>
      <c r="AR9" s="199"/>
      <c r="AS9" s="199"/>
      <c r="AT9" s="199"/>
      <c r="AU9" s="203"/>
      <c r="AV9" s="204"/>
      <c r="AW9" s="204"/>
      <c r="AX9" s="199"/>
      <c r="AY9" s="199"/>
      <c r="AZ9" s="199"/>
      <c r="BA9" s="203"/>
      <c r="BB9" s="203"/>
      <c r="BC9" s="203"/>
      <c r="BD9" s="199"/>
      <c r="BE9" s="201"/>
      <c r="BF9" s="201"/>
      <c r="BG9" s="203"/>
      <c r="BH9" s="204"/>
      <c r="BI9" s="204"/>
      <c r="BJ9" s="199"/>
      <c r="BK9" s="201"/>
      <c r="BL9" s="201"/>
      <c r="BM9" s="203"/>
      <c r="BN9" s="204"/>
      <c r="BO9" s="204"/>
      <c r="BP9" s="205">
        <v>135</v>
      </c>
      <c r="BQ9" s="205"/>
      <c r="BR9" s="223"/>
    </row>
    <row r="10" spans="1:70" ht="36" customHeight="1" x14ac:dyDescent="0.2">
      <c r="A10" s="552" t="s">
        <v>6</v>
      </c>
      <c r="B10" s="562"/>
      <c r="C10" s="552" t="s">
        <v>146</v>
      </c>
      <c r="D10" s="552" t="s">
        <v>21</v>
      </c>
      <c r="E10" s="552" t="s">
        <v>225</v>
      </c>
      <c r="F10" s="552" t="s">
        <v>7</v>
      </c>
      <c r="G10" s="552" t="s">
        <v>47</v>
      </c>
      <c r="H10" s="555" t="s">
        <v>377</v>
      </c>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56"/>
      <c r="BN10" s="556"/>
      <c r="BO10" s="556"/>
      <c r="BP10" s="559" t="s">
        <v>8</v>
      </c>
      <c r="BQ10" s="560" t="s">
        <v>212</v>
      </c>
      <c r="BR10" s="569" t="s">
        <v>9</v>
      </c>
    </row>
    <row r="11" spans="1:70" ht="69.75" customHeight="1" x14ac:dyDescent="0.2">
      <c r="A11" s="553"/>
      <c r="B11" s="562"/>
      <c r="C11" s="553"/>
      <c r="D11" s="553"/>
      <c r="E11" s="553"/>
      <c r="F11" s="553"/>
      <c r="G11" s="553"/>
      <c r="H11" s="554">
        <v>115</v>
      </c>
      <c r="I11" s="554"/>
      <c r="J11" s="554"/>
      <c r="K11" s="554">
        <v>120</v>
      </c>
      <c r="L11" s="554"/>
      <c r="M11" s="554"/>
      <c r="N11" s="554">
        <v>125</v>
      </c>
      <c r="O11" s="554"/>
      <c r="P11" s="554"/>
      <c r="Q11" s="554">
        <v>130</v>
      </c>
      <c r="R11" s="554"/>
      <c r="S11" s="554"/>
      <c r="T11" s="554">
        <v>135</v>
      </c>
      <c r="U11" s="554"/>
      <c r="V11" s="554"/>
      <c r="W11" s="554">
        <v>140</v>
      </c>
      <c r="X11" s="554"/>
      <c r="Y11" s="554"/>
      <c r="Z11" s="554">
        <v>145</v>
      </c>
      <c r="AA11" s="554"/>
      <c r="AB11" s="554"/>
      <c r="AC11" s="554">
        <v>150</v>
      </c>
      <c r="AD11" s="554"/>
      <c r="AE11" s="554"/>
      <c r="AF11" s="554">
        <v>155</v>
      </c>
      <c r="AG11" s="554"/>
      <c r="AH11" s="554"/>
      <c r="AI11" s="554">
        <v>160</v>
      </c>
      <c r="AJ11" s="554"/>
      <c r="AK11" s="554"/>
      <c r="AL11" s="554">
        <v>162</v>
      </c>
      <c r="AM11" s="554"/>
      <c r="AN11" s="554"/>
      <c r="AO11" s="554">
        <v>164</v>
      </c>
      <c r="AP11" s="554"/>
      <c r="AQ11" s="554"/>
      <c r="AR11" s="554"/>
      <c r="AS11" s="554"/>
      <c r="AT11" s="554"/>
      <c r="AU11" s="554"/>
      <c r="AV11" s="554"/>
      <c r="AW11" s="554"/>
      <c r="AX11" s="554"/>
      <c r="AY11" s="554"/>
      <c r="AZ11" s="554"/>
      <c r="BA11" s="554"/>
      <c r="BB11" s="554"/>
      <c r="BC11" s="554"/>
      <c r="BD11" s="554"/>
      <c r="BE11" s="554"/>
      <c r="BF11" s="554"/>
      <c r="BG11" s="554"/>
      <c r="BH11" s="554"/>
      <c r="BI11" s="554"/>
      <c r="BJ11" s="554"/>
      <c r="BK11" s="554"/>
      <c r="BL11" s="554"/>
      <c r="BM11" s="554"/>
      <c r="BN11" s="554"/>
      <c r="BO11" s="554"/>
      <c r="BP11" s="559"/>
      <c r="BQ11" s="560"/>
      <c r="BR11" s="569"/>
    </row>
    <row r="12" spans="1:70" s="20" customFormat="1" ht="55.15" customHeight="1" x14ac:dyDescent="0.2">
      <c r="A12" s="407">
        <v>1</v>
      </c>
      <c r="B12" s="408" t="s">
        <v>1420</v>
      </c>
      <c r="C12" s="409">
        <f>IF(ISERROR(VLOOKUP(B12,'KAYIT LİSTESİ'!$B$4:$H$605,2,0)),"",(VLOOKUP(B12,'KAYIT LİSTESİ'!$B$4:$H$605,2,0)))</f>
        <v>196</v>
      </c>
      <c r="D12" s="410" t="str">
        <f>IF(ISERROR(VLOOKUP(B12,'KAYIT LİSTESİ'!$B$4:$H$605,4,0)),"",(VLOOKUP(B12,'KAYIT LİSTESİ'!$B$4:$H$605,4,0)))</f>
        <v>23.6.1960</v>
      </c>
      <c r="E12" s="410" t="str">
        <f>IF(ISERROR(VLOOKUP(B12,'KAYIT LİSTESİ'!$B$4:$N$605,13,0)),"",(VLOOKUP(B12,'KAYIT LİSTESİ'!$B$4:$N$605,13,0)))</f>
        <v>M-55</v>
      </c>
      <c r="F12" s="411" t="str">
        <f>IF(ISERROR(VLOOKUP(B12,'KAYIT LİSTESİ'!$B$4:$H$605,5,0)),"",(VLOOKUP(B12,'KAYIT LİSTESİ'!$B$4:$H$605,5,0)))</f>
        <v>ALİ CERRAHOĞLU</v>
      </c>
      <c r="G12" s="411" t="str">
        <f>IF(ISERROR(VLOOKUP(B12,'KAYIT LİSTESİ'!$B$4:$H$605,6,0)),"",(VLOOKUP(B12,'KAYIT LİSTESİ'!$B$4:$H$605,6,0)))</f>
        <v>TARSUS MASTERLER ATLETİZM</v>
      </c>
      <c r="H12" s="412"/>
      <c r="I12" s="412"/>
      <c r="J12" s="412"/>
      <c r="K12" s="413"/>
      <c r="L12" s="412"/>
      <c r="M12" s="412"/>
      <c r="N12" s="412"/>
      <c r="O12" s="413"/>
      <c r="P12" s="412"/>
      <c r="Q12" s="412"/>
      <c r="R12" s="412"/>
      <c r="S12" s="412"/>
      <c r="T12" s="412" t="s">
        <v>1670</v>
      </c>
      <c r="U12" s="412"/>
      <c r="V12" s="412"/>
      <c r="W12" s="412" t="s">
        <v>1670</v>
      </c>
      <c r="X12" s="412"/>
      <c r="Y12" s="412"/>
      <c r="Z12" s="412" t="s">
        <v>1670</v>
      </c>
      <c r="AA12" s="412"/>
      <c r="AB12" s="412"/>
      <c r="AC12" s="412" t="s">
        <v>1670</v>
      </c>
      <c r="AD12" s="412"/>
      <c r="AE12" s="412"/>
      <c r="AF12" s="412" t="s">
        <v>1670</v>
      </c>
      <c r="AG12" s="412"/>
      <c r="AH12" s="412"/>
      <c r="AI12" s="412" t="s">
        <v>1668</v>
      </c>
      <c r="AJ12" s="412" t="s">
        <v>1670</v>
      </c>
      <c r="AK12" s="412"/>
      <c r="AL12" s="412" t="s">
        <v>1670</v>
      </c>
      <c r="AM12" s="412"/>
      <c r="AN12" s="412"/>
      <c r="AO12" s="412" t="s">
        <v>1668</v>
      </c>
      <c r="AP12" s="412" t="s">
        <v>1670</v>
      </c>
      <c r="AQ12" s="412"/>
      <c r="AR12" s="412"/>
      <c r="AS12" s="412"/>
      <c r="AT12" s="412"/>
      <c r="AU12" s="412"/>
      <c r="AV12" s="414"/>
      <c r="AW12" s="414"/>
      <c r="AX12" s="414"/>
      <c r="AY12" s="414"/>
      <c r="AZ12" s="414"/>
      <c r="BA12" s="414"/>
      <c r="BB12" s="414"/>
      <c r="BC12" s="414"/>
      <c r="BD12" s="414"/>
      <c r="BE12" s="414"/>
      <c r="BF12" s="414"/>
      <c r="BG12" s="414"/>
      <c r="BH12" s="414"/>
      <c r="BI12" s="414"/>
      <c r="BJ12" s="414"/>
      <c r="BK12" s="414"/>
      <c r="BL12" s="414"/>
      <c r="BM12" s="414"/>
      <c r="BN12" s="414"/>
      <c r="BO12" s="414"/>
      <c r="BP12" s="415">
        <v>164</v>
      </c>
      <c r="BQ12" s="415" t="s">
        <v>1672</v>
      </c>
      <c r="BR12" s="416"/>
    </row>
    <row r="13" spans="1:70" s="20" customFormat="1" ht="55.15" customHeight="1" x14ac:dyDescent="0.2">
      <c r="A13" s="73">
        <v>2</v>
      </c>
      <c r="B13" s="179" t="s">
        <v>190</v>
      </c>
      <c r="C13" s="65">
        <f>IF(ISERROR(VLOOKUP(B13,'KAYIT LİSTESİ'!$B$4:$H$605,2,0)),"",(VLOOKUP(B13,'KAYIT LİSTESİ'!$B$4:$H$605,2,0)))</f>
        <v>147</v>
      </c>
      <c r="D13" s="55" t="str">
        <f>IF(ISERROR(VLOOKUP(B13,'KAYIT LİSTESİ'!$B$4:$H$605,4,0)),"",(VLOOKUP(B13,'KAYIT LİSTESİ'!$B$4:$H$605,4,0)))</f>
        <v>12.2.1957</v>
      </c>
      <c r="E13" s="55" t="str">
        <f>IF(ISERROR(VLOOKUP(B13,'KAYIT LİSTESİ'!$B$4:$N$605,13,0)),"",(VLOOKUP(B13,'KAYIT LİSTESİ'!$B$4:$N$605,13,0)))</f>
        <v>M-55</v>
      </c>
      <c r="F13" s="72" t="str">
        <f>IF(ISERROR(VLOOKUP(B13,'KAYIT LİSTESİ'!$B$4:$H$605,5,0)),"",(VLOOKUP(B13,'KAYIT LİSTESİ'!$B$4:$H$605,5,0)))</f>
        <v>MESUT YARIN</v>
      </c>
      <c r="G13" s="72" t="str">
        <f>IF(ISERROR(VLOOKUP(B13,'KAYIT LİSTESİ'!$B$4:$H$605,6,0)),"",(VLOOKUP(B13,'KAYIT LİSTESİ'!$B$4:$H$605,6,0)))</f>
        <v>İZMİR MASTERLER ATL. KULÜBÜ</v>
      </c>
      <c r="H13" s="199" t="s">
        <v>1670</v>
      </c>
      <c r="I13" s="199"/>
      <c r="J13" s="199"/>
      <c r="K13" s="202" t="s">
        <v>1670</v>
      </c>
      <c r="L13" s="203"/>
      <c r="M13" s="203"/>
      <c r="N13" s="199" t="s">
        <v>1670</v>
      </c>
      <c r="O13" s="200"/>
      <c r="P13" s="199"/>
      <c r="Q13" s="203" t="s">
        <v>1670</v>
      </c>
      <c r="R13" s="203"/>
      <c r="S13" s="203"/>
      <c r="T13" s="199" t="s">
        <v>1670</v>
      </c>
      <c r="U13" s="199"/>
      <c r="V13" s="199"/>
      <c r="W13" s="203" t="s">
        <v>1670</v>
      </c>
      <c r="X13" s="203"/>
      <c r="Y13" s="203"/>
      <c r="Z13" s="199" t="s">
        <v>1668</v>
      </c>
      <c r="AA13" s="199" t="s">
        <v>1668</v>
      </c>
      <c r="AB13" s="199" t="s">
        <v>1668</v>
      </c>
      <c r="AC13" s="203"/>
      <c r="AD13" s="203"/>
      <c r="AE13" s="203"/>
      <c r="AF13" s="199"/>
      <c r="AG13" s="199"/>
      <c r="AH13" s="199"/>
      <c r="AI13" s="203"/>
      <c r="AJ13" s="203"/>
      <c r="AK13" s="203"/>
      <c r="AL13" s="199"/>
      <c r="AM13" s="199"/>
      <c r="AN13" s="199"/>
      <c r="AO13" s="203"/>
      <c r="AP13" s="203"/>
      <c r="AQ13" s="203"/>
      <c r="AR13" s="199"/>
      <c r="AS13" s="199"/>
      <c r="AT13" s="199"/>
      <c r="AU13" s="203"/>
      <c r="AV13" s="204"/>
      <c r="AW13" s="204"/>
      <c r="AX13" s="201"/>
      <c r="AY13" s="201"/>
      <c r="AZ13" s="201"/>
      <c r="BA13" s="204"/>
      <c r="BB13" s="204"/>
      <c r="BC13" s="204"/>
      <c r="BD13" s="201"/>
      <c r="BE13" s="201"/>
      <c r="BF13" s="201"/>
      <c r="BG13" s="204"/>
      <c r="BH13" s="204"/>
      <c r="BI13" s="204"/>
      <c r="BJ13" s="201"/>
      <c r="BK13" s="201"/>
      <c r="BL13" s="201"/>
      <c r="BM13" s="204"/>
      <c r="BN13" s="204"/>
      <c r="BO13" s="204"/>
      <c r="BP13" s="205">
        <v>140</v>
      </c>
      <c r="BQ13" s="205"/>
      <c r="BR13" s="223"/>
    </row>
    <row r="14" spans="1:70" s="20" customFormat="1" ht="55.15" customHeight="1" x14ac:dyDescent="0.2">
      <c r="A14" s="73">
        <v>3</v>
      </c>
      <c r="B14" s="179" t="s">
        <v>189</v>
      </c>
      <c r="C14" s="65">
        <f>IF(ISERROR(VLOOKUP(B14,'KAYIT LİSTESİ'!$B$4:$H$605,2,0)),"",(VLOOKUP(B14,'KAYIT LİSTESİ'!$B$4:$H$605,2,0)))</f>
        <v>77</v>
      </c>
      <c r="D14" s="55" t="str">
        <f>IF(ISERROR(VLOOKUP(B14,'KAYIT LİSTESİ'!$B$4:$H$605,4,0)),"",(VLOOKUP(B14,'KAYIT LİSTESİ'!$B$4:$H$605,4,0)))</f>
        <v>1.4.1956</v>
      </c>
      <c r="E14" s="55" t="str">
        <f>IF(ISERROR(VLOOKUP(B14,'KAYIT LİSTESİ'!$B$4:$N$605,13,0)),"",(VLOOKUP(B14,'KAYIT LİSTESİ'!$B$4:$N$605,13,0)))</f>
        <v>M-55</v>
      </c>
      <c r="F14" s="72" t="str">
        <f>IF(ISERROR(VLOOKUP(B14,'KAYIT LİSTESİ'!$B$4:$H$605,5,0)),"",(VLOOKUP(B14,'KAYIT LİSTESİ'!$B$4:$H$605,5,0)))</f>
        <v>HALİL AK</v>
      </c>
      <c r="G14" s="72" t="str">
        <f>IF(ISERROR(VLOOKUP(B14,'KAYIT LİSTESİ'!$B$4:$H$605,6,0)),"",(VLOOKUP(B14,'KAYIT LİSTESİ'!$B$4:$H$605,6,0)))</f>
        <v>İZMİR MASTERLER ATL. KULÜBÜ</v>
      </c>
      <c r="H14" s="199" t="s">
        <v>1670</v>
      </c>
      <c r="I14" s="199"/>
      <c r="J14" s="199"/>
      <c r="K14" s="202" t="s">
        <v>1668</v>
      </c>
      <c r="L14" s="203" t="s">
        <v>1668</v>
      </c>
      <c r="M14" s="203" t="s">
        <v>1668</v>
      </c>
      <c r="N14" s="199"/>
      <c r="O14" s="200"/>
      <c r="P14" s="199"/>
      <c r="Q14" s="203"/>
      <c r="R14" s="203"/>
      <c r="S14" s="203"/>
      <c r="T14" s="199"/>
      <c r="U14" s="199"/>
      <c r="V14" s="199"/>
      <c r="W14" s="203"/>
      <c r="X14" s="203"/>
      <c r="Y14" s="203"/>
      <c r="Z14" s="199"/>
      <c r="AA14" s="199"/>
      <c r="AB14" s="199"/>
      <c r="AC14" s="203"/>
      <c r="AD14" s="203"/>
      <c r="AE14" s="203"/>
      <c r="AF14" s="199"/>
      <c r="AG14" s="199"/>
      <c r="AH14" s="199"/>
      <c r="AI14" s="203"/>
      <c r="AJ14" s="203"/>
      <c r="AK14" s="203"/>
      <c r="AL14" s="199"/>
      <c r="AM14" s="199"/>
      <c r="AN14" s="199"/>
      <c r="AO14" s="203"/>
      <c r="AP14" s="203"/>
      <c r="AQ14" s="203"/>
      <c r="AR14" s="199"/>
      <c r="AS14" s="199"/>
      <c r="AT14" s="199"/>
      <c r="AU14" s="203"/>
      <c r="AV14" s="204"/>
      <c r="AW14" s="204"/>
      <c r="AX14" s="201"/>
      <c r="AY14" s="201"/>
      <c r="AZ14" s="201"/>
      <c r="BA14" s="204"/>
      <c r="BB14" s="204"/>
      <c r="BC14" s="204"/>
      <c r="BD14" s="201"/>
      <c r="BE14" s="201"/>
      <c r="BF14" s="201"/>
      <c r="BG14" s="204"/>
      <c r="BH14" s="204"/>
      <c r="BI14" s="204"/>
      <c r="BJ14" s="201"/>
      <c r="BK14" s="201"/>
      <c r="BL14" s="201"/>
      <c r="BM14" s="204"/>
      <c r="BN14" s="204"/>
      <c r="BO14" s="204"/>
      <c r="BP14" s="205">
        <v>115</v>
      </c>
      <c r="BQ14" s="205"/>
      <c r="BR14" s="223"/>
    </row>
    <row r="15" spans="1:70" s="20" customFormat="1" ht="55.15" customHeight="1" x14ac:dyDescent="0.2">
      <c r="A15" s="73" t="s">
        <v>383</v>
      </c>
      <c r="B15" s="179" t="s">
        <v>191</v>
      </c>
      <c r="C15" s="65">
        <f>IF(ISERROR(VLOOKUP(B15,'KAYIT LİSTESİ'!$B$4:$H$605,2,0)),"",(VLOOKUP(B15,'KAYIT LİSTESİ'!$B$4:$H$605,2,0)))</f>
        <v>184</v>
      </c>
      <c r="D15" s="55" t="str">
        <f>IF(ISERROR(VLOOKUP(B15,'KAYIT LİSTESİ'!$B$4:$H$605,4,0)),"",(VLOOKUP(B15,'KAYIT LİSTESİ'!$B$4:$H$605,4,0)))</f>
        <v>15.5.1959</v>
      </c>
      <c r="E15" s="55" t="str">
        <f>IF(ISERROR(VLOOKUP(B15,'KAYIT LİSTESİ'!$B$4:$N$605,13,0)),"",(VLOOKUP(B15,'KAYIT LİSTESİ'!$B$4:$N$605,13,0)))</f>
        <v>M-55</v>
      </c>
      <c r="F15" s="72" t="str">
        <f>IF(ISERROR(VLOOKUP(B15,'KAYIT LİSTESİ'!$B$4:$H$605,5,0)),"",(VLOOKUP(B15,'KAYIT LİSTESİ'!$B$4:$H$605,5,0)))</f>
        <v>ARMAĞAN AKGÜL</v>
      </c>
      <c r="G15" s="72" t="str">
        <f>IF(ISERROR(VLOOKUP(B15,'KAYIT LİSTESİ'!$B$4:$H$605,6,0)),"",(VLOOKUP(B15,'KAYIT LİSTESİ'!$B$4:$H$605,6,0)))</f>
        <v>İZMİR MASTERLER ATL. KULÜBÜ</v>
      </c>
      <c r="H15" s="199"/>
      <c r="I15" s="199"/>
      <c r="J15" s="199"/>
      <c r="K15" s="202"/>
      <c r="L15" s="203"/>
      <c r="M15" s="203"/>
      <c r="N15" s="199"/>
      <c r="O15" s="200"/>
      <c r="P15" s="199"/>
      <c r="Q15" s="203"/>
      <c r="R15" s="203"/>
      <c r="S15" s="203"/>
      <c r="T15" s="199"/>
      <c r="U15" s="199"/>
      <c r="V15" s="199"/>
      <c r="W15" s="203" t="s">
        <v>1668</v>
      </c>
      <c r="X15" s="203" t="s">
        <v>1668</v>
      </c>
      <c r="Y15" s="203" t="s">
        <v>1668</v>
      </c>
      <c r="Z15" s="199"/>
      <c r="AA15" s="199"/>
      <c r="AB15" s="199"/>
      <c r="AC15" s="203"/>
      <c r="AD15" s="203"/>
      <c r="AE15" s="203"/>
      <c r="AF15" s="199"/>
      <c r="AG15" s="199"/>
      <c r="AH15" s="199"/>
      <c r="AI15" s="203"/>
      <c r="AJ15" s="203"/>
      <c r="AK15" s="203"/>
      <c r="AL15" s="199"/>
      <c r="AM15" s="199"/>
      <c r="AN15" s="199"/>
      <c r="AO15" s="203"/>
      <c r="AP15" s="203"/>
      <c r="AQ15" s="203"/>
      <c r="AR15" s="199"/>
      <c r="AS15" s="199"/>
      <c r="AT15" s="199"/>
      <c r="AU15" s="203"/>
      <c r="AV15" s="204"/>
      <c r="AW15" s="204"/>
      <c r="AX15" s="201"/>
      <c r="AY15" s="201"/>
      <c r="AZ15" s="201"/>
      <c r="BA15" s="204"/>
      <c r="BB15" s="204"/>
      <c r="BC15" s="204"/>
      <c r="BD15" s="201"/>
      <c r="BE15" s="201"/>
      <c r="BF15" s="201"/>
      <c r="BG15" s="204"/>
      <c r="BH15" s="204"/>
      <c r="BI15" s="204"/>
      <c r="BJ15" s="201"/>
      <c r="BK15" s="201"/>
      <c r="BL15" s="201"/>
      <c r="BM15" s="204"/>
      <c r="BN15" s="204"/>
      <c r="BO15" s="204"/>
      <c r="BP15" s="205" t="s">
        <v>1671</v>
      </c>
      <c r="BQ15" s="205"/>
      <c r="BR15" s="223"/>
    </row>
    <row r="16" spans="1:70" ht="36" customHeight="1" x14ac:dyDescent="0.2">
      <c r="A16" s="552" t="s">
        <v>6</v>
      </c>
      <c r="B16" s="562"/>
      <c r="C16" s="552" t="s">
        <v>146</v>
      </c>
      <c r="D16" s="552" t="s">
        <v>21</v>
      </c>
      <c r="E16" s="552" t="s">
        <v>225</v>
      </c>
      <c r="F16" s="552" t="s">
        <v>7</v>
      </c>
      <c r="G16" s="552" t="s">
        <v>47</v>
      </c>
      <c r="H16" s="555" t="s">
        <v>809</v>
      </c>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6"/>
      <c r="AY16" s="556"/>
      <c r="AZ16" s="556"/>
      <c r="BA16" s="556"/>
      <c r="BB16" s="556"/>
      <c r="BC16" s="556"/>
      <c r="BD16" s="556"/>
      <c r="BE16" s="556"/>
      <c r="BF16" s="556"/>
      <c r="BG16" s="556"/>
      <c r="BH16" s="556"/>
      <c r="BI16" s="556"/>
      <c r="BJ16" s="556"/>
      <c r="BK16" s="556"/>
      <c r="BL16" s="556"/>
      <c r="BM16" s="556"/>
      <c r="BN16" s="556"/>
      <c r="BO16" s="556"/>
      <c r="BP16" s="559" t="s">
        <v>8</v>
      </c>
      <c r="BQ16" s="560" t="s">
        <v>212</v>
      </c>
      <c r="BR16" s="569" t="s">
        <v>9</v>
      </c>
    </row>
    <row r="17" spans="1:70" ht="69.75" customHeight="1" x14ac:dyDescent="0.2">
      <c r="A17" s="553"/>
      <c r="B17" s="562"/>
      <c r="C17" s="553"/>
      <c r="D17" s="553"/>
      <c r="E17" s="553"/>
      <c r="F17" s="553"/>
      <c r="G17" s="553"/>
      <c r="H17" s="554">
        <v>110</v>
      </c>
      <c r="I17" s="554"/>
      <c r="J17" s="554"/>
      <c r="K17" s="554">
        <v>115</v>
      </c>
      <c r="L17" s="554"/>
      <c r="M17" s="554"/>
      <c r="N17" s="554">
        <v>120</v>
      </c>
      <c r="O17" s="554"/>
      <c r="P17" s="554"/>
      <c r="Q17" s="554">
        <v>125</v>
      </c>
      <c r="R17" s="554"/>
      <c r="S17" s="554"/>
      <c r="T17" s="554">
        <v>130</v>
      </c>
      <c r="U17" s="554"/>
      <c r="V17" s="554"/>
      <c r="W17" s="554">
        <v>135</v>
      </c>
      <c r="X17" s="554"/>
      <c r="Y17" s="554"/>
      <c r="Z17" s="554">
        <v>140</v>
      </c>
      <c r="AA17" s="554"/>
      <c r="AB17" s="554"/>
      <c r="AC17" s="554">
        <v>145</v>
      </c>
      <c r="AD17" s="554"/>
      <c r="AE17" s="554"/>
      <c r="AF17" s="554">
        <v>150</v>
      </c>
      <c r="AG17" s="554"/>
      <c r="AH17" s="554"/>
      <c r="AI17" s="554">
        <v>155</v>
      </c>
      <c r="AJ17" s="554"/>
      <c r="AK17" s="554"/>
      <c r="AL17" s="554">
        <v>160</v>
      </c>
      <c r="AM17" s="554"/>
      <c r="AN17" s="554"/>
      <c r="AO17" s="554">
        <v>165</v>
      </c>
      <c r="AP17" s="554"/>
      <c r="AQ17" s="554"/>
      <c r="AR17" s="554"/>
      <c r="AS17" s="554"/>
      <c r="AT17" s="554"/>
      <c r="AU17" s="554"/>
      <c r="AV17" s="554"/>
      <c r="AW17" s="554"/>
      <c r="AX17" s="554"/>
      <c r="AY17" s="554"/>
      <c r="AZ17" s="554"/>
      <c r="BA17" s="554"/>
      <c r="BB17" s="554"/>
      <c r="BC17" s="554"/>
      <c r="BD17" s="554"/>
      <c r="BE17" s="554"/>
      <c r="BF17" s="554"/>
      <c r="BG17" s="554"/>
      <c r="BH17" s="554"/>
      <c r="BI17" s="554"/>
      <c r="BJ17" s="554"/>
      <c r="BK17" s="554"/>
      <c r="BL17" s="554"/>
      <c r="BM17" s="554"/>
      <c r="BN17" s="554"/>
      <c r="BO17" s="554"/>
      <c r="BP17" s="559"/>
      <c r="BQ17" s="560"/>
      <c r="BR17" s="569"/>
    </row>
    <row r="18" spans="1:70" s="20" customFormat="1" ht="55.15" customHeight="1" x14ac:dyDescent="0.2">
      <c r="A18" s="73">
        <v>1</v>
      </c>
      <c r="B18" s="179" t="s">
        <v>808</v>
      </c>
      <c r="C18" s="65">
        <f>IF(ISERROR(VLOOKUP(B18,'KAYIT LİSTESİ'!$B$4:$H$605,2,0)),"",(VLOOKUP(B18,'KAYIT LİSTESİ'!$B$4:$H$605,2,0)))</f>
        <v>60</v>
      </c>
      <c r="D18" s="55" t="str">
        <f>IF(ISERROR(VLOOKUP(B18,'KAYIT LİSTESİ'!$B$4:$H$605,4,0)),"",(VLOOKUP(B18,'KAYIT LİSTESİ'!$B$4:$H$605,4,0)))</f>
        <v>2.3.1955</v>
      </c>
      <c r="E18" s="55" t="str">
        <f>IF(ISERROR(VLOOKUP(B18,'KAYIT LİSTESİ'!$B$4:$N$605,13,0)),"",(VLOOKUP(B18,'KAYIT LİSTESİ'!$B$4:$N$605,13,0)))</f>
        <v>M-60</v>
      </c>
      <c r="F18" s="72" t="str">
        <f>IF(ISERROR(VLOOKUP(B18,'KAYIT LİSTESİ'!$B$4:$H$605,5,0)),"",(VLOOKUP(B18,'KAYIT LİSTESİ'!$B$4:$H$605,5,0)))</f>
        <v>FİKRET AKAY</v>
      </c>
      <c r="G18" s="72" t="str">
        <f>IF(ISERROR(VLOOKUP(B18,'KAYIT LİSTESİ'!$B$4:$H$605,6,0)),"",(VLOOKUP(B18,'KAYIT LİSTESİ'!$B$4:$H$605,6,0)))</f>
        <v>MUĞLA BÜYÜKŞEHİR BELEDİYESİ</v>
      </c>
      <c r="H18" s="199" t="s">
        <v>1670</v>
      </c>
      <c r="I18" s="199"/>
      <c r="J18" s="199"/>
      <c r="K18" s="202" t="s">
        <v>1668</v>
      </c>
      <c r="L18" s="203" t="s">
        <v>1668</v>
      </c>
      <c r="M18" s="203" t="s">
        <v>1670</v>
      </c>
      <c r="N18" s="199" t="s">
        <v>1668</v>
      </c>
      <c r="O18" s="200" t="s">
        <v>383</v>
      </c>
      <c r="P18" s="199"/>
      <c r="Q18" s="203"/>
      <c r="R18" s="203"/>
      <c r="S18" s="203"/>
      <c r="T18" s="199"/>
      <c r="U18" s="199"/>
      <c r="V18" s="199"/>
      <c r="W18" s="203"/>
      <c r="X18" s="203"/>
      <c r="Y18" s="203"/>
      <c r="Z18" s="199"/>
      <c r="AA18" s="199"/>
      <c r="AB18" s="199"/>
      <c r="AC18" s="203"/>
      <c r="AD18" s="203"/>
      <c r="AE18" s="203"/>
      <c r="AF18" s="199"/>
      <c r="AG18" s="199"/>
      <c r="AH18" s="199"/>
      <c r="AI18" s="203"/>
      <c r="AJ18" s="203"/>
      <c r="AK18" s="203"/>
      <c r="AL18" s="199"/>
      <c r="AM18" s="199"/>
      <c r="AN18" s="199"/>
      <c r="AO18" s="203"/>
      <c r="AP18" s="203"/>
      <c r="AQ18" s="203"/>
      <c r="AR18" s="199"/>
      <c r="AS18" s="199"/>
      <c r="AT18" s="199"/>
      <c r="AU18" s="203"/>
      <c r="AV18" s="204"/>
      <c r="AW18" s="204"/>
      <c r="AX18" s="201"/>
      <c r="AY18" s="201"/>
      <c r="AZ18" s="201"/>
      <c r="BA18" s="204"/>
      <c r="BB18" s="204"/>
      <c r="BC18" s="204"/>
      <c r="BD18" s="201"/>
      <c r="BE18" s="201"/>
      <c r="BF18" s="201"/>
      <c r="BG18" s="204"/>
      <c r="BH18" s="204"/>
      <c r="BI18" s="204"/>
      <c r="BJ18" s="201"/>
      <c r="BK18" s="201"/>
      <c r="BL18" s="201"/>
      <c r="BM18" s="204"/>
      <c r="BN18" s="204"/>
      <c r="BO18" s="204"/>
      <c r="BP18" s="205">
        <v>115</v>
      </c>
      <c r="BQ18" s="205"/>
      <c r="BR18" s="223"/>
    </row>
    <row r="19" spans="1:70" ht="36" customHeight="1" x14ac:dyDescent="0.2">
      <c r="A19" s="552" t="s">
        <v>6</v>
      </c>
      <c r="B19" s="562"/>
      <c r="C19" s="552" t="s">
        <v>146</v>
      </c>
      <c r="D19" s="552" t="s">
        <v>21</v>
      </c>
      <c r="E19" s="552" t="s">
        <v>225</v>
      </c>
      <c r="F19" s="552" t="s">
        <v>7</v>
      </c>
      <c r="G19" s="552" t="s">
        <v>47</v>
      </c>
      <c r="H19" s="555" t="s">
        <v>379</v>
      </c>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6"/>
      <c r="AO19" s="556"/>
      <c r="AP19" s="556"/>
      <c r="AQ19" s="556"/>
      <c r="AR19" s="556"/>
      <c r="AS19" s="556"/>
      <c r="AT19" s="556"/>
      <c r="AU19" s="556"/>
      <c r="AV19" s="556"/>
      <c r="AW19" s="556"/>
      <c r="AX19" s="556"/>
      <c r="AY19" s="556"/>
      <c r="AZ19" s="556"/>
      <c r="BA19" s="556"/>
      <c r="BB19" s="556"/>
      <c r="BC19" s="556"/>
      <c r="BD19" s="556"/>
      <c r="BE19" s="556"/>
      <c r="BF19" s="556"/>
      <c r="BG19" s="556"/>
      <c r="BH19" s="556"/>
      <c r="BI19" s="556"/>
      <c r="BJ19" s="556"/>
      <c r="BK19" s="556"/>
      <c r="BL19" s="556"/>
      <c r="BM19" s="556"/>
      <c r="BN19" s="556"/>
      <c r="BO19" s="556"/>
      <c r="BP19" s="559" t="s">
        <v>8</v>
      </c>
      <c r="BQ19" s="560" t="s">
        <v>212</v>
      </c>
      <c r="BR19" s="569" t="s">
        <v>9</v>
      </c>
    </row>
    <row r="20" spans="1:70" ht="69.75" customHeight="1" x14ac:dyDescent="0.2">
      <c r="A20" s="553"/>
      <c r="B20" s="562"/>
      <c r="C20" s="553"/>
      <c r="D20" s="553"/>
      <c r="E20" s="553"/>
      <c r="F20" s="553"/>
      <c r="G20" s="553"/>
      <c r="H20" s="554">
        <v>80</v>
      </c>
      <c r="I20" s="554"/>
      <c r="J20" s="554"/>
      <c r="K20" s="554">
        <v>85</v>
      </c>
      <c r="L20" s="554"/>
      <c r="M20" s="554"/>
      <c r="N20" s="554">
        <v>90</v>
      </c>
      <c r="O20" s="554"/>
      <c r="P20" s="554"/>
      <c r="Q20" s="554">
        <v>93</v>
      </c>
      <c r="R20" s="554"/>
      <c r="S20" s="554"/>
      <c r="T20" s="554">
        <v>96</v>
      </c>
      <c r="U20" s="554"/>
      <c r="V20" s="554"/>
      <c r="W20" s="554">
        <v>99</v>
      </c>
      <c r="X20" s="554"/>
      <c r="Y20" s="554"/>
      <c r="Z20" s="554">
        <v>102</v>
      </c>
      <c r="AA20" s="554"/>
      <c r="AB20" s="554"/>
      <c r="AC20" s="554">
        <v>105</v>
      </c>
      <c r="AD20" s="554"/>
      <c r="AE20" s="554"/>
      <c r="AF20" s="554">
        <v>108</v>
      </c>
      <c r="AG20" s="554"/>
      <c r="AH20" s="554"/>
      <c r="AI20" s="554">
        <v>111</v>
      </c>
      <c r="AJ20" s="554"/>
      <c r="AK20" s="554"/>
      <c r="AL20" s="554">
        <v>114</v>
      </c>
      <c r="AM20" s="554"/>
      <c r="AN20" s="554"/>
      <c r="AO20" s="554">
        <v>117</v>
      </c>
      <c r="AP20" s="554"/>
      <c r="AQ20" s="554"/>
      <c r="AR20" s="554"/>
      <c r="AS20" s="554"/>
      <c r="AT20" s="554"/>
      <c r="AU20" s="554"/>
      <c r="AV20" s="554"/>
      <c r="AW20" s="554"/>
      <c r="AX20" s="554"/>
      <c r="AY20" s="554"/>
      <c r="AZ20" s="554"/>
      <c r="BA20" s="554"/>
      <c r="BB20" s="554"/>
      <c r="BC20" s="554"/>
      <c r="BD20" s="554"/>
      <c r="BE20" s="554"/>
      <c r="BF20" s="554"/>
      <c r="BG20" s="554"/>
      <c r="BH20" s="554"/>
      <c r="BI20" s="554"/>
      <c r="BJ20" s="554"/>
      <c r="BK20" s="554"/>
      <c r="BL20" s="554"/>
      <c r="BM20" s="554"/>
      <c r="BN20" s="554"/>
      <c r="BO20" s="554"/>
      <c r="BP20" s="559"/>
      <c r="BQ20" s="560"/>
      <c r="BR20" s="569"/>
    </row>
    <row r="21" spans="1:70" s="20" customFormat="1" ht="55.15" customHeight="1" x14ac:dyDescent="0.2">
      <c r="A21" s="73">
        <v>1</v>
      </c>
      <c r="B21" s="179" t="s">
        <v>1430</v>
      </c>
      <c r="C21" s="65">
        <f>IF(ISERROR(VLOOKUP(B21,'KAYIT LİSTESİ'!$B$4:$H$605,2,0)),"",(VLOOKUP(B21,'KAYIT LİSTESİ'!$B$4:$H$605,2,0)))</f>
        <v>1</v>
      </c>
      <c r="D21" s="55">
        <f>IF(ISERROR(VLOOKUP(B21,'KAYIT LİSTESİ'!$B$4:$H$605,4,0)),"",(VLOOKUP(B21,'KAYIT LİSTESİ'!$B$4:$H$605,4,0)))</f>
        <v>11902</v>
      </c>
      <c r="E21" s="55" t="str">
        <f>IF(ISERROR(VLOOKUP(B21,'KAYIT LİSTESİ'!$B$4:$N$605,13,0)),"",(VLOOKUP(B21,'KAYIT LİSTESİ'!$B$4:$N$605,13,0)))</f>
        <v>M-80</v>
      </c>
      <c r="F21" s="72" t="str">
        <f>IF(ISERROR(VLOOKUP(B21,'KAYIT LİSTESİ'!$B$4:$H$605,5,0)),"",(VLOOKUP(B21,'KAYIT LİSTESİ'!$B$4:$H$605,5,0)))</f>
        <v>HİKMET KANDEYDİ</v>
      </c>
      <c r="G21" s="72" t="str">
        <f>IF(ISERROR(VLOOKUP(B21,'KAYIT LİSTESİ'!$B$4:$H$605,6,0)),"",(VLOOKUP(B21,'KAYIT LİSTESİ'!$B$4:$H$605,6,0)))</f>
        <v>İZMİR MASTERLER ATL. KULÜBÜ</v>
      </c>
      <c r="H21" s="199"/>
      <c r="I21" s="199"/>
      <c r="J21" s="199"/>
      <c r="K21" s="202"/>
      <c r="L21" s="203"/>
      <c r="M21" s="203"/>
      <c r="N21" s="199" t="s">
        <v>1670</v>
      </c>
      <c r="O21" s="200"/>
      <c r="P21" s="199"/>
      <c r="Q21" s="203" t="s">
        <v>383</v>
      </c>
      <c r="R21" s="203"/>
      <c r="S21" s="203"/>
      <c r="T21" s="199" t="s">
        <v>383</v>
      </c>
      <c r="U21" s="199"/>
      <c r="V21" s="199"/>
      <c r="W21" s="203" t="s">
        <v>1670</v>
      </c>
      <c r="X21" s="203"/>
      <c r="Y21" s="203"/>
      <c r="Z21" s="199" t="s">
        <v>383</v>
      </c>
      <c r="AA21" s="199"/>
      <c r="AB21" s="199"/>
      <c r="AC21" s="203" t="s">
        <v>1670</v>
      </c>
      <c r="AD21" s="203"/>
      <c r="AE21" s="203"/>
      <c r="AF21" s="199" t="s">
        <v>1670</v>
      </c>
      <c r="AG21" s="199"/>
      <c r="AH21" s="199"/>
      <c r="AI21" s="203" t="s">
        <v>1668</v>
      </c>
      <c r="AJ21" s="203" t="s">
        <v>1668</v>
      </c>
      <c r="AK21" s="203" t="s">
        <v>1668</v>
      </c>
      <c r="AL21" s="199"/>
      <c r="AM21" s="199"/>
      <c r="AN21" s="199"/>
      <c r="AO21" s="203"/>
      <c r="AP21" s="203"/>
      <c r="AQ21" s="203"/>
      <c r="AR21" s="199"/>
      <c r="AS21" s="199"/>
      <c r="AT21" s="199"/>
      <c r="AU21" s="203"/>
      <c r="AV21" s="204"/>
      <c r="AW21" s="204"/>
      <c r="AX21" s="201"/>
      <c r="AY21" s="201"/>
      <c r="AZ21" s="201"/>
      <c r="BA21" s="204"/>
      <c r="BB21" s="204"/>
      <c r="BC21" s="204"/>
      <c r="BD21" s="201"/>
      <c r="BE21" s="201"/>
      <c r="BF21" s="201"/>
      <c r="BG21" s="204"/>
      <c r="BH21" s="204"/>
      <c r="BI21" s="204"/>
      <c r="BJ21" s="201"/>
      <c r="BK21" s="201"/>
      <c r="BL21" s="201"/>
      <c r="BM21" s="204"/>
      <c r="BN21" s="204"/>
      <c r="BO21" s="204"/>
      <c r="BP21" s="205">
        <v>108</v>
      </c>
      <c r="BQ21" s="205"/>
      <c r="BR21" s="223"/>
    </row>
    <row r="22" spans="1:70" s="20" customFormat="1" ht="55.15" hidden="1" customHeight="1" x14ac:dyDescent="0.2">
      <c r="A22" s="73">
        <v>2</v>
      </c>
      <c r="B22" s="179" t="s">
        <v>1431</v>
      </c>
      <c r="C22" s="65" t="str">
        <f>IF(ISERROR(VLOOKUP(B22,'KAYIT LİSTESİ'!$B$4:$H$605,2,0)),"",(VLOOKUP(B22,'KAYIT LİSTESİ'!$B$4:$H$605,2,0)))</f>
        <v/>
      </c>
      <c r="D22" s="55" t="str">
        <f>IF(ISERROR(VLOOKUP(B22,'KAYIT LİSTESİ'!$B$4:$H$605,4,0)),"",(VLOOKUP(B22,'KAYIT LİSTESİ'!$B$4:$H$605,4,0)))</f>
        <v/>
      </c>
      <c r="E22" s="55" t="str">
        <f>IF(ISERROR(VLOOKUP(B22,'KAYIT LİSTESİ'!$B$4:$N$605,13,0)),"",(VLOOKUP(B22,'KAYIT LİSTESİ'!$B$4:$N$605,13,0)))</f>
        <v/>
      </c>
      <c r="F22" s="72" t="str">
        <f>IF(ISERROR(VLOOKUP(B22,'KAYIT LİSTESİ'!$B$4:$H$605,5,0)),"",(VLOOKUP(B22,'KAYIT LİSTESİ'!$B$4:$H$605,5,0)))</f>
        <v/>
      </c>
      <c r="G22" s="72" t="str">
        <f>IF(ISERROR(VLOOKUP(B22,'KAYIT LİSTESİ'!$B$4:$H$605,6,0)),"",(VLOOKUP(B22,'KAYIT LİSTESİ'!$B$4:$H$605,6,0)))</f>
        <v/>
      </c>
      <c r="H22" s="199"/>
      <c r="I22" s="199"/>
      <c r="J22" s="199"/>
      <c r="K22" s="202"/>
      <c r="L22" s="203"/>
      <c r="M22" s="203"/>
      <c r="N22" s="199"/>
      <c r="O22" s="200"/>
      <c r="P22" s="199"/>
      <c r="Q22" s="203"/>
      <c r="R22" s="203"/>
      <c r="S22" s="203"/>
      <c r="T22" s="199"/>
      <c r="U22" s="199"/>
      <c r="V22" s="199"/>
      <c r="W22" s="203"/>
      <c r="X22" s="203"/>
      <c r="Y22" s="203"/>
      <c r="Z22" s="199"/>
      <c r="AA22" s="199"/>
      <c r="AB22" s="199"/>
      <c r="AC22" s="203"/>
      <c r="AD22" s="203"/>
      <c r="AE22" s="203"/>
      <c r="AF22" s="199"/>
      <c r="AG22" s="199"/>
      <c r="AH22" s="199"/>
      <c r="AI22" s="203"/>
      <c r="AJ22" s="203"/>
      <c r="AK22" s="203"/>
      <c r="AL22" s="199"/>
      <c r="AM22" s="199"/>
      <c r="AN22" s="199"/>
      <c r="AO22" s="203"/>
      <c r="AP22" s="203"/>
      <c r="AQ22" s="203"/>
      <c r="AR22" s="199"/>
      <c r="AS22" s="199"/>
      <c r="AT22" s="199"/>
      <c r="AU22" s="203"/>
      <c r="AV22" s="204"/>
      <c r="AW22" s="204"/>
      <c r="AX22" s="201"/>
      <c r="AY22" s="201"/>
      <c r="AZ22" s="201"/>
      <c r="BA22" s="204"/>
      <c r="BB22" s="204"/>
      <c r="BC22" s="204"/>
      <c r="BD22" s="201"/>
      <c r="BE22" s="201"/>
      <c r="BF22" s="201"/>
      <c r="BG22" s="204"/>
      <c r="BH22" s="204"/>
      <c r="BI22" s="204"/>
      <c r="BJ22" s="201"/>
      <c r="BK22" s="201"/>
      <c r="BL22" s="201"/>
      <c r="BM22" s="204"/>
      <c r="BN22" s="204"/>
      <c r="BO22" s="204"/>
      <c r="BP22" s="205"/>
      <c r="BQ22" s="205"/>
      <c r="BR22" s="223"/>
    </row>
    <row r="23" spans="1:70" s="20" customFormat="1" ht="55.15" hidden="1" customHeight="1" x14ac:dyDescent="0.2">
      <c r="A23" s="73">
        <v>3</v>
      </c>
      <c r="B23" s="179" t="s">
        <v>1432</v>
      </c>
      <c r="C23" s="65" t="str">
        <f>IF(ISERROR(VLOOKUP(B23,'KAYIT LİSTESİ'!$B$4:$H$605,2,0)),"",(VLOOKUP(B23,'KAYIT LİSTESİ'!$B$4:$H$605,2,0)))</f>
        <v/>
      </c>
      <c r="D23" s="55" t="str">
        <f>IF(ISERROR(VLOOKUP(B23,'KAYIT LİSTESİ'!$B$4:$H$605,4,0)),"",(VLOOKUP(B23,'KAYIT LİSTESİ'!$B$4:$H$605,4,0)))</f>
        <v/>
      </c>
      <c r="E23" s="55" t="str">
        <f>IF(ISERROR(VLOOKUP(B23,'KAYIT LİSTESİ'!$B$4:$N$605,13,0)),"",(VLOOKUP(B23,'KAYIT LİSTESİ'!$B$4:$N$605,13,0)))</f>
        <v/>
      </c>
      <c r="F23" s="72" t="str">
        <f>IF(ISERROR(VLOOKUP(B23,'KAYIT LİSTESİ'!$B$4:$H$605,5,0)),"",(VLOOKUP(B23,'KAYIT LİSTESİ'!$B$4:$H$605,5,0)))</f>
        <v/>
      </c>
      <c r="G23" s="72" t="str">
        <f>IF(ISERROR(VLOOKUP(B23,'KAYIT LİSTESİ'!$B$4:$H$605,6,0)),"",(VLOOKUP(B23,'KAYIT LİSTESİ'!$B$4:$H$605,6,0)))</f>
        <v/>
      </c>
      <c r="H23" s="199"/>
      <c r="I23" s="199"/>
      <c r="J23" s="199"/>
      <c r="K23" s="202"/>
      <c r="L23" s="203"/>
      <c r="M23" s="203"/>
      <c r="N23" s="199"/>
      <c r="O23" s="200"/>
      <c r="P23" s="199"/>
      <c r="Q23" s="203"/>
      <c r="R23" s="203"/>
      <c r="S23" s="203"/>
      <c r="T23" s="199"/>
      <c r="U23" s="199"/>
      <c r="V23" s="199"/>
      <c r="W23" s="203"/>
      <c r="X23" s="203"/>
      <c r="Y23" s="203"/>
      <c r="Z23" s="199"/>
      <c r="AA23" s="199"/>
      <c r="AB23" s="199"/>
      <c r="AC23" s="203"/>
      <c r="AD23" s="203"/>
      <c r="AE23" s="203"/>
      <c r="AF23" s="199"/>
      <c r="AG23" s="199"/>
      <c r="AH23" s="199"/>
      <c r="AI23" s="203"/>
      <c r="AJ23" s="203"/>
      <c r="AK23" s="203"/>
      <c r="AL23" s="199"/>
      <c r="AM23" s="199"/>
      <c r="AN23" s="199"/>
      <c r="AO23" s="203"/>
      <c r="AP23" s="203"/>
      <c r="AQ23" s="203"/>
      <c r="AR23" s="199"/>
      <c r="AS23" s="199"/>
      <c r="AT23" s="199"/>
      <c r="AU23" s="203"/>
      <c r="AV23" s="204"/>
      <c r="AW23" s="204"/>
      <c r="AX23" s="201"/>
      <c r="AY23" s="201"/>
      <c r="AZ23" s="201"/>
      <c r="BA23" s="204"/>
      <c r="BB23" s="204"/>
      <c r="BC23" s="204"/>
      <c r="BD23" s="201"/>
      <c r="BE23" s="201"/>
      <c r="BF23" s="201"/>
      <c r="BG23" s="204"/>
      <c r="BH23" s="204"/>
      <c r="BI23" s="204"/>
      <c r="BJ23" s="201"/>
      <c r="BK23" s="201"/>
      <c r="BL23" s="201"/>
      <c r="BM23" s="204"/>
      <c r="BN23" s="204"/>
      <c r="BO23" s="204"/>
      <c r="BP23" s="205"/>
      <c r="BQ23" s="205"/>
      <c r="BR23" s="223"/>
    </row>
    <row r="24" spans="1:70" ht="36" hidden="1" customHeight="1" x14ac:dyDescent="0.2">
      <c r="A24" s="552" t="s">
        <v>6</v>
      </c>
      <c r="B24" s="562"/>
      <c r="C24" s="552" t="s">
        <v>146</v>
      </c>
      <c r="D24" s="552" t="s">
        <v>21</v>
      </c>
      <c r="E24" s="552" t="s">
        <v>225</v>
      </c>
      <c r="F24" s="552" t="s">
        <v>7</v>
      </c>
      <c r="G24" s="552" t="s">
        <v>47</v>
      </c>
      <c r="H24" s="555" t="s">
        <v>378</v>
      </c>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556"/>
      <c r="BA24" s="556"/>
      <c r="BB24" s="556"/>
      <c r="BC24" s="556"/>
      <c r="BD24" s="556"/>
      <c r="BE24" s="556"/>
      <c r="BF24" s="556"/>
      <c r="BG24" s="556"/>
      <c r="BH24" s="556"/>
      <c r="BI24" s="556"/>
      <c r="BJ24" s="556"/>
      <c r="BK24" s="556"/>
      <c r="BL24" s="556"/>
      <c r="BM24" s="556"/>
      <c r="BN24" s="556"/>
      <c r="BO24" s="556"/>
      <c r="BP24" s="559" t="s">
        <v>8</v>
      </c>
      <c r="BQ24" s="560" t="s">
        <v>212</v>
      </c>
      <c r="BR24" s="569" t="s">
        <v>9</v>
      </c>
    </row>
    <row r="25" spans="1:70" ht="69.75" hidden="1" customHeight="1" x14ac:dyDescent="0.2">
      <c r="A25" s="553"/>
      <c r="B25" s="562"/>
      <c r="C25" s="553"/>
      <c r="D25" s="553"/>
      <c r="E25" s="553"/>
      <c r="F25" s="553"/>
      <c r="G25" s="553"/>
      <c r="H25" s="554">
        <v>120</v>
      </c>
      <c r="I25" s="554"/>
      <c r="J25" s="554"/>
      <c r="K25" s="554">
        <v>125</v>
      </c>
      <c r="L25" s="554"/>
      <c r="M25" s="554"/>
      <c r="N25" s="554">
        <v>130</v>
      </c>
      <c r="O25" s="554"/>
      <c r="P25" s="554"/>
      <c r="Q25" s="554">
        <v>135</v>
      </c>
      <c r="R25" s="554"/>
      <c r="S25" s="554"/>
      <c r="T25" s="554">
        <v>140</v>
      </c>
      <c r="U25" s="554"/>
      <c r="V25" s="554"/>
      <c r="W25" s="554">
        <v>145</v>
      </c>
      <c r="X25" s="554"/>
      <c r="Y25" s="554"/>
      <c r="Z25" s="554">
        <v>150</v>
      </c>
      <c r="AA25" s="554"/>
      <c r="AB25" s="554"/>
      <c r="AC25" s="554">
        <v>155</v>
      </c>
      <c r="AD25" s="554"/>
      <c r="AE25" s="554"/>
      <c r="AF25" s="554">
        <v>160</v>
      </c>
      <c r="AG25" s="554"/>
      <c r="AH25" s="554"/>
      <c r="AI25" s="554">
        <v>163</v>
      </c>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4"/>
      <c r="BF25" s="554"/>
      <c r="BG25" s="554"/>
      <c r="BH25" s="554"/>
      <c r="BI25" s="554"/>
      <c r="BJ25" s="554"/>
      <c r="BK25" s="554"/>
      <c r="BL25" s="554"/>
      <c r="BM25" s="554"/>
      <c r="BN25" s="554"/>
      <c r="BO25" s="554"/>
      <c r="BP25" s="559"/>
      <c r="BQ25" s="560"/>
      <c r="BR25" s="569"/>
    </row>
    <row r="26" spans="1:70" s="20" customFormat="1" ht="55.15" hidden="1" customHeight="1" x14ac:dyDescent="0.2">
      <c r="A26" s="73">
        <v>1</v>
      </c>
      <c r="B26" s="179" t="s">
        <v>1433</v>
      </c>
      <c r="C26" s="65" t="str">
        <f>IF(ISERROR(VLOOKUP(B26,'KAYIT LİSTESİ'!$B$4:$H$605,2,0)),"",(VLOOKUP(B26,'KAYIT LİSTESİ'!$B$4:$H$605,2,0)))</f>
        <v/>
      </c>
      <c r="D26" s="55" t="str">
        <f>IF(ISERROR(VLOOKUP(B26,'KAYIT LİSTESİ'!$B$4:$H$605,4,0)),"",(VLOOKUP(B26,'KAYIT LİSTESİ'!$B$4:$H$605,4,0)))</f>
        <v/>
      </c>
      <c r="E26" s="55" t="str">
        <f>IF(ISERROR(VLOOKUP(B26,'KAYIT LİSTESİ'!$B$4:$N$605,13,0)),"",(VLOOKUP(B26,'KAYIT LİSTESİ'!$B$4:$N$605,13,0)))</f>
        <v/>
      </c>
      <c r="F26" s="72" t="str">
        <f>IF(ISERROR(VLOOKUP(B26,'KAYIT LİSTESİ'!$B$4:$H$605,5,0)),"",(VLOOKUP(B26,'KAYIT LİSTESİ'!$B$4:$H$605,5,0)))</f>
        <v/>
      </c>
      <c r="G26" s="72" t="str">
        <f>IF(ISERROR(VLOOKUP(B26,'KAYIT LİSTESİ'!$B$4:$H$605,6,0)),"",(VLOOKUP(B26,'KAYIT LİSTESİ'!$B$4:$H$605,6,0)))</f>
        <v/>
      </c>
      <c r="H26" s="199"/>
      <c r="I26" s="199"/>
      <c r="J26" s="199"/>
      <c r="K26" s="202"/>
      <c r="L26" s="203"/>
      <c r="M26" s="203"/>
      <c r="N26" s="199"/>
      <c r="O26" s="200"/>
      <c r="P26" s="199"/>
      <c r="Q26" s="203"/>
      <c r="R26" s="203"/>
      <c r="S26" s="203"/>
      <c r="T26" s="199"/>
      <c r="U26" s="199"/>
      <c r="V26" s="199"/>
      <c r="W26" s="203"/>
      <c r="X26" s="203"/>
      <c r="Y26" s="203"/>
      <c r="Z26" s="199"/>
      <c r="AA26" s="199"/>
      <c r="AB26" s="199"/>
      <c r="AC26" s="203"/>
      <c r="AD26" s="203"/>
      <c r="AE26" s="203"/>
      <c r="AF26" s="199"/>
      <c r="AG26" s="199"/>
      <c r="AH26" s="199"/>
      <c r="AI26" s="203"/>
      <c r="AJ26" s="203"/>
      <c r="AK26" s="203"/>
      <c r="AL26" s="199"/>
      <c r="AM26" s="199"/>
      <c r="AN26" s="199"/>
      <c r="AO26" s="203"/>
      <c r="AP26" s="203"/>
      <c r="AQ26" s="203"/>
      <c r="AR26" s="199"/>
      <c r="AS26" s="199"/>
      <c r="AT26" s="199"/>
      <c r="AU26" s="203"/>
      <c r="AV26" s="204"/>
      <c r="AW26" s="204"/>
      <c r="AX26" s="201"/>
      <c r="AY26" s="201"/>
      <c r="AZ26" s="201"/>
      <c r="BA26" s="204"/>
      <c r="BB26" s="204"/>
      <c r="BC26" s="204"/>
      <c r="BD26" s="201"/>
      <c r="BE26" s="201"/>
      <c r="BF26" s="201"/>
      <c r="BG26" s="204"/>
      <c r="BH26" s="204"/>
      <c r="BI26" s="204"/>
      <c r="BJ26" s="201"/>
      <c r="BK26" s="201"/>
      <c r="BL26" s="201"/>
      <c r="BM26" s="204"/>
      <c r="BN26" s="204"/>
      <c r="BO26" s="204"/>
      <c r="BP26" s="205"/>
      <c r="BQ26" s="205"/>
      <c r="BR26" s="223"/>
    </row>
    <row r="27" spans="1:70" ht="36" hidden="1" customHeight="1" x14ac:dyDescent="0.2">
      <c r="A27" s="552" t="s">
        <v>6</v>
      </c>
      <c r="B27" s="562"/>
      <c r="C27" s="552" t="s">
        <v>146</v>
      </c>
      <c r="D27" s="552" t="s">
        <v>21</v>
      </c>
      <c r="E27" s="552" t="s">
        <v>225</v>
      </c>
      <c r="F27" s="552" t="s">
        <v>7</v>
      </c>
      <c r="G27" s="552" t="s">
        <v>47</v>
      </c>
      <c r="H27" s="555" t="s">
        <v>379</v>
      </c>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6"/>
      <c r="AY27" s="556"/>
      <c r="AZ27" s="556"/>
      <c r="BA27" s="556"/>
      <c r="BB27" s="556"/>
      <c r="BC27" s="556"/>
      <c r="BD27" s="556"/>
      <c r="BE27" s="556"/>
      <c r="BF27" s="556"/>
      <c r="BG27" s="556"/>
      <c r="BH27" s="556"/>
      <c r="BI27" s="556"/>
      <c r="BJ27" s="556"/>
      <c r="BK27" s="556"/>
      <c r="BL27" s="556"/>
      <c r="BM27" s="556"/>
      <c r="BN27" s="556"/>
      <c r="BO27" s="556"/>
      <c r="BP27" s="559" t="s">
        <v>8</v>
      </c>
      <c r="BQ27" s="560" t="s">
        <v>212</v>
      </c>
      <c r="BR27" s="569" t="s">
        <v>9</v>
      </c>
    </row>
    <row r="28" spans="1:70" ht="69.75" hidden="1" customHeight="1" x14ac:dyDescent="0.2">
      <c r="A28" s="553"/>
      <c r="B28" s="562"/>
      <c r="C28" s="553"/>
      <c r="D28" s="553"/>
      <c r="E28" s="553"/>
      <c r="F28" s="553"/>
      <c r="G28" s="553"/>
      <c r="H28" s="554">
        <v>90</v>
      </c>
      <c r="I28" s="554"/>
      <c r="J28" s="554"/>
      <c r="K28" s="554">
        <v>95</v>
      </c>
      <c r="L28" s="554"/>
      <c r="M28" s="554"/>
      <c r="N28" s="554">
        <v>100</v>
      </c>
      <c r="O28" s="554"/>
      <c r="P28" s="554"/>
      <c r="Q28" s="554">
        <v>105</v>
      </c>
      <c r="R28" s="554"/>
      <c r="S28" s="554"/>
      <c r="T28" s="554">
        <v>110</v>
      </c>
      <c r="U28" s="554"/>
      <c r="V28" s="554"/>
      <c r="W28" s="554">
        <v>115</v>
      </c>
      <c r="X28" s="554"/>
      <c r="Y28" s="554"/>
      <c r="Z28" s="554">
        <v>120</v>
      </c>
      <c r="AA28" s="554"/>
      <c r="AB28" s="554"/>
      <c r="AC28" s="554">
        <v>125</v>
      </c>
      <c r="AD28" s="554"/>
      <c r="AE28" s="554"/>
      <c r="AF28" s="554">
        <v>130</v>
      </c>
      <c r="AG28" s="554"/>
      <c r="AH28" s="554"/>
      <c r="AI28" s="554">
        <v>135</v>
      </c>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554"/>
      <c r="BG28" s="554"/>
      <c r="BH28" s="554"/>
      <c r="BI28" s="554"/>
      <c r="BJ28" s="554"/>
      <c r="BK28" s="554"/>
      <c r="BL28" s="554"/>
      <c r="BM28" s="554"/>
      <c r="BN28" s="554"/>
      <c r="BO28" s="554"/>
      <c r="BP28" s="559"/>
      <c r="BQ28" s="560"/>
      <c r="BR28" s="569"/>
    </row>
    <row r="29" spans="1:70" s="20" customFormat="1" ht="55.15" hidden="1" customHeight="1" x14ac:dyDescent="0.2">
      <c r="A29" s="73">
        <v>1</v>
      </c>
      <c r="B29" s="179" t="s">
        <v>1434</v>
      </c>
      <c r="C29" s="65" t="str">
        <f>IF(ISERROR(VLOOKUP(B29,'KAYIT LİSTESİ'!$B$4:$H$605,2,0)),"",(VLOOKUP(B29,'KAYIT LİSTESİ'!$B$4:$H$605,2,0)))</f>
        <v/>
      </c>
      <c r="D29" s="55" t="str">
        <f>IF(ISERROR(VLOOKUP(B29,'KAYIT LİSTESİ'!$B$4:$H$605,4,0)),"",(VLOOKUP(B29,'KAYIT LİSTESİ'!$B$4:$H$605,4,0)))</f>
        <v/>
      </c>
      <c r="E29" s="55" t="str">
        <f>IF(ISERROR(VLOOKUP(B29,'KAYIT LİSTESİ'!$B$4:$N$605,13,0)),"",(VLOOKUP(B29,'KAYIT LİSTESİ'!$B$4:$N$605,13,0)))</f>
        <v/>
      </c>
      <c r="F29" s="72" t="str">
        <f>IF(ISERROR(VLOOKUP(B29,'KAYIT LİSTESİ'!$B$4:$H$605,5,0)),"",(VLOOKUP(B29,'KAYIT LİSTESİ'!$B$4:$H$605,5,0)))</f>
        <v/>
      </c>
      <c r="G29" s="72" t="str">
        <f>IF(ISERROR(VLOOKUP(B29,'KAYIT LİSTESİ'!$B$4:$H$605,6,0)),"",(VLOOKUP(B29,'KAYIT LİSTESİ'!$B$4:$H$605,6,0)))</f>
        <v/>
      </c>
      <c r="H29" s="199"/>
      <c r="I29" s="199"/>
      <c r="J29" s="199"/>
      <c r="K29" s="202"/>
      <c r="L29" s="203"/>
      <c r="M29" s="203"/>
      <c r="N29" s="199"/>
      <c r="O29" s="200"/>
      <c r="P29" s="199"/>
      <c r="Q29" s="203"/>
      <c r="R29" s="203"/>
      <c r="S29" s="203"/>
      <c r="T29" s="199"/>
      <c r="U29" s="199"/>
      <c r="V29" s="199"/>
      <c r="W29" s="203"/>
      <c r="X29" s="203"/>
      <c r="Y29" s="203"/>
      <c r="Z29" s="199"/>
      <c r="AA29" s="199"/>
      <c r="AB29" s="199"/>
      <c r="AC29" s="203"/>
      <c r="AD29" s="203"/>
      <c r="AE29" s="203"/>
      <c r="AF29" s="199"/>
      <c r="AG29" s="199"/>
      <c r="AH29" s="199"/>
      <c r="AI29" s="203"/>
      <c r="AJ29" s="203"/>
      <c r="AK29" s="203"/>
      <c r="AL29" s="199"/>
      <c r="AM29" s="199"/>
      <c r="AN29" s="199"/>
      <c r="AO29" s="203"/>
      <c r="AP29" s="203"/>
      <c r="AQ29" s="203"/>
      <c r="AR29" s="199"/>
      <c r="AS29" s="199"/>
      <c r="AT29" s="199"/>
      <c r="AU29" s="203"/>
      <c r="AV29" s="204"/>
      <c r="AW29" s="204"/>
      <c r="AX29" s="201"/>
      <c r="AY29" s="201"/>
      <c r="AZ29" s="201"/>
      <c r="BA29" s="204"/>
      <c r="BB29" s="204"/>
      <c r="BC29" s="204"/>
      <c r="BD29" s="201"/>
      <c r="BE29" s="201"/>
      <c r="BF29" s="201"/>
      <c r="BG29" s="204"/>
      <c r="BH29" s="204"/>
      <c r="BI29" s="204"/>
      <c r="BJ29" s="201"/>
      <c r="BK29" s="201"/>
      <c r="BL29" s="201"/>
      <c r="BM29" s="204"/>
      <c r="BN29" s="204"/>
      <c r="BO29" s="204"/>
      <c r="BP29" s="205"/>
      <c r="BQ29" s="205"/>
      <c r="BR29" s="223"/>
    </row>
    <row r="30" spans="1:70" ht="9" customHeight="1" x14ac:dyDescent="0.2">
      <c r="F30" s="53"/>
    </row>
    <row r="31" spans="1:70" s="78" customFormat="1" ht="18" x14ac:dyDescent="0.25">
      <c r="A31" s="74" t="s">
        <v>22</v>
      </c>
      <c r="B31" s="74"/>
      <c r="C31" s="74"/>
      <c r="D31" s="75"/>
      <c r="E31" s="75"/>
      <c r="F31" s="76"/>
      <c r="G31" s="77" t="s">
        <v>0</v>
      </c>
      <c r="K31" s="78" t="s">
        <v>1</v>
      </c>
      <c r="T31" s="78" t="s">
        <v>2</v>
      </c>
      <c r="AB31" s="78" t="s">
        <v>3</v>
      </c>
      <c r="AM31" s="78" t="s">
        <v>3</v>
      </c>
      <c r="BP31" s="79" t="s">
        <v>3</v>
      </c>
      <c r="BQ31" s="77"/>
      <c r="BR31" s="225"/>
    </row>
    <row r="32" spans="1:70" x14ac:dyDescent="0.2">
      <c r="F32" s="53"/>
    </row>
    <row r="33" spans="6:6" x14ac:dyDescent="0.2">
      <c r="F33" s="53"/>
    </row>
    <row r="34" spans="6:6" x14ac:dyDescent="0.2">
      <c r="F34" s="53"/>
    </row>
  </sheetData>
  <sortState ref="A12:BP15">
    <sortCondition descending="1" ref="BP12:BP15"/>
  </sortState>
  <mergeCells count="200">
    <mergeCell ref="BR27:BR28"/>
    <mergeCell ref="H28:J28"/>
    <mergeCell ref="K28:M28"/>
    <mergeCell ref="N28:P28"/>
    <mergeCell ref="Q28:S28"/>
    <mergeCell ref="T28:V28"/>
    <mergeCell ref="W28:Y28"/>
    <mergeCell ref="Z28:AB28"/>
    <mergeCell ref="AC28:AE28"/>
    <mergeCell ref="AF28:AH28"/>
    <mergeCell ref="AI28:AK28"/>
    <mergeCell ref="AL28:AN28"/>
    <mergeCell ref="AO28:AQ28"/>
    <mergeCell ref="AR28:AT28"/>
    <mergeCell ref="AU28:AW28"/>
    <mergeCell ref="AX28:AZ28"/>
    <mergeCell ref="F27:F28"/>
    <mergeCell ref="G27:G28"/>
    <mergeCell ref="H27:BO27"/>
    <mergeCell ref="BP27:BP28"/>
    <mergeCell ref="BQ27:BQ28"/>
    <mergeCell ref="BA28:BC28"/>
    <mergeCell ref="BD28:BF28"/>
    <mergeCell ref="BG28:BI28"/>
    <mergeCell ref="BJ28:BL28"/>
    <mergeCell ref="BM28:BO28"/>
    <mergeCell ref="A27:A28"/>
    <mergeCell ref="B27:B28"/>
    <mergeCell ref="C27:C28"/>
    <mergeCell ref="D27:D28"/>
    <mergeCell ref="E27:E28"/>
    <mergeCell ref="BR24:BR25"/>
    <mergeCell ref="H25:J25"/>
    <mergeCell ref="K25:M25"/>
    <mergeCell ref="N25:P25"/>
    <mergeCell ref="Q25:S25"/>
    <mergeCell ref="T25:V25"/>
    <mergeCell ref="W25:Y25"/>
    <mergeCell ref="Z25:AB25"/>
    <mergeCell ref="AC25:AE25"/>
    <mergeCell ref="AF25:AH25"/>
    <mergeCell ref="AI25:AK25"/>
    <mergeCell ref="AL25:AN25"/>
    <mergeCell ref="AO25:AQ25"/>
    <mergeCell ref="AR25:AT25"/>
    <mergeCell ref="AU25:AW25"/>
    <mergeCell ref="AX25:AZ25"/>
    <mergeCell ref="F24:F25"/>
    <mergeCell ref="G24:G25"/>
    <mergeCell ref="H24:BO24"/>
    <mergeCell ref="BP24:BP25"/>
    <mergeCell ref="BQ24:BQ25"/>
    <mergeCell ref="BA25:BC25"/>
    <mergeCell ref="BD25:BF25"/>
    <mergeCell ref="BG25:BI25"/>
    <mergeCell ref="BJ25:BL25"/>
    <mergeCell ref="BM25:BO25"/>
    <mergeCell ref="A24:A25"/>
    <mergeCell ref="B24:B25"/>
    <mergeCell ref="C24:C25"/>
    <mergeCell ref="D24:D25"/>
    <mergeCell ref="E24:E25"/>
    <mergeCell ref="BR19:BR20"/>
    <mergeCell ref="H20:J20"/>
    <mergeCell ref="K20:M20"/>
    <mergeCell ref="N20:P20"/>
    <mergeCell ref="Q20:S20"/>
    <mergeCell ref="T20:V20"/>
    <mergeCell ref="W20:Y20"/>
    <mergeCell ref="Z20:AB20"/>
    <mergeCell ref="AC20:AE20"/>
    <mergeCell ref="AF20:AH20"/>
    <mergeCell ref="AI20:AK20"/>
    <mergeCell ref="AL20:AN20"/>
    <mergeCell ref="AO20:AQ20"/>
    <mergeCell ref="AR20:AT20"/>
    <mergeCell ref="AU20:AW20"/>
    <mergeCell ref="AX20:AZ20"/>
    <mergeCell ref="F19:F20"/>
    <mergeCell ref="G19:G20"/>
    <mergeCell ref="H19:BO19"/>
    <mergeCell ref="BP19:BP20"/>
    <mergeCell ref="BQ19:BQ20"/>
    <mergeCell ref="BA20:BC20"/>
    <mergeCell ref="BD20:BF20"/>
    <mergeCell ref="BG20:BI20"/>
    <mergeCell ref="BJ20:BL20"/>
    <mergeCell ref="BM20:BO20"/>
    <mergeCell ref="A19:A20"/>
    <mergeCell ref="B19:B20"/>
    <mergeCell ref="C19:C20"/>
    <mergeCell ref="D19:D20"/>
    <mergeCell ref="E19:E20"/>
    <mergeCell ref="BR16:BR17"/>
    <mergeCell ref="H17:J17"/>
    <mergeCell ref="K17:M17"/>
    <mergeCell ref="N17:P17"/>
    <mergeCell ref="Q17:S17"/>
    <mergeCell ref="T17:V17"/>
    <mergeCell ref="W17:Y17"/>
    <mergeCell ref="Z17:AB17"/>
    <mergeCell ref="AC17:AE17"/>
    <mergeCell ref="AF17:AH17"/>
    <mergeCell ref="AI17:AK17"/>
    <mergeCell ref="AL17:AN17"/>
    <mergeCell ref="AO17:AQ17"/>
    <mergeCell ref="AR17:AT17"/>
    <mergeCell ref="AU17:AW17"/>
    <mergeCell ref="AX17:AZ17"/>
    <mergeCell ref="F16:F17"/>
    <mergeCell ref="G16:G17"/>
    <mergeCell ref="H16:BO16"/>
    <mergeCell ref="BP16:BP17"/>
    <mergeCell ref="BQ16:BQ17"/>
    <mergeCell ref="BA17:BC17"/>
    <mergeCell ref="BD17:BF17"/>
    <mergeCell ref="BG17:BI17"/>
    <mergeCell ref="BJ17:BL17"/>
    <mergeCell ref="BM17:BO17"/>
    <mergeCell ref="A16:A17"/>
    <mergeCell ref="B16:B17"/>
    <mergeCell ref="C16:C17"/>
    <mergeCell ref="D16:D17"/>
    <mergeCell ref="E16:E17"/>
    <mergeCell ref="BR10:BR11"/>
    <mergeCell ref="H11:J11"/>
    <mergeCell ref="K11:M11"/>
    <mergeCell ref="N11:P11"/>
    <mergeCell ref="Q11:S11"/>
    <mergeCell ref="T11:V11"/>
    <mergeCell ref="W11:Y11"/>
    <mergeCell ref="Z11:AB11"/>
    <mergeCell ref="AC11:AE11"/>
    <mergeCell ref="AF11:AH11"/>
    <mergeCell ref="AI11:AK11"/>
    <mergeCell ref="AL11:AN11"/>
    <mergeCell ref="AO11:AQ11"/>
    <mergeCell ref="AR11:AT11"/>
    <mergeCell ref="AU11:AW11"/>
    <mergeCell ref="AX11:AZ11"/>
    <mergeCell ref="F10:F11"/>
    <mergeCell ref="G10:G11"/>
    <mergeCell ref="H10:BO10"/>
    <mergeCell ref="BP10:BP11"/>
    <mergeCell ref="BQ10:BQ11"/>
    <mergeCell ref="BA11:BC11"/>
    <mergeCell ref="BD11:BF11"/>
    <mergeCell ref="BG11:BI11"/>
    <mergeCell ref="BJ11:BL11"/>
    <mergeCell ref="BM11:BO11"/>
    <mergeCell ref="A10:A11"/>
    <mergeCell ref="B10:B11"/>
    <mergeCell ref="C10:C11"/>
    <mergeCell ref="D10:D11"/>
    <mergeCell ref="E10:E11"/>
    <mergeCell ref="A1:BR1"/>
    <mergeCell ref="A2:BR2"/>
    <mergeCell ref="A3:D3"/>
    <mergeCell ref="F3:G3"/>
    <mergeCell ref="V3:Y3"/>
    <mergeCell ref="AB3:AF3"/>
    <mergeCell ref="AG3:AK3"/>
    <mergeCell ref="AX3:BC3"/>
    <mergeCell ref="BD3:BR3"/>
    <mergeCell ref="BR6:BR7"/>
    <mergeCell ref="AX7:AZ7"/>
    <mergeCell ref="BA7:BC7"/>
    <mergeCell ref="B6:B7"/>
    <mergeCell ref="C6:C7"/>
    <mergeCell ref="D6:D7"/>
    <mergeCell ref="F6:F7"/>
    <mergeCell ref="A4:D4"/>
    <mergeCell ref="F4:G4"/>
    <mergeCell ref="G6:G7"/>
    <mergeCell ref="BP5:BR5"/>
    <mergeCell ref="AX4:BC4"/>
    <mergeCell ref="BM7:BO7"/>
    <mergeCell ref="AR7:AT7"/>
    <mergeCell ref="AU7:AW7"/>
    <mergeCell ref="BD7:BF7"/>
    <mergeCell ref="BG7:BI7"/>
    <mergeCell ref="BP6:BP7"/>
    <mergeCell ref="BQ6:BQ7"/>
    <mergeCell ref="BJ7:BL7"/>
    <mergeCell ref="BD4:BM4"/>
    <mergeCell ref="A6:A7"/>
    <mergeCell ref="AI7:AK7"/>
    <mergeCell ref="AL7:AN7"/>
    <mergeCell ref="AO7:AQ7"/>
    <mergeCell ref="H7:J7"/>
    <mergeCell ref="K7:M7"/>
    <mergeCell ref="W7:Y7"/>
    <mergeCell ref="Z7:AB7"/>
    <mergeCell ref="Q7:S7"/>
    <mergeCell ref="H6:BO6"/>
    <mergeCell ref="AC7:AE7"/>
    <mergeCell ref="AF7:AH7"/>
    <mergeCell ref="T7:V7"/>
    <mergeCell ref="E6:E7"/>
    <mergeCell ref="N7:P7"/>
  </mergeCells>
  <conditionalFormatting sqref="BP18 BP9 BP12:BP15 BP21:BP23 BP26 BP29">
    <cfRule type="duplicateValues" dxfId="63" priority="19" stopIfTrue="1"/>
  </conditionalFormatting>
  <conditionalFormatting sqref="BP8">
    <cfRule type="duplicateValues" dxfId="62" priority="1" stopIfTrue="1"/>
  </conditionalFormatting>
  <hyperlinks>
    <hyperlink ref="F3" location="'YARIŞMA PROGRAMI'!C13" display="Sırıkla Atlama"/>
    <hyperlink ref="F3:G3" location="'YARIŞMA PROGRAMI'!C8" display="'YARIŞMA PROGRAMI'!C8"/>
  </hyperlinks>
  <printOptions horizontalCentered="1"/>
  <pageMargins left="0.16" right="0.15748031496062992" top="0.4" bottom="0.27559055118110237" header="0.19685039370078741" footer="0.19685039370078741"/>
  <pageSetup paperSize="9" scale="36" orientation="landscape"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view="pageBreakPreview" topLeftCell="A9" zoomScale="90" zoomScaleNormal="100" zoomScaleSheetLayoutView="90" workbookViewId="0">
      <selection activeCell="F24" sqref="F24:K24"/>
    </sheetView>
  </sheetViews>
  <sheetFormatPr defaultColWidth="9.140625" defaultRowHeight="12.75" x14ac:dyDescent="0.2"/>
  <cols>
    <col min="1" max="1" width="6" style="90" customWidth="1"/>
    <col min="2" max="2" width="16.42578125" style="90" hidden="1" customWidth="1"/>
    <col min="3" max="3" width="7.28515625" style="90" customWidth="1"/>
    <col min="4" max="4" width="12.28515625" style="91" customWidth="1"/>
    <col min="5" max="5" width="10.42578125" style="91" customWidth="1"/>
    <col min="6" max="6" width="23.28515625" style="90" customWidth="1"/>
    <col min="7" max="7" width="24.42578125" style="3" customWidth="1"/>
    <col min="8" max="14" width="11.85546875" style="3" customWidth="1"/>
    <col min="15" max="15" width="16.7109375" style="92" customWidth="1"/>
    <col min="16" max="16" width="7.28515625" style="90" customWidth="1"/>
    <col min="17" max="17" width="9.140625" style="3" customWidth="1"/>
    <col min="18" max="16384" width="9.140625" style="3"/>
  </cols>
  <sheetData>
    <row r="1" spans="1:16" ht="48.75" customHeight="1" x14ac:dyDescent="0.2">
      <c r="A1" s="505" t="str">
        <f>'YARIŞMA BİLGİLERİ'!A2</f>
        <v>Türkiye Atletizm Federasyonu
İzmir Atletizm İl Temsilciliği</v>
      </c>
      <c r="B1" s="505"/>
      <c r="C1" s="505"/>
      <c r="D1" s="505"/>
      <c r="E1" s="505"/>
      <c r="F1" s="505"/>
      <c r="G1" s="505"/>
      <c r="H1" s="505"/>
      <c r="I1" s="505"/>
      <c r="J1" s="505"/>
      <c r="K1" s="505"/>
      <c r="L1" s="505"/>
      <c r="M1" s="505"/>
      <c r="N1" s="505"/>
      <c r="O1" s="505"/>
      <c r="P1" s="505"/>
    </row>
    <row r="2" spans="1:16" ht="25.5" customHeight="1" x14ac:dyDescent="0.2">
      <c r="A2" s="506" t="str">
        <f>'YARIŞMA BİLGİLERİ'!F19</f>
        <v>Masterler Türkiye Şampiyonası</v>
      </c>
      <c r="B2" s="506"/>
      <c r="C2" s="506"/>
      <c r="D2" s="506"/>
      <c r="E2" s="506"/>
      <c r="F2" s="506"/>
      <c r="G2" s="506"/>
      <c r="H2" s="506"/>
      <c r="I2" s="506"/>
      <c r="J2" s="506"/>
      <c r="K2" s="506"/>
      <c r="L2" s="506"/>
      <c r="M2" s="506"/>
      <c r="N2" s="506"/>
      <c r="O2" s="506"/>
      <c r="P2" s="506"/>
    </row>
    <row r="3" spans="1:16" s="4" customFormat="1" ht="20.25" customHeight="1" x14ac:dyDescent="0.2">
      <c r="A3" s="507" t="s">
        <v>160</v>
      </c>
      <c r="B3" s="507"/>
      <c r="C3" s="507"/>
      <c r="D3" s="551" t="str">
        <f>'YARIŞMA PROGRAMI'!C14</f>
        <v>Çekiç Atma</v>
      </c>
      <c r="E3" s="551"/>
      <c r="F3" s="551"/>
      <c r="G3" s="94"/>
      <c r="H3" s="510"/>
      <c r="I3" s="510"/>
      <c r="J3" s="510"/>
      <c r="K3" s="252"/>
      <c r="L3" s="252"/>
      <c r="M3" s="256"/>
      <c r="N3" s="511"/>
      <c r="O3" s="511"/>
      <c r="P3" s="511"/>
    </row>
    <row r="4" spans="1:16" s="4" customFormat="1" ht="17.25" customHeight="1" x14ac:dyDescent="0.2">
      <c r="A4" s="512" t="s">
        <v>161</v>
      </c>
      <c r="B4" s="512"/>
      <c r="C4" s="512"/>
      <c r="D4" s="513" t="s">
        <v>222</v>
      </c>
      <c r="E4" s="513"/>
      <c r="F4" s="513"/>
      <c r="G4" s="155"/>
      <c r="H4" s="156"/>
      <c r="I4" s="514"/>
      <c r="J4" s="514"/>
      <c r="K4" s="253"/>
      <c r="L4" s="512" t="s">
        <v>159</v>
      </c>
      <c r="M4" s="512"/>
      <c r="N4" s="550">
        <f>'YARIŞMA PROGRAMI'!B14</f>
        <v>42210.760416666664</v>
      </c>
      <c r="O4" s="550"/>
      <c r="P4" s="194"/>
    </row>
    <row r="5" spans="1:16" ht="13.5" customHeight="1" x14ac:dyDescent="0.2">
      <c r="A5" s="5"/>
      <c r="B5" s="5"/>
      <c r="C5" s="5"/>
      <c r="D5" s="9"/>
      <c r="E5" s="9"/>
      <c r="F5" s="6"/>
      <c r="G5" s="7"/>
      <c r="H5" s="8"/>
      <c r="I5" s="8"/>
      <c r="J5" s="8"/>
      <c r="K5" s="8"/>
      <c r="L5" s="8"/>
      <c r="M5" s="8"/>
      <c r="N5" s="8"/>
      <c r="O5" s="206">
        <f ca="1">NOW()</f>
        <v>42212.506261805553</v>
      </c>
      <c r="P5" s="206"/>
    </row>
    <row r="6" spans="1:16" ht="35.450000000000003" customHeight="1" x14ac:dyDescent="0.2">
      <c r="A6" s="519" t="s">
        <v>6</v>
      </c>
      <c r="B6" s="519"/>
      <c r="C6" s="520" t="s">
        <v>146</v>
      </c>
      <c r="D6" s="521" t="s">
        <v>387</v>
      </c>
      <c r="E6" s="522"/>
      <c r="F6" s="523" t="str">
        <f>'YARIŞMA PROGRAMI'!J28</f>
        <v>UĞUR SEL-55.62</v>
      </c>
      <c r="G6" s="524"/>
      <c r="H6" s="516" t="s">
        <v>368</v>
      </c>
      <c r="I6" s="516"/>
      <c r="J6" s="516"/>
      <c r="K6" s="516"/>
      <c r="L6" s="516"/>
      <c r="M6" s="516"/>
      <c r="N6" s="516"/>
      <c r="O6" s="517" t="s">
        <v>8</v>
      </c>
      <c r="P6" s="517" t="s">
        <v>216</v>
      </c>
    </row>
    <row r="7" spans="1:16" ht="46.15" customHeight="1" x14ac:dyDescent="0.2">
      <c r="A7" s="519"/>
      <c r="B7" s="519"/>
      <c r="C7" s="520"/>
      <c r="D7" s="336" t="s">
        <v>386</v>
      </c>
      <c r="E7" s="337" t="s">
        <v>225</v>
      </c>
      <c r="F7" s="265" t="s">
        <v>14</v>
      </c>
      <c r="G7" s="265" t="s">
        <v>47</v>
      </c>
      <c r="H7" s="251">
        <v>1</v>
      </c>
      <c r="I7" s="251">
        <v>2</v>
      </c>
      <c r="J7" s="251">
        <v>3</v>
      </c>
      <c r="K7" s="214" t="s">
        <v>217</v>
      </c>
      <c r="L7" s="251">
        <v>4</v>
      </c>
      <c r="M7" s="251">
        <v>5</v>
      </c>
      <c r="N7" s="251">
        <v>6</v>
      </c>
      <c r="O7" s="518"/>
      <c r="P7" s="518"/>
    </row>
    <row r="8" spans="1:16" s="83" customFormat="1" ht="58.9" customHeight="1" x14ac:dyDescent="0.2">
      <c r="A8" s="98">
        <v>1</v>
      </c>
      <c r="B8" s="99" t="s">
        <v>897</v>
      </c>
      <c r="C8" s="100">
        <f>IF(ISERROR(VLOOKUP(B8,'KAYIT LİSTESİ'!$B$4:$H$605,2,0)),"",(VLOOKUP(B8,'KAYIT LİSTESİ'!$B$4:$H$605,2,0)))</f>
        <v>137</v>
      </c>
      <c r="D8" s="101" t="str">
        <f>IF(ISERROR(VLOOKUP(B8,'KAYIT LİSTESİ'!$B$4:$H$605,4,0)),"",(VLOOKUP(B8,'KAYIT LİSTESİ'!$B$4:$H$605,4,0)))</f>
        <v>12.9.1978</v>
      </c>
      <c r="E8" s="101" t="str">
        <f>IF(ISERROR(VLOOKUP(B8,'KAYIT LİSTESİ'!$B$4:$N$605,13,0)),"",(VLOOKUP(B8,'KAYIT LİSTESİ'!$B$4:$N$605,13,0)))</f>
        <v>M-35</v>
      </c>
      <c r="F8" s="187" t="str">
        <f>IF(ISERROR(VLOOKUP(B8,'KAYIT LİSTESİ'!$B$4:$H$605,5,0)),"",(VLOOKUP(B8,'KAYIT LİSTESİ'!$B$4:$H$605,5,0)))</f>
        <v>MEHMET KAZIM  EVCİ</v>
      </c>
      <c r="G8" s="187" t="str">
        <f>IF(ISERROR(VLOOKUP(B8,'KAYIT LİSTESİ'!$B$4:$H$605,6,0)),"",(VLOOKUP(B8,'KAYIT LİSTESİ'!$B$4:$H$605,6,0)))</f>
        <v>İZMİR ATLETİZM SPOR KULÜBÜ</v>
      </c>
      <c r="H8" s="180">
        <v>2056</v>
      </c>
      <c r="I8" s="180">
        <v>2171</v>
      </c>
      <c r="J8" s="180">
        <v>2082</v>
      </c>
      <c r="K8" s="215">
        <f>MAX(H8:J8)</f>
        <v>2171</v>
      </c>
      <c r="L8" s="216" t="s">
        <v>383</v>
      </c>
      <c r="M8" s="216">
        <v>2070</v>
      </c>
      <c r="N8" s="216">
        <v>2292</v>
      </c>
      <c r="O8" s="215">
        <f>MAX(H8:N8)</f>
        <v>2292</v>
      </c>
      <c r="P8" s="102"/>
    </row>
    <row r="9" spans="1:16" ht="35.450000000000003" customHeight="1" x14ac:dyDescent="0.2">
      <c r="A9" s="519" t="s">
        <v>6</v>
      </c>
      <c r="B9" s="519"/>
      <c r="C9" s="520" t="s">
        <v>146</v>
      </c>
      <c r="D9" s="521" t="s">
        <v>387</v>
      </c>
      <c r="E9" s="522"/>
      <c r="F9" s="523" t="str">
        <f>'YARIŞMA PROGRAMI'!M28</f>
        <v>ARİF NUR SAY-40.38</v>
      </c>
      <c r="G9" s="524"/>
      <c r="H9" s="516" t="s">
        <v>371</v>
      </c>
      <c r="I9" s="516"/>
      <c r="J9" s="516"/>
      <c r="K9" s="516"/>
      <c r="L9" s="516"/>
      <c r="M9" s="516"/>
      <c r="N9" s="516"/>
      <c r="O9" s="517" t="s">
        <v>8</v>
      </c>
      <c r="P9" s="517" t="s">
        <v>216</v>
      </c>
    </row>
    <row r="10" spans="1:16" ht="46.15" customHeight="1" x14ac:dyDescent="0.2">
      <c r="A10" s="519"/>
      <c r="B10" s="519"/>
      <c r="C10" s="520"/>
      <c r="D10" s="336" t="s">
        <v>386</v>
      </c>
      <c r="E10" s="337" t="s">
        <v>225</v>
      </c>
      <c r="F10" s="265" t="s">
        <v>14</v>
      </c>
      <c r="G10" s="265" t="s">
        <v>47</v>
      </c>
      <c r="H10" s="251">
        <v>1</v>
      </c>
      <c r="I10" s="251">
        <v>2</v>
      </c>
      <c r="J10" s="251">
        <v>3</v>
      </c>
      <c r="K10" s="214" t="s">
        <v>217</v>
      </c>
      <c r="L10" s="251">
        <v>4</v>
      </c>
      <c r="M10" s="251">
        <v>5</v>
      </c>
      <c r="N10" s="251">
        <v>6</v>
      </c>
      <c r="O10" s="518"/>
      <c r="P10" s="518"/>
    </row>
    <row r="11" spans="1:16" s="83" customFormat="1" ht="58.9" customHeight="1" x14ac:dyDescent="0.2">
      <c r="A11" s="98">
        <v>1</v>
      </c>
      <c r="B11" s="99" t="s">
        <v>898</v>
      </c>
      <c r="C11" s="100">
        <f>IF(ISERROR(VLOOKUP(B11,'KAYIT LİSTESİ'!$B$4:$H$605,2,0)),"",(VLOOKUP(B11,'KAYIT LİSTESİ'!$B$4:$H$605,2,0)))</f>
        <v>156</v>
      </c>
      <c r="D11" s="101" t="str">
        <f>IF(ISERROR(VLOOKUP(B11,'KAYIT LİSTESİ'!$B$4:$H$605,4,0)),"",(VLOOKUP(B11,'KAYIT LİSTESİ'!$B$4:$H$605,4,0)))</f>
        <v>1.1.1963</v>
      </c>
      <c r="E11" s="101" t="str">
        <f>IF(ISERROR(VLOOKUP(B11,'KAYIT LİSTESİ'!$B$4:$N$605,13,0)),"",(VLOOKUP(B11,'KAYIT LİSTESİ'!$B$4:$N$605,13,0)))</f>
        <v>M-50</v>
      </c>
      <c r="F11" s="187" t="str">
        <f>IF(ISERROR(VLOOKUP(B11,'KAYIT LİSTESİ'!$B$4:$H$605,5,0)),"",(VLOOKUP(B11,'KAYIT LİSTESİ'!$B$4:$H$605,5,0)))</f>
        <v>ŞAHAN İLSEVEVEN</v>
      </c>
      <c r="G11" s="187" t="str">
        <f>IF(ISERROR(VLOOKUP(B11,'KAYIT LİSTESİ'!$B$4:$H$605,6,0)),"",(VLOOKUP(B11,'KAYIT LİSTESİ'!$B$4:$H$605,6,0)))</f>
        <v>İSTANBUL MASTERLERİ ATL. KULÜBÜ</v>
      </c>
      <c r="H11" s="180">
        <v>1419</v>
      </c>
      <c r="I11" s="180">
        <v>1321</v>
      </c>
      <c r="J11" s="180" t="s">
        <v>383</v>
      </c>
      <c r="K11" s="215">
        <f>MAX(H11:J11)</f>
        <v>1419</v>
      </c>
      <c r="L11" s="216">
        <v>1470</v>
      </c>
      <c r="M11" s="216">
        <v>1322</v>
      </c>
      <c r="N11" s="216">
        <v>1455</v>
      </c>
      <c r="O11" s="215">
        <f>MAX(H11:N11)</f>
        <v>1470</v>
      </c>
      <c r="P11" s="102"/>
    </row>
    <row r="12" spans="1:16" ht="35.450000000000003" customHeight="1" x14ac:dyDescent="0.2">
      <c r="A12" s="519" t="s">
        <v>6</v>
      </c>
      <c r="B12" s="519"/>
      <c r="C12" s="520" t="s">
        <v>146</v>
      </c>
      <c r="D12" s="521" t="s">
        <v>387</v>
      </c>
      <c r="E12" s="522"/>
      <c r="F12" s="523" t="str">
        <f>'YARIŞMA PROGRAMI'!N28</f>
        <v>MEHMET BAŞKAYA-37.68</v>
      </c>
      <c r="G12" s="524"/>
      <c r="H12" s="516" t="s">
        <v>372</v>
      </c>
      <c r="I12" s="516"/>
      <c r="J12" s="516"/>
      <c r="K12" s="516"/>
      <c r="L12" s="516"/>
      <c r="M12" s="516"/>
      <c r="N12" s="516"/>
      <c r="O12" s="517" t="s">
        <v>8</v>
      </c>
      <c r="P12" s="517" t="s">
        <v>216</v>
      </c>
    </row>
    <row r="13" spans="1:16" ht="46.15" customHeight="1" x14ac:dyDescent="0.2">
      <c r="A13" s="519"/>
      <c r="B13" s="519"/>
      <c r="C13" s="520"/>
      <c r="D13" s="336" t="s">
        <v>386</v>
      </c>
      <c r="E13" s="337" t="s">
        <v>225</v>
      </c>
      <c r="F13" s="265" t="s">
        <v>14</v>
      </c>
      <c r="G13" s="265" t="s">
        <v>47</v>
      </c>
      <c r="H13" s="251">
        <v>1</v>
      </c>
      <c r="I13" s="251">
        <v>2</v>
      </c>
      <c r="J13" s="251">
        <v>3</v>
      </c>
      <c r="K13" s="214" t="s">
        <v>217</v>
      </c>
      <c r="L13" s="251">
        <v>4</v>
      </c>
      <c r="M13" s="251">
        <v>5</v>
      </c>
      <c r="N13" s="251">
        <v>6</v>
      </c>
      <c r="O13" s="518"/>
      <c r="P13" s="518"/>
    </row>
    <row r="14" spans="1:16" s="83" customFormat="1" ht="58.9" customHeight="1" x14ac:dyDescent="0.2">
      <c r="A14" s="98">
        <v>1</v>
      </c>
      <c r="B14" s="99" t="s">
        <v>900</v>
      </c>
      <c r="C14" s="100">
        <f>IF(ISERROR(VLOOKUP(B14,'KAYIT LİSTESİ'!$B$4:$H$605,2,0)),"",(VLOOKUP(B14,'KAYIT LİSTESİ'!$B$4:$H$605,2,0)))</f>
        <v>180</v>
      </c>
      <c r="D14" s="101" t="str">
        <f>IF(ISERROR(VLOOKUP(B14,'KAYIT LİSTESİ'!$B$4:$H$605,4,0)),"",(VLOOKUP(B14,'KAYIT LİSTESİ'!$B$4:$H$605,4,0)))</f>
        <v>13.3.1958</v>
      </c>
      <c r="E14" s="101" t="str">
        <f>IF(ISERROR(VLOOKUP(B14,'KAYIT LİSTESİ'!$B$4:$N$605,13,0)),"",(VLOOKUP(B14,'KAYIT LİSTESİ'!$B$4:$N$605,13,0)))</f>
        <v>M-55</v>
      </c>
      <c r="F14" s="187" t="str">
        <f>IF(ISERROR(VLOOKUP(B14,'KAYIT LİSTESİ'!$B$4:$H$605,5,0)),"",(VLOOKUP(B14,'KAYIT LİSTESİ'!$B$4:$H$605,5,0)))</f>
        <v>MEHMET ALBAYRAK</v>
      </c>
      <c r="G14" s="187" t="str">
        <f>IF(ISERROR(VLOOKUP(B14,'KAYIT LİSTESİ'!$B$4:$H$605,6,0)),"",(VLOOKUP(B14,'KAYIT LİSTESİ'!$B$4:$H$605,6,0)))</f>
        <v>GS   SPORCULAR  DERNEĞİ</v>
      </c>
      <c r="H14" s="180" t="s">
        <v>1668</v>
      </c>
      <c r="I14" s="180" t="s">
        <v>1668</v>
      </c>
      <c r="J14" s="180">
        <v>2145</v>
      </c>
      <c r="K14" s="215">
        <f>MAX(H14:J14)</f>
        <v>2145</v>
      </c>
      <c r="L14" s="216">
        <v>2279</v>
      </c>
      <c r="M14" s="216">
        <v>2420</v>
      </c>
      <c r="N14" s="216">
        <v>2316</v>
      </c>
      <c r="O14" s="215">
        <f>MAX(H14:N14)</f>
        <v>2420</v>
      </c>
      <c r="P14" s="102"/>
    </row>
    <row r="15" spans="1:16" s="83" customFormat="1" ht="58.9" customHeight="1" x14ac:dyDescent="0.2">
      <c r="A15" s="98">
        <v>2</v>
      </c>
      <c r="B15" s="99" t="s">
        <v>899</v>
      </c>
      <c r="C15" s="100">
        <f>IF(ISERROR(VLOOKUP(B15,'KAYIT LİSTESİ'!$B$4:$H$605,2,0)),"",(VLOOKUP(B15,'KAYIT LİSTESİ'!$B$4:$H$605,2,0)))</f>
        <v>171</v>
      </c>
      <c r="D15" s="101" t="str">
        <f>IF(ISERROR(VLOOKUP(B15,'KAYIT LİSTESİ'!$B$4:$H$605,4,0)),"",(VLOOKUP(B15,'KAYIT LİSTESİ'!$B$4:$H$605,4,0)))</f>
        <v>11.5.1958</v>
      </c>
      <c r="E15" s="101" t="str">
        <f>IF(ISERROR(VLOOKUP(B15,'KAYIT LİSTESİ'!$B$4:$N$605,13,0)),"",(VLOOKUP(B15,'KAYIT LİSTESİ'!$B$4:$N$605,13,0)))</f>
        <v>M-55</v>
      </c>
      <c r="F15" s="187" t="str">
        <f>IF(ISERROR(VLOOKUP(B15,'KAYIT LİSTESİ'!$B$4:$H$605,5,0)),"",(VLOOKUP(B15,'KAYIT LİSTESİ'!$B$4:$H$605,5,0)))</f>
        <v>ERSAN GÜRELLİ</v>
      </c>
      <c r="G15" s="187" t="str">
        <f>IF(ISERROR(VLOOKUP(B15,'KAYIT LİSTESİ'!$B$4:$H$605,6,0)),"",(VLOOKUP(B15,'KAYIT LİSTESİ'!$B$4:$H$605,6,0)))</f>
        <v>İSTANBUL MASTERLERİ ATL. KULÜBÜ</v>
      </c>
      <c r="H15" s="180">
        <v>1468</v>
      </c>
      <c r="I15" s="180">
        <v>1596</v>
      </c>
      <c r="J15" s="180">
        <v>1644</v>
      </c>
      <c r="K15" s="215">
        <f>MAX(H15:J15)</f>
        <v>1644</v>
      </c>
      <c r="L15" s="216">
        <v>1656</v>
      </c>
      <c r="M15" s="216">
        <v>1479</v>
      </c>
      <c r="N15" s="216">
        <v>1532</v>
      </c>
      <c r="O15" s="215">
        <f>MAX(H15:N15)</f>
        <v>1656</v>
      </c>
      <c r="P15" s="102"/>
    </row>
    <row r="16" spans="1:16" ht="35.450000000000003" customHeight="1" x14ac:dyDescent="0.2">
      <c r="A16" s="519" t="s">
        <v>6</v>
      </c>
      <c r="B16" s="519"/>
      <c r="C16" s="520" t="s">
        <v>146</v>
      </c>
      <c r="D16" s="521" t="s">
        <v>387</v>
      </c>
      <c r="E16" s="522"/>
      <c r="F16" s="523" t="str">
        <f>'YARIŞMA PROGRAMI'!O28</f>
        <v>SALİH ZEKİ ŞANLI-40.74</v>
      </c>
      <c r="G16" s="524"/>
      <c r="H16" s="516" t="s">
        <v>373</v>
      </c>
      <c r="I16" s="516"/>
      <c r="J16" s="516"/>
      <c r="K16" s="516"/>
      <c r="L16" s="516"/>
      <c r="M16" s="516"/>
      <c r="N16" s="516"/>
      <c r="O16" s="517" t="s">
        <v>8</v>
      </c>
      <c r="P16" s="517" t="s">
        <v>216</v>
      </c>
    </row>
    <row r="17" spans="1:16" ht="46.15" customHeight="1" x14ac:dyDescent="0.2">
      <c r="A17" s="519"/>
      <c r="B17" s="519"/>
      <c r="C17" s="520"/>
      <c r="D17" s="336" t="s">
        <v>386</v>
      </c>
      <c r="E17" s="337" t="s">
        <v>225</v>
      </c>
      <c r="F17" s="265" t="s">
        <v>14</v>
      </c>
      <c r="G17" s="265" t="s">
        <v>47</v>
      </c>
      <c r="H17" s="251">
        <v>1</v>
      </c>
      <c r="I17" s="251">
        <v>2</v>
      </c>
      <c r="J17" s="251">
        <v>3</v>
      </c>
      <c r="K17" s="214" t="s">
        <v>217</v>
      </c>
      <c r="L17" s="251">
        <v>4</v>
      </c>
      <c r="M17" s="251">
        <v>5</v>
      </c>
      <c r="N17" s="251">
        <v>6</v>
      </c>
      <c r="O17" s="518"/>
      <c r="P17" s="518"/>
    </row>
    <row r="18" spans="1:16" s="83" customFormat="1" ht="58.9" customHeight="1" x14ac:dyDescent="0.2">
      <c r="A18" s="98">
        <v>1</v>
      </c>
      <c r="B18" s="99" t="s">
        <v>901</v>
      </c>
      <c r="C18" s="100">
        <f>IF(ISERROR(VLOOKUP(B18,'KAYIT LİSTESİ'!$B$4:$H$605,2,0)),"",(VLOOKUP(B18,'KAYIT LİSTESİ'!$B$4:$H$605,2,0)))</f>
        <v>145</v>
      </c>
      <c r="D18" s="101" t="str">
        <f>IF(ISERROR(VLOOKUP(B18,'KAYIT LİSTESİ'!$B$4:$H$605,4,0)),"",(VLOOKUP(B18,'KAYIT LİSTESİ'!$B$4:$H$605,4,0)))</f>
        <v>15.6.1952</v>
      </c>
      <c r="E18" s="101" t="str">
        <f>IF(ISERROR(VLOOKUP(B18,'KAYIT LİSTESİ'!$B$4:$N$605,13,0)),"",(VLOOKUP(B18,'KAYIT LİSTESİ'!$B$4:$N$605,13,0)))</f>
        <v>M-60</v>
      </c>
      <c r="F18" s="187" t="str">
        <f>IF(ISERROR(VLOOKUP(B18,'KAYIT LİSTESİ'!$B$4:$H$605,5,0)),"",(VLOOKUP(B18,'KAYIT LİSTESİ'!$B$4:$H$605,5,0)))</f>
        <v>HALİM PEHLİVAN</v>
      </c>
      <c r="G18" s="187" t="str">
        <f>IF(ISERROR(VLOOKUP(B18,'KAYIT LİSTESİ'!$B$4:$H$605,6,0)),"",(VLOOKUP(B18,'KAYIT LİSTESİ'!$B$4:$H$605,6,0)))</f>
        <v>İSTANBUL MASTERLERİ ATL. KULÜBÜ</v>
      </c>
      <c r="H18" s="180">
        <v>1516</v>
      </c>
      <c r="I18" s="180">
        <v>1546</v>
      </c>
      <c r="J18" s="180">
        <v>1533</v>
      </c>
      <c r="K18" s="215">
        <f t="shared" ref="K18" si="0">MAX(H18:J18)</f>
        <v>1546</v>
      </c>
      <c r="L18" s="216">
        <v>1504</v>
      </c>
      <c r="M18" s="216" t="s">
        <v>1668</v>
      </c>
      <c r="N18" s="216">
        <v>1300</v>
      </c>
      <c r="O18" s="215">
        <f t="shared" ref="O18" si="1">MAX(H18:N18)</f>
        <v>1546</v>
      </c>
      <c r="P18" s="102"/>
    </row>
    <row r="19" spans="1:16" ht="35.450000000000003" customHeight="1" x14ac:dyDescent="0.2">
      <c r="A19" s="519" t="s">
        <v>6</v>
      </c>
      <c r="B19" s="519"/>
      <c r="C19" s="520" t="s">
        <v>146</v>
      </c>
      <c r="D19" s="521" t="s">
        <v>387</v>
      </c>
      <c r="E19" s="522"/>
      <c r="F19" s="523" t="str">
        <f>'YARIŞMA PROGRAMI'!Q28</f>
        <v>AHMET ARDAMAN-27.11</v>
      </c>
      <c r="G19" s="524"/>
      <c r="H19" s="516" t="s">
        <v>380</v>
      </c>
      <c r="I19" s="516"/>
      <c r="J19" s="516"/>
      <c r="K19" s="516"/>
      <c r="L19" s="516"/>
      <c r="M19" s="516"/>
      <c r="N19" s="516"/>
      <c r="O19" s="517" t="s">
        <v>8</v>
      </c>
      <c r="P19" s="517" t="s">
        <v>216</v>
      </c>
    </row>
    <row r="20" spans="1:16" ht="46.15" customHeight="1" x14ac:dyDescent="0.2">
      <c r="A20" s="519"/>
      <c r="B20" s="519"/>
      <c r="C20" s="520"/>
      <c r="D20" s="336" t="s">
        <v>386</v>
      </c>
      <c r="E20" s="337" t="s">
        <v>225</v>
      </c>
      <c r="F20" s="265" t="s">
        <v>14</v>
      </c>
      <c r="G20" s="265" t="s">
        <v>47</v>
      </c>
      <c r="H20" s="251">
        <v>1</v>
      </c>
      <c r="I20" s="251">
        <v>2</v>
      </c>
      <c r="J20" s="251">
        <v>3</v>
      </c>
      <c r="K20" s="214" t="s">
        <v>217</v>
      </c>
      <c r="L20" s="251">
        <v>4</v>
      </c>
      <c r="M20" s="251">
        <v>5</v>
      </c>
      <c r="N20" s="251">
        <v>6</v>
      </c>
      <c r="O20" s="518"/>
      <c r="P20" s="518"/>
    </row>
    <row r="21" spans="1:16" s="83" customFormat="1" ht="58.9" customHeight="1" x14ac:dyDescent="0.2">
      <c r="A21" s="98">
        <v>1</v>
      </c>
      <c r="B21" s="99" t="s">
        <v>903</v>
      </c>
      <c r="C21" s="100">
        <f>IF(ISERROR(VLOOKUP(B21,'KAYIT LİSTESİ'!$B$4:$H$605,2,0)),"",(VLOOKUP(B21,'KAYIT LİSTESİ'!$B$4:$H$605,2,0)))</f>
        <v>125</v>
      </c>
      <c r="D21" s="101" t="str">
        <f>IF(ISERROR(VLOOKUP(B21,'KAYIT LİSTESİ'!$B$4:$H$605,4,0)),"",(VLOOKUP(B21,'KAYIT LİSTESİ'!$B$4:$H$605,4,0)))</f>
        <v>10.9.1942</v>
      </c>
      <c r="E21" s="101" t="str">
        <f>IF(ISERROR(VLOOKUP(B21,'KAYIT LİSTESİ'!$B$4:$N$605,13,0)),"",(VLOOKUP(B21,'KAYIT LİSTESİ'!$B$4:$N$605,13,0)))</f>
        <v>M-70</v>
      </c>
      <c r="F21" s="187" t="str">
        <f>IF(ISERROR(VLOOKUP(B21,'KAYIT LİSTESİ'!$B$4:$H$605,5,0)),"",(VLOOKUP(B21,'KAYIT LİSTESİ'!$B$4:$H$605,5,0)))</f>
        <v>ORHAN ÇAKIR</v>
      </c>
      <c r="G21" s="187" t="str">
        <f>IF(ISERROR(VLOOKUP(B21,'KAYIT LİSTESİ'!$B$4:$H$605,6,0)),"",(VLOOKUP(B21,'KAYIT LİSTESİ'!$B$4:$H$605,6,0)))</f>
        <v>İZMİR MASTERLER ATL. KULÜBÜ</v>
      </c>
      <c r="H21" s="180">
        <v>1928</v>
      </c>
      <c r="I21" s="180">
        <v>1896</v>
      </c>
      <c r="J21" s="180">
        <v>1941</v>
      </c>
      <c r="K21" s="215">
        <f>MAX(H21:J21)</f>
        <v>1941</v>
      </c>
      <c r="L21" s="216">
        <v>1852</v>
      </c>
      <c r="M21" s="216">
        <v>1917</v>
      </c>
      <c r="N21" s="216" t="s">
        <v>1668</v>
      </c>
      <c r="O21" s="215">
        <f>MAX(H21:N21)</f>
        <v>1941</v>
      </c>
      <c r="P21" s="102"/>
    </row>
    <row r="22" spans="1:16" s="83" customFormat="1" ht="58.9" customHeight="1" x14ac:dyDescent="0.2">
      <c r="A22" s="98">
        <v>2</v>
      </c>
      <c r="B22" s="99" t="s">
        <v>902</v>
      </c>
      <c r="C22" s="100">
        <f>IF(ISERROR(VLOOKUP(B22,'KAYIT LİSTESİ'!$B$4:$H$605,2,0)),"",(VLOOKUP(B22,'KAYIT LİSTESİ'!$B$4:$H$605,2,0)))</f>
        <v>44</v>
      </c>
      <c r="D22" s="101" t="str">
        <f>IF(ISERROR(VLOOKUP(B22,'KAYIT LİSTESİ'!$B$4:$H$605,4,0)),"",(VLOOKUP(B22,'KAYIT LİSTESİ'!$B$4:$H$605,4,0)))</f>
        <v>23.7.1945</v>
      </c>
      <c r="E22" s="101" t="str">
        <f>IF(ISERROR(VLOOKUP(B22,'KAYIT LİSTESİ'!$B$4:$N$605,13,0)),"",(VLOOKUP(B22,'KAYIT LİSTESİ'!$B$4:$N$605,13,0)))</f>
        <v>M-70</v>
      </c>
      <c r="F22" s="187" t="str">
        <f>IF(ISERROR(VLOOKUP(B22,'KAYIT LİSTESİ'!$B$4:$H$605,5,0)),"",(VLOOKUP(B22,'KAYIT LİSTESİ'!$B$4:$H$605,5,0)))</f>
        <v>AKGÜNER GALİP</v>
      </c>
      <c r="G22" s="187" t="str">
        <f>IF(ISERROR(VLOOKUP(B22,'KAYIT LİSTESİ'!$B$4:$H$605,6,0)),"",(VLOOKUP(B22,'KAYIT LİSTESİ'!$B$4:$H$605,6,0)))</f>
        <v>İZMİR MASTERLER ATL. KULÜBÜ</v>
      </c>
      <c r="H22" s="180">
        <v>1562</v>
      </c>
      <c r="I22" s="180">
        <v>1730</v>
      </c>
      <c r="J22" s="180" t="s">
        <v>1668</v>
      </c>
      <c r="K22" s="215">
        <f>MAX(H22:J22)</f>
        <v>1730</v>
      </c>
      <c r="L22" s="216">
        <v>1620</v>
      </c>
      <c r="M22" s="216">
        <v>1812</v>
      </c>
      <c r="N22" s="216" t="s">
        <v>1668</v>
      </c>
      <c r="O22" s="215">
        <f>MAX(H22:N22)</f>
        <v>1812</v>
      </c>
      <c r="P22" s="102"/>
    </row>
    <row r="23" spans="1:16" ht="35.450000000000003" customHeight="1" x14ac:dyDescent="0.2">
      <c r="A23" s="519" t="s">
        <v>6</v>
      </c>
      <c r="B23" s="519"/>
      <c r="C23" s="520" t="s">
        <v>146</v>
      </c>
      <c r="D23" s="521" t="s">
        <v>387</v>
      </c>
      <c r="E23" s="522"/>
      <c r="F23" s="523" t="str">
        <f>'YARIŞMA PROGRAMI'!R28</f>
        <v>ŞİNASİ ERTEN-24.58</v>
      </c>
      <c r="G23" s="524"/>
      <c r="H23" s="516" t="s">
        <v>375</v>
      </c>
      <c r="I23" s="516"/>
      <c r="J23" s="516"/>
      <c r="K23" s="516"/>
      <c r="L23" s="516"/>
      <c r="M23" s="516"/>
      <c r="N23" s="516"/>
      <c r="O23" s="517" t="s">
        <v>8</v>
      </c>
      <c r="P23" s="517" t="s">
        <v>216</v>
      </c>
    </row>
    <row r="24" spans="1:16" ht="46.15" customHeight="1" x14ac:dyDescent="0.2">
      <c r="A24" s="519"/>
      <c r="B24" s="519"/>
      <c r="C24" s="520"/>
      <c r="D24" s="336" t="s">
        <v>386</v>
      </c>
      <c r="E24" s="337" t="s">
        <v>225</v>
      </c>
      <c r="F24" s="265" t="s">
        <v>14</v>
      </c>
      <c r="G24" s="265" t="s">
        <v>47</v>
      </c>
      <c r="H24" s="251">
        <v>1</v>
      </c>
      <c r="I24" s="251">
        <v>2</v>
      </c>
      <c r="J24" s="251">
        <v>3</v>
      </c>
      <c r="K24" s="214" t="s">
        <v>217</v>
      </c>
      <c r="L24" s="251">
        <v>4</v>
      </c>
      <c r="M24" s="251">
        <v>5</v>
      </c>
      <c r="N24" s="251">
        <v>6</v>
      </c>
      <c r="O24" s="518"/>
      <c r="P24" s="518"/>
    </row>
    <row r="25" spans="1:16" s="83" customFormat="1" ht="58.9" customHeight="1" x14ac:dyDescent="0.2">
      <c r="A25" s="98">
        <v>1</v>
      </c>
      <c r="B25" s="99" t="s">
        <v>904</v>
      </c>
      <c r="C25" s="100">
        <f>IF(ISERROR(VLOOKUP(B25,'KAYIT LİSTESİ'!$B$4:$H$605,2,0)),"",(VLOOKUP(B25,'KAYIT LİSTESİ'!$B$4:$H$605,2,0)))</f>
        <v>48</v>
      </c>
      <c r="D25" s="101" t="str">
        <f>IF(ISERROR(VLOOKUP(B25,'KAYIT LİSTESİ'!$B$4:$H$605,4,0)),"",(VLOOKUP(B25,'KAYIT LİSTESİ'!$B$4:$H$605,4,0)))</f>
        <v>1.7.1938</v>
      </c>
      <c r="E25" s="101" t="str">
        <f>IF(ISERROR(VLOOKUP(B25,'KAYIT LİSTESİ'!$B$4:$N$605,13,0)),"",(VLOOKUP(B25,'KAYIT LİSTESİ'!$B$4:$N$605,13,0)))</f>
        <v>M-75</v>
      </c>
      <c r="F25" s="187" t="str">
        <f>IF(ISERROR(VLOOKUP(B25,'KAYIT LİSTESİ'!$B$4:$H$605,5,0)),"",(VLOOKUP(B25,'KAYIT LİSTESİ'!$B$4:$H$605,5,0)))</f>
        <v>SEMİRK KIRKLI</v>
      </c>
      <c r="G25" s="187" t="str">
        <f>IF(ISERROR(VLOOKUP(B25,'KAYIT LİSTESİ'!$B$4:$H$605,6,0)),"",(VLOOKUP(B25,'KAYIT LİSTESİ'!$B$4:$H$605,6,0)))</f>
        <v>İSTANBUL MASTERLERİ ATL. KULÜBÜ</v>
      </c>
      <c r="H25" s="180" t="s">
        <v>1668</v>
      </c>
      <c r="I25" s="180">
        <v>1741</v>
      </c>
      <c r="J25" s="180">
        <v>1796</v>
      </c>
      <c r="K25" s="215">
        <f t="shared" ref="K25" si="2">MAX(H25:J25)</f>
        <v>1796</v>
      </c>
      <c r="L25" s="216" t="s">
        <v>1668</v>
      </c>
      <c r="M25" s="216">
        <v>1853</v>
      </c>
      <c r="N25" s="216">
        <v>1715</v>
      </c>
      <c r="O25" s="215">
        <f t="shared" ref="O25" si="3">MAX(H25:N25)</f>
        <v>1853</v>
      </c>
      <c r="P25" s="102"/>
    </row>
    <row r="26" spans="1:16" s="83" customFormat="1" ht="58.9" customHeight="1" x14ac:dyDescent="0.2">
      <c r="A26" s="98"/>
      <c r="B26" s="99" t="s">
        <v>910</v>
      </c>
      <c r="C26" s="100" t="str">
        <f>IF(ISERROR(VLOOKUP(B26,'KAYIT LİSTESİ'!$B$4:$H$605,2,0)),"",(VLOOKUP(B26,'KAYIT LİSTESİ'!$B$4:$H$605,2,0)))</f>
        <v/>
      </c>
      <c r="D26" s="101" t="str">
        <f>IF(ISERROR(VLOOKUP(B26,'KAYIT LİSTESİ'!$B$4:$H$605,4,0)),"",(VLOOKUP(B26,'KAYIT LİSTESİ'!$B$4:$H$605,4,0)))</f>
        <v/>
      </c>
      <c r="E26" s="101" t="str">
        <f>IF(ISERROR(VLOOKUP(B26,'KAYIT LİSTESİ'!$B$4:$N$605,13,0)),"",(VLOOKUP(B26,'KAYIT LİSTESİ'!$B$4:$N$605,13,0)))</f>
        <v/>
      </c>
      <c r="F26" s="187" t="str">
        <f>IF(ISERROR(VLOOKUP(B26,'KAYIT LİSTESİ'!$B$4:$H$605,5,0)),"",(VLOOKUP(B26,'KAYIT LİSTESİ'!$B$4:$H$605,5,0)))</f>
        <v/>
      </c>
      <c r="G26" s="187" t="str">
        <f>IF(ISERROR(VLOOKUP(B26,'KAYIT LİSTESİ'!$B$4:$H$605,6,0)),"",(VLOOKUP(B26,'KAYIT LİSTESİ'!$B$4:$H$605,6,0)))</f>
        <v/>
      </c>
      <c r="H26" s="180"/>
      <c r="I26" s="180"/>
      <c r="J26" s="180"/>
      <c r="K26" s="215">
        <f t="shared" ref="K26" si="4">MAX(H26:J26)</f>
        <v>0</v>
      </c>
      <c r="L26" s="216"/>
      <c r="M26" s="216"/>
      <c r="N26" s="216"/>
      <c r="O26" s="215">
        <f t="shared" ref="O26" si="5">MAX(H26:N26)</f>
        <v>0</v>
      </c>
      <c r="P26" s="102"/>
    </row>
    <row r="27" spans="1:16" ht="35.450000000000003" customHeight="1" x14ac:dyDescent="0.2">
      <c r="A27" s="519" t="s">
        <v>6</v>
      </c>
      <c r="B27" s="519"/>
      <c r="C27" s="520" t="s">
        <v>146</v>
      </c>
      <c r="D27" s="521" t="s">
        <v>387</v>
      </c>
      <c r="E27" s="522"/>
      <c r="F27" s="523"/>
      <c r="G27" s="524"/>
      <c r="H27" s="516" t="s">
        <v>381</v>
      </c>
      <c r="I27" s="516"/>
      <c r="J27" s="516"/>
      <c r="K27" s="516"/>
      <c r="L27" s="516"/>
      <c r="M27" s="516"/>
      <c r="N27" s="516"/>
      <c r="O27" s="517" t="s">
        <v>8</v>
      </c>
      <c r="P27" s="517" t="s">
        <v>216</v>
      </c>
    </row>
    <row r="28" spans="1:16" ht="46.15" customHeight="1" x14ac:dyDescent="0.2">
      <c r="A28" s="519"/>
      <c r="B28" s="519"/>
      <c r="C28" s="520"/>
      <c r="D28" s="336" t="s">
        <v>386</v>
      </c>
      <c r="E28" s="337" t="s">
        <v>225</v>
      </c>
      <c r="F28" s="265" t="s">
        <v>14</v>
      </c>
      <c r="G28" s="265" t="s">
        <v>47</v>
      </c>
      <c r="H28" s="251">
        <v>1</v>
      </c>
      <c r="I28" s="251">
        <v>2</v>
      </c>
      <c r="J28" s="251">
        <v>3</v>
      </c>
      <c r="K28" s="214" t="s">
        <v>217</v>
      </c>
      <c r="L28" s="251">
        <v>4</v>
      </c>
      <c r="M28" s="251">
        <v>5</v>
      </c>
      <c r="N28" s="251">
        <v>6</v>
      </c>
      <c r="O28" s="518"/>
      <c r="P28" s="518"/>
    </row>
    <row r="29" spans="1:16" s="83" customFormat="1" ht="58.9" customHeight="1" x14ac:dyDescent="0.2">
      <c r="A29" s="98"/>
      <c r="B29" s="99" t="s">
        <v>905</v>
      </c>
      <c r="C29" s="100" t="str">
        <f>IF(ISERROR(VLOOKUP(B29,'KAYIT LİSTESİ'!$B$4:$H$605,2,0)),"",(VLOOKUP(B29,'KAYIT LİSTESİ'!$B$4:$H$605,2,0)))</f>
        <v/>
      </c>
      <c r="D29" s="101" t="str">
        <f>IF(ISERROR(VLOOKUP(B29,'KAYIT LİSTESİ'!$B$4:$H$605,4,0)),"",(VLOOKUP(B29,'KAYIT LİSTESİ'!$B$4:$H$605,4,0)))</f>
        <v/>
      </c>
      <c r="E29" s="101" t="str">
        <f>IF(ISERROR(VLOOKUP(B29,'KAYIT LİSTESİ'!$B$4:$N$605,13,0)),"",(VLOOKUP(B29,'KAYIT LİSTESİ'!$B$4:$N$605,13,0)))</f>
        <v/>
      </c>
      <c r="F29" s="187" t="str">
        <f>IF(ISERROR(VLOOKUP(B29,'KAYIT LİSTESİ'!$B$4:$H$605,5,0)),"",(VLOOKUP(B29,'KAYIT LİSTESİ'!$B$4:$H$605,5,0)))</f>
        <v/>
      </c>
      <c r="G29" s="187" t="str">
        <f>IF(ISERROR(VLOOKUP(B29,'KAYIT LİSTESİ'!$B$4:$H$605,6,0)),"",(VLOOKUP(B29,'KAYIT LİSTESİ'!$B$4:$H$605,6,0)))</f>
        <v/>
      </c>
      <c r="H29" s="180"/>
      <c r="I29" s="180"/>
      <c r="J29" s="180"/>
      <c r="K29" s="215">
        <f t="shared" ref="K29:K33" si="6">MAX(H29:J29)</f>
        <v>0</v>
      </c>
      <c r="L29" s="216"/>
      <c r="M29" s="216"/>
      <c r="N29" s="216"/>
      <c r="O29" s="215">
        <f t="shared" ref="O29:O33" si="7">MAX(H29:N29)</f>
        <v>0</v>
      </c>
      <c r="P29" s="102"/>
    </row>
    <row r="30" spans="1:16" s="83" customFormat="1" ht="58.9" customHeight="1" x14ac:dyDescent="0.2">
      <c r="A30" s="98"/>
      <c r="B30" s="99" t="s">
        <v>906</v>
      </c>
      <c r="C30" s="100" t="str">
        <f>IF(ISERROR(VLOOKUP(B30,'KAYIT LİSTESİ'!$B$4:$H$605,2,0)),"",(VLOOKUP(B30,'KAYIT LİSTESİ'!$B$4:$H$605,2,0)))</f>
        <v/>
      </c>
      <c r="D30" s="101" t="str">
        <f>IF(ISERROR(VLOOKUP(B30,'KAYIT LİSTESİ'!$B$4:$H$605,4,0)),"",(VLOOKUP(B30,'KAYIT LİSTESİ'!$B$4:$H$605,4,0)))</f>
        <v/>
      </c>
      <c r="E30" s="101" t="str">
        <f>IF(ISERROR(VLOOKUP(B30,'KAYIT LİSTESİ'!$B$4:$N$605,13,0)),"",(VLOOKUP(B30,'KAYIT LİSTESİ'!$B$4:$N$605,13,0)))</f>
        <v/>
      </c>
      <c r="F30" s="187" t="str">
        <f>IF(ISERROR(VLOOKUP(B30,'KAYIT LİSTESİ'!$B$4:$H$605,5,0)),"",(VLOOKUP(B30,'KAYIT LİSTESİ'!$B$4:$H$605,5,0)))</f>
        <v/>
      </c>
      <c r="G30" s="187" t="str">
        <f>IF(ISERROR(VLOOKUP(B30,'KAYIT LİSTESİ'!$B$4:$H$605,6,0)),"",(VLOOKUP(B30,'KAYIT LİSTESİ'!$B$4:$H$605,6,0)))</f>
        <v/>
      </c>
      <c r="H30" s="180"/>
      <c r="I30" s="180"/>
      <c r="J30" s="180"/>
      <c r="K30" s="215">
        <f t="shared" si="6"/>
        <v>0</v>
      </c>
      <c r="L30" s="216"/>
      <c r="M30" s="216"/>
      <c r="N30" s="216"/>
      <c r="O30" s="215">
        <f t="shared" si="7"/>
        <v>0</v>
      </c>
      <c r="P30" s="102"/>
    </row>
    <row r="31" spans="1:16" s="83" customFormat="1" ht="58.9" customHeight="1" x14ac:dyDescent="0.2">
      <c r="A31" s="98"/>
      <c r="B31" s="99" t="s">
        <v>907</v>
      </c>
      <c r="C31" s="100" t="str">
        <f>IF(ISERROR(VLOOKUP(B31,'KAYIT LİSTESİ'!$B$4:$H$605,2,0)),"",(VLOOKUP(B31,'KAYIT LİSTESİ'!$B$4:$H$605,2,0)))</f>
        <v/>
      </c>
      <c r="D31" s="101" t="str">
        <f>IF(ISERROR(VLOOKUP(B31,'KAYIT LİSTESİ'!$B$4:$H$605,4,0)),"",(VLOOKUP(B31,'KAYIT LİSTESİ'!$B$4:$H$605,4,0)))</f>
        <v/>
      </c>
      <c r="E31" s="101" t="str">
        <f>IF(ISERROR(VLOOKUP(B31,'KAYIT LİSTESİ'!$B$4:$N$605,13,0)),"",(VLOOKUP(B31,'KAYIT LİSTESİ'!$B$4:$N$605,13,0)))</f>
        <v/>
      </c>
      <c r="F31" s="187" t="str">
        <f>IF(ISERROR(VLOOKUP(B31,'KAYIT LİSTESİ'!$B$4:$H$605,5,0)),"",(VLOOKUP(B31,'KAYIT LİSTESİ'!$B$4:$H$605,5,0)))</f>
        <v/>
      </c>
      <c r="G31" s="187" t="str">
        <f>IF(ISERROR(VLOOKUP(B31,'KAYIT LİSTESİ'!$B$4:$H$605,6,0)),"",(VLOOKUP(B31,'KAYIT LİSTESİ'!$B$4:$H$605,6,0)))</f>
        <v/>
      </c>
      <c r="H31" s="180"/>
      <c r="I31" s="180"/>
      <c r="J31" s="180"/>
      <c r="K31" s="215">
        <f t="shared" si="6"/>
        <v>0</v>
      </c>
      <c r="L31" s="216"/>
      <c r="M31" s="216"/>
      <c r="N31" s="216"/>
      <c r="O31" s="215">
        <f t="shared" si="7"/>
        <v>0</v>
      </c>
      <c r="P31" s="102"/>
    </row>
    <row r="32" spans="1:16" s="83" customFormat="1" ht="58.9" customHeight="1" x14ac:dyDescent="0.2">
      <c r="A32" s="98"/>
      <c r="B32" s="99" t="s">
        <v>908</v>
      </c>
      <c r="C32" s="100" t="str">
        <f>IF(ISERROR(VLOOKUP(B32,'KAYIT LİSTESİ'!$B$4:$H$605,2,0)),"",(VLOOKUP(B32,'KAYIT LİSTESİ'!$B$4:$H$605,2,0)))</f>
        <v/>
      </c>
      <c r="D32" s="101" t="str">
        <f>IF(ISERROR(VLOOKUP(B32,'KAYIT LİSTESİ'!$B$4:$H$605,4,0)),"",(VLOOKUP(B32,'KAYIT LİSTESİ'!$B$4:$H$605,4,0)))</f>
        <v/>
      </c>
      <c r="E32" s="101" t="str">
        <f>IF(ISERROR(VLOOKUP(B32,'KAYIT LİSTESİ'!$B$4:$N$605,13,0)),"",(VLOOKUP(B32,'KAYIT LİSTESİ'!$B$4:$N$605,13,0)))</f>
        <v/>
      </c>
      <c r="F32" s="187" t="str">
        <f>IF(ISERROR(VLOOKUP(B32,'KAYIT LİSTESİ'!$B$4:$H$605,5,0)),"",(VLOOKUP(B32,'KAYIT LİSTESİ'!$B$4:$H$605,5,0)))</f>
        <v/>
      </c>
      <c r="G32" s="187" t="str">
        <f>IF(ISERROR(VLOOKUP(B32,'KAYIT LİSTESİ'!$B$4:$H$605,6,0)),"",(VLOOKUP(B32,'KAYIT LİSTESİ'!$B$4:$H$605,6,0)))</f>
        <v/>
      </c>
      <c r="H32" s="180"/>
      <c r="I32" s="180"/>
      <c r="J32" s="180"/>
      <c r="K32" s="215">
        <f t="shared" si="6"/>
        <v>0</v>
      </c>
      <c r="L32" s="216"/>
      <c r="M32" s="216"/>
      <c r="N32" s="216"/>
      <c r="O32" s="215">
        <f t="shared" si="7"/>
        <v>0</v>
      </c>
      <c r="P32" s="102"/>
    </row>
    <row r="33" spans="1:16" s="83" customFormat="1" ht="58.9" customHeight="1" x14ac:dyDescent="0.2">
      <c r="A33" s="98"/>
      <c r="B33" s="99" t="s">
        <v>909</v>
      </c>
      <c r="C33" s="100" t="str">
        <f>IF(ISERROR(VLOOKUP(B33,'KAYIT LİSTESİ'!$B$4:$H$605,2,0)),"",(VLOOKUP(B33,'KAYIT LİSTESİ'!$B$4:$H$605,2,0)))</f>
        <v/>
      </c>
      <c r="D33" s="101" t="str">
        <f>IF(ISERROR(VLOOKUP(B33,'KAYIT LİSTESİ'!$B$4:$H$605,4,0)),"",(VLOOKUP(B33,'KAYIT LİSTESİ'!$B$4:$H$605,4,0)))</f>
        <v/>
      </c>
      <c r="E33" s="101" t="str">
        <f>IF(ISERROR(VLOOKUP(B33,'KAYIT LİSTESİ'!$B$4:$N$605,13,0)),"",(VLOOKUP(B33,'KAYIT LİSTESİ'!$B$4:$N$605,13,0)))</f>
        <v/>
      </c>
      <c r="F33" s="187" t="str">
        <f>IF(ISERROR(VLOOKUP(B33,'KAYIT LİSTESİ'!$B$4:$H$605,5,0)),"",(VLOOKUP(B33,'KAYIT LİSTESİ'!$B$4:$H$605,5,0)))</f>
        <v/>
      </c>
      <c r="G33" s="187" t="str">
        <f>IF(ISERROR(VLOOKUP(B33,'KAYIT LİSTESİ'!$B$4:$H$605,6,0)),"",(VLOOKUP(B33,'KAYIT LİSTESİ'!$B$4:$H$605,6,0)))</f>
        <v/>
      </c>
      <c r="H33" s="180"/>
      <c r="I33" s="180"/>
      <c r="J33" s="180"/>
      <c r="K33" s="215">
        <f t="shared" si="6"/>
        <v>0</v>
      </c>
      <c r="L33" s="216"/>
      <c r="M33" s="216"/>
      <c r="N33" s="216"/>
      <c r="O33" s="215">
        <f t="shared" si="7"/>
        <v>0</v>
      </c>
      <c r="P33" s="102"/>
    </row>
    <row r="34" spans="1:16" s="87" customFormat="1" ht="9" customHeight="1" x14ac:dyDescent="0.2">
      <c r="A34" s="254"/>
      <c r="B34" s="254"/>
      <c r="C34" s="254"/>
      <c r="D34" s="86"/>
      <c r="E34" s="86"/>
      <c r="F34" s="254"/>
      <c r="O34" s="88"/>
      <c r="P34" s="254"/>
    </row>
    <row r="35" spans="1:16" s="87" customFormat="1" ht="25.5" customHeight="1" x14ac:dyDescent="0.2">
      <c r="A35" s="525" t="s">
        <v>4</v>
      </c>
      <c r="B35" s="525"/>
      <c r="C35" s="525"/>
      <c r="D35" s="525"/>
      <c r="E35" s="254"/>
      <c r="F35" s="255" t="s">
        <v>0</v>
      </c>
      <c r="G35" s="255" t="s">
        <v>1</v>
      </c>
      <c r="H35" s="526" t="s">
        <v>2</v>
      </c>
      <c r="I35" s="526"/>
      <c r="J35" s="526"/>
      <c r="K35" s="526"/>
      <c r="L35" s="526"/>
      <c r="M35" s="526"/>
      <c r="N35" s="526"/>
      <c r="O35" s="526" t="s">
        <v>3</v>
      </c>
      <c r="P35" s="526"/>
    </row>
  </sheetData>
  <sortState ref="A21:O22">
    <sortCondition descending="1" ref="O21:O22"/>
  </sortState>
  <mergeCells count="70">
    <mergeCell ref="A35:D35"/>
    <mergeCell ref="H35:N35"/>
    <mergeCell ref="O35:P35"/>
    <mergeCell ref="O27:O28"/>
    <mergeCell ref="P27:P28"/>
    <mergeCell ref="A27:A28"/>
    <mergeCell ref="B27:B28"/>
    <mergeCell ref="C27:C28"/>
    <mergeCell ref="D27:E27"/>
    <mergeCell ref="F27:G27"/>
    <mergeCell ref="H27:N27"/>
    <mergeCell ref="O23:O24"/>
    <mergeCell ref="P23:P24"/>
    <mergeCell ref="A23:A24"/>
    <mergeCell ref="B23:B24"/>
    <mergeCell ref="C23:C24"/>
    <mergeCell ref="D23:E23"/>
    <mergeCell ref="F23:G23"/>
    <mergeCell ref="H23:N23"/>
    <mergeCell ref="H19:N19"/>
    <mergeCell ref="O19:O20"/>
    <mergeCell ref="P19:P20"/>
    <mergeCell ref="A16:A17"/>
    <mergeCell ref="B16:B17"/>
    <mergeCell ref="C16:C17"/>
    <mergeCell ref="D16:E16"/>
    <mergeCell ref="F16:G16"/>
    <mergeCell ref="H16:N16"/>
    <mergeCell ref="A19:A20"/>
    <mergeCell ref="B19:B20"/>
    <mergeCell ref="C19:C20"/>
    <mergeCell ref="D19:E19"/>
    <mergeCell ref="F19:G19"/>
    <mergeCell ref="H12:N12"/>
    <mergeCell ref="O12:O13"/>
    <mergeCell ref="P12:P13"/>
    <mergeCell ref="O16:O17"/>
    <mergeCell ref="P16:P17"/>
    <mergeCell ref="A12:A13"/>
    <mergeCell ref="B12:B13"/>
    <mergeCell ref="C12:C13"/>
    <mergeCell ref="D12:E12"/>
    <mergeCell ref="F12:G12"/>
    <mergeCell ref="H6:N6"/>
    <mergeCell ref="O6:O7"/>
    <mergeCell ref="P6:P7"/>
    <mergeCell ref="A9:A10"/>
    <mergeCell ref="B9:B10"/>
    <mergeCell ref="C9:C10"/>
    <mergeCell ref="D9:E9"/>
    <mergeCell ref="F9:G9"/>
    <mergeCell ref="H9:N9"/>
    <mergeCell ref="O9:O10"/>
    <mergeCell ref="A6:A7"/>
    <mergeCell ref="B6:B7"/>
    <mergeCell ref="C6:C7"/>
    <mergeCell ref="D6:E6"/>
    <mergeCell ref="F6:G6"/>
    <mergeCell ref="P9:P10"/>
    <mergeCell ref="A4:C4"/>
    <mergeCell ref="D4:F4"/>
    <mergeCell ref="I4:J4"/>
    <mergeCell ref="L4:M4"/>
    <mergeCell ref="N4:O4"/>
    <mergeCell ref="A1:P1"/>
    <mergeCell ref="A2:P2"/>
    <mergeCell ref="A3:C3"/>
    <mergeCell ref="D3:F3"/>
    <mergeCell ref="H3:J3"/>
    <mergeCell ref="N3:P3"/>
  </mergeCells>
  <conditionalFormatting sqref="O25 O11 O14:O15 O18 O21:O22">
    <cfRule type="cellIs" dxfId="61" priority="13" operator="equal">
      <formula>0</formula>
    </cfRule>
  </conditionalFormatting>
  <conditionalFormatting sqref="O8">
    <cfRule type="cellIs" dxfId="60" priority="12" operator="equal">
      <formula>0</formula>
    </cfRule>
  </conditionalFormatting>
  <conditionalFormatting sqref="O26">
    <cfRule type="cellIs" dxfId="59" priority="11" operator="equal">
      <formula>0</formula>
    </cfRule>
  </conditionalFormatting>
  <conditionalFormatting sqref="O29:O33">
    <cfRule type="cellIs" dxfId="58" priority="10" operator="equal">
      <formula>0</formula>
    </cfRule>
  </conditionalFormatting>
  <conditionalFormatting sqref="K11">
    <cfRule type="cellIs" dxfId="57" priority="8" operator="equal">
      <formula>0</formula>
    </cfRule>
  </conditionalFormatting>
  <conditionalFormatting sqref="K8">
    <cfRule type="cellIs" dxfId="56" priority="9" operator="equal">
      <formula>0</formula>
    </cfRule>
  </conditionalFormatting>
  <conditionalFormatting sqref="K14:K15">
    <cfRule type="cellIs" dxfId="55" priority="7" operator="equal">
      <formula>0</formula>
    </cfRule>
  </conditionalFormatting>
  <conditionalFormatting sqref="K18">
    <cfRule type="cellIs" dxfId="54" priority="6" operator="equal">
      <formula>0</formula>
    </cfRule>
  </conditionalFormatting>
  <conditionalFormatting sqref="K21:K22">
    <cfRule type="cellIs" dxfId="53" priority="5" operator="equal">
      <formula>0</formula>
    </cfRule>
  </conditionalFormatting>
  <conditionalFormatting sqref="K25">
    <cfRule type="cellIs" dxfId="52" priority="4" operator="equal">
      <formula>0</formula>
    </cfRule>
  </conditionalFormatting>
  <conditionalFormatting sqref="K26">
    <cfRule type="cellIs" dxfId="51" priority="3" operator="equal">
      <formula>0</formula>
    </cfRule>
  </conditionalFormatting>
  <conditionalFormatting sqref="K29:K33">
    <cfRule type="cellIs" dxfId="50" priority="2"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5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9"/>
  <sheetViews>
    <sheetView view="pageBreakPreview" zoomScale="80" zoomScaleNormal="100" zoomScaleSheetLayoutView="80" workbookViewId="0">
      <selection activeCell="F24" sqref="F24:K24"/>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10"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3.140625" style="31" bestFit="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257"/>
      <c r="E3" s="545" t="str">
        <f>'YARIŞMA PROGRAMI'!C17</f>
        <v>2000 Metre Engelli</v>
      </c>
      <c r="F3" s="545"/>
      <c r="G3" s="539"/>
      <c r="H3" s="539"/>
      <c r="I3" s="11"/>
      <c r="J3" s="546"/>
      <c r="K3" s="546"/>
      <c r="L3" s="546"/>
      <c r="M3" s="12"/>
      <c r="N3" s="12"/>
      <c r="O3" s="256"/>
      <c r="P3" s="540"/>
      <c r="Q3" s="540"/>
      <c r="R3" s="540"/>
    </row>
    <row r="4" spans="1:18" s="13" customFormat="1" ht="17.25" customHeight="1" x14ac:dyDescent="0.2">
      <c r="A4" s="537" t="s">
        <v>151</v>
      </c>
      <c r="B4" s="537"/>
      <c r="C4" s="537"/>
      <c r="D4" s="258"/>
      <c r="E4" s="544" t="str">
        <f>'YARIŞMA BİLGİLERİ'!F21</f>
        <v>Master Erkekler</v>
      </c>
      <c r="F4" s="544"/>
      <c r="G4" s="35"/>
      <c r="H4" s="35"/>
      <c r="I4" s="35"/>
      <c r="J4" s="35"/>
      <c r="K4" s="35"/>
      <c r="L4" s="35"/>
      <c r="M4" s="36"/>
      <c r="N4" s="36"/>
      <c r="O4" s="81" t="s">
        <v>5</v>
      </c>
      <c r="P4" s="262">
        <f>'YARIŞMA PROGRAMI'!B17</f>
        <v>42210.822916666664</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t="str">
        <f>'YARIŞMA PROGRAMI'!O18</f>
        <v>AHMET YILMAN-7:27.41</v>
      </c>
      <c r="F6" s="530"/>
      <c r="G6" s="531" t="s">
        <v>15</v>
      </c>
      <c r="H6" s="532" t="s">
        <v>27</v>
      </c>
      <c r="J6" s="547" t="s">
        <v>16</v>
      </c>
      <c r="K6" s="548"/>
      <c r="L6" s="548"/>
      <c r="M6" s="548"/>
      <c r="N6" s="548"/>
      <c r="O6" s="548"/>
      <c r="P6" s="548"/>
      <c r="Q6" s="548"/>
      <c r="R6" s="549"/>
    </row>
    <row r="7" spans="1:18" ht="24.75" customHeight="1" x14ac:dyDescent="0.2">
      <c r="A7" s="534"/>
      <c r="B7" s="536"/>
      <c r="C7" s="260" t="s">
        <v>386</v>
      </c>
      <c r="D7" s="261" t="s">
        <v>225</v>
      </c>
      <c r="E7" s="259" t="s">
        <v>14</v>
      </c>
      <c r="F7" s="259" t="s">
        <v>47</v>
      </c>
      <c r="G7" s="531"/>
      <c r="H7" s="533"/>
      <c r="I7" s="21"/>
      <c r="J7" s="45" t="s">
        <v>12</v>
      </c>
      <c r="K7" s="42" t="s">
        <v>148</v>
      </c>
      <c r="L7" s="42" t="s">
        <v>147</v>
      </c>
      <c r="M7" s="43" t="s">
        <v>13</v>
      </c>
      <c r="N7" s="43" t="s">
        <v>225</v>
      </c>
      <c r="O7" s="44" t="s">
        <v>14</v>
      </c>
      <c r="P7" s="44" t="s">
        <v>47</v>
      </c>
      <c r="Q7" s="42" t="s">
        <v>15</v>
      </c>
      <c r="R7" s="42" t="s">
        <v>27</v>
      </c>
    </row>
    <row r="8" spans="1:18" s="20" customFormat="1" ht="27.6" customHeight="1" x14ac:dyDescent="0.2">
      <c r="A8" s="70">
        <v>1</v>
      </c>
      <c r="B8" s="70">
        <v>35</v>
      </c>
      <c r="C8" s="117" t="s">
        <v>1017</v>
      </c>
      <c r="D8" s="117" t="s">
        <v>263</v>
      </c>
      <c r="E8" s="181" t="s">
        <v>384</v>
      </c>
      <c r="F8" s="182" t="s">
        <v>250</v>
      </c>
      <c r="G8" s="417">
        <v>75448</v>
      </c>
      <c r="H8" s="71"/>
      <c r="I8" s="23"/>
      <c r="J8" s="24">
        <v>1</v>
      </c>
      <c r="K8" s="25" t="s">
        <v>944</v>
      </c>
      <c r="L8" s="26">
        <f>IF(ISERROR(VLOOKUP(K8,'KAYIT LİSTESİ'!$B$4:$H$605,2,0)),"",(VLOOKUP(K8,'KAYIT LİSTESİ'!$B$4:$H$605,2,0)))</f>
        <v>35</v>
      </c>
      <c r="M8" s="27" t="str">
        <f>IF(ISERROR(VLOOKUP(K8,'KAYIT LİSTESİ'!$B$4:$H$605,4,0)),"",(VLOOKUP(K8,'KAYIT LİSTESİ'!$B$4:$H$605,4,0)))</f>
        <v>18.6.1955</v>
      </c>
      <c r="N8" s="27" t="str">
        <f>IF(ISERROR(VLOOKUP(K8,'KAYIT LİSTESİ'!$B$4:$N$605,13,0)),"",(VLOOKUP(K8,'KAYIT LİSTESİ'!$B$4:$N$605,13,0)))</f>
        <v>M-60</v>
      </c>
      <c r="O8" s="46" t="str">
        <f>IF(ISERROR(VLOOKUP(K8,'KAYIT LİSTESİ'!$B$4:$H$605,5,0)),"",(VLOOKUP(K8,'KAYIT LİSTESİ'!$B$4:$H$605,5,0)))</f>
        <v>DURALİ YILDIZ</v>
      </c>
      <c r="P8" s="46" t="str">
        <f>IF(ISERROR(VLOOKUP(K8,'KAYIT LİSTESİ'!$B$4:$H$605,6,0)),"",(VLOOKUP(K8,'KAYIT LİSTESİ'!$B$4:$H$605,6,0)))</f>
        <v>İZMİR MASTERLER ATL. KULÜBÜ</v>
      </c>
      <c r="Q8" s="417">
        <v>75448</v>
      </c>
      <c r="R8" s="26">
        <v>1</v>
      </c>
    </row>
    <row r="9" spans="1:18" s="20" customFormat="1" ht="27.6" customHeight="1" x14ac:dyDescent="0.2">
      <c r="A9" s="70">
        <v>2</v>
      </c>
      <c r="B9" s="70">
        <v>182</v>
      </c>
      <c r="C9" s="117">
        <v>18983</v>
      </c>
      <c r="D9" s="117" t="s">
        <v>263</v>
      </c>
      <c r="E9" s="181" t="s">
        <v>1479</v>
      </c>
      <c r="F9" s="182" t="s">
        <v>1480</v>
      </c>
      <c r="G9" s="417">
        <v>111039</v>
      </c>
      <c r="H9" s="71"/>
      <c r="I9" s="23"/>
      <c r="J9" s="24">
        <v>2</v>
      </c>
      <c r="K9" s="25" t="s">
        <v>945</v>
      </c>
      <c r="L9" s="26">
        <f>IF(ISERROR(VLOOKUP(K9,'KAYIT LİSTESİ'!$B$4:$H$605,2,0)),"",(VLOOKUP(K9,'KAYIT LİSTESİ'!$B$4:$H$605,2,0)))</f>
        <v>182</v>
      </c>
      <c r="M9" s="27">
        <f>IF(ISERROR(VLOOKUP(K9,'KAYIT LİSTESİ'!$B$4:$H$605,4,0)),"",(VLOOKUP(K9,'KAYIT LİSTESİ'!$B$4:$H$605,4,0)))</f>
        <v>18983</v>
      </c>
      <c r="N9" s="27" t="str">
        <f>IF(ISERROR(VLOOKUP(K9,'KAYIT LİSTESİ'!$B$4:$N$605,13,0)),"",(VLOOKUP(K9,'KAYIT LİSTESİ'!$B$4:$N$605,13,0)))</f>
        <v>M-60</v>
      </c>
      <c r="O9" s="46" t="str">
        <f>IF(ISERROR(VLOOKUP(K9,'KAYIT LİSTESİ'!$B$4:$H$605,5,0)),"",(VLOOKUP(K9,'KAYIT LİSTESİ'!$B$4:$H$605,5,0)))</f>
        <v>MUZAFFER ŞAHİN</v>
      </c>
      <c r="P9" s="46" t="str">
        <f>IF(ISERROR(VLOOKUP(K9,'KAYIT LİSTESİ'!$B$4:$H$605,6,0)),"",(VLOOKUP(K9,'KAYIT LİSTESİ'!$B$4:$H$605,6,0)))</f>
        <v>ARHAVİ GENÇLİK SPOR KULÜBÜ</v>
      </c>
      <c r="Q9" s="417">
        <v>111039</v>
      </c>
      <c r="R9" s="26">
        <v>2</v>
      </c>
    </row>
    <row r="10" spans="1:18" s="20" customFormat="1" ht="27.6" customHeight="1" x14ac:dyDescent="0.2">
      <c r="A10" s="70"/>
      <c r="B10" s="70"/>
      <c r="C10" s="117"/>
      <c r="D10" s="117"/>
      <c r="E10" s="181"/>
      <c r="F10" s="182"/>
      <c r="G10" s="233"/>
      <c r="H10" s="71"/>
      <c r="I10" s="23"/>
      <c r="J10" s="24">
        <v>3</v>
      </c>
      <c r="K10" s="25" t="s">
        <v>946</v>
      </c>
      <c r="L10" s="26" t="str">
        <f>IF(ISERROR(VLOOKUP(K10,'KAYIT LİSTESİ'!$B$4:$H$605,2,0)),"",(VLOOKUP(K10,'KAYIT LİSTESİ'!$B$4:$H$605,2,0)))</f>
        <v/>
      </c>
      <c r="M10" s="27" t="str">
        <f>IF(ISERROR(VLOOKUP(K10,'KAYIT LİSTESİ'!$B$4:$H$605,4,0)),"",(VLOOKUP(K10,'KAYIT LİSTESİ'!$B$4:$H$605,4,0)))</f>
        <v/>
      </c>
      <c r="N10" s="27" t="str">
        <f>IF(ISERROR(VLOOKUP(K10,'KAYIT LİSTESİ'!$B$4:$N$605,13,0)),"",(VLOOKUP(K10,'KAYIT LİSTESİ'!$B$4:$N$605,13,0)))</f>
        <v/>
      </c>
      <c r="O10" s="46" t="str">
        <f>IF(ISERROR(VLOOKUP(K10,'KAYIT LİSTESİ'!$B$4:$H$605,5,0)),"",(VLOOKUP(K10,'KAYIT LİSTESİ'!$B$4:$H$605,5,0)))</f>
        <v/>
      </c>
      <c r="P10" s="46" t="str">
        <f>IF(ISERROR(VLOOKUP(K10,'KAYIT LİSTESİ'!$B$4:$H$605,6,0)),"",(VLOOKUP(K10,'KAYIT LİSTESİ'!$B$4:$H$605,6,0)))</f>
        <v/>
      </c>
      <c r="Q10" s="233"/>
      <c r="R10" s="26"/>
    </row>
    <row r="11" spans="1:18" s="20" customFormat="1" ht="27.6" customHeight="1" x14ac:dyDescent="0.2">
      <c r="A11" s="70"/>
      <c r="B11" s="70"/>
      <c r="C11" s="117"/>
      <c r="D11" s="117"/>
      <c r="E11" s="181"/>
      <c r="F11" s="182"/>
      <c r="G11" s="233"/>
      <c r="H11" s="71"/>
      <c r="I11" s="23"/>
      <c r="J11" s="24">
        <v>4</v>
      </c>
      <c r="K11" s="25" t="s">
        <v>947</v>
      </c>
      <c r="L11" s="26" t="str">
        <f>IF(ISERROR(VLOOKUP(K11,'KAYIT LİSTESİ'!$B$4:$H$605,2,0)),"",(VLOOKUP(K11,'KAYIT LİSTESİ'!$B$4:$H$605,2,0)))</f>
        <v/>
      </c>
      <c r="M11" s="27" t="str">
        <f>IF(ISERROR(VLOOKUP(K11,'KAYIT LİSTESİ'!$B$4:$H$605,4,0)),"",(VLOOKUP(K11,'KAYIT LİSTESİ'!$B$4:$H$605,4,0)))</f>
        <v/>
      </c>
      <c r="N11" s="27" t="str">
        <f>IF(ISERROR(VLOOKUP(K11,'KAYIT LİSTESİ'!$B$4:$N$605,13,0)),"",(VLOOKUP(K11,'KAYIT LİSTESİ'!$B$4:$N$605,13,0)))</f>
        <v/>
      </c>
      <c r="O11" s="46" t="str">
        <f>IF(ISERROR(VLOOKUP(K11,'KAYIT LİSTESİ'!$B$4:$H$605,5,0)),"",(VLOOKUP(K11,'KAYIT LİSTESİ'!$B$4:$H$605,5,0)))</f>
        <v/>
      </c>
      <c r="P11" s="46" t="str">
        <f>IF(ISERROR(VLOOKUP(K11,'KAYIT LİSTESİ'!$B$4:$H$605,6,0)),"",(VLOOKUP(K11,'KAYIT LİSTESİ'!$B$4:$H$605,6,0)))</f>
        <v/>
      </c>
      <c r="Q11" s="233"/>
      <c r="R11" s="26"/>
    </row>
    <row r="12" spans="1:18" s="20" customFormat="1" ht="27.6" customHeight="1" x14ac:dyDescent="0.2">
      <c r="A12" s="70"/>
      <c r="B12" s="70"/>
      <c r="C12" s="117"/>
      <c r="D12" s="117"/>
      <c r="E12" s="181"/>
      <c r="F12" s="182"/>
      <c r="G12" s="233"/>
      <c r="H12" s="71"/>
      <c r="I12" s="23"/>
      <c r="J12" s="24">
        <v>5</v>
      </c>
      <c r="K12" s="25" t="s">
        <v>948</v>
      </c>
      <c r="L12" s="26" t="str">
        <f>IF(ISERROR(VLOOKUP(K12,'KAYIT LİSTESİ'!$B$4:$H$605,2,0)),"",(VLOOKUP(K12,'KAYIT LİSTESİ'!$B$4:$H$605,2,0)))</f>
        <v/>
      </c>
      <c r="M12" s="27" t="str">
        <f>IF(ISERROR(VLOOKUP(K12,'KAYIT LİSTESİ'!$B$4:$H$605,4,0)),"",(VLOOKUP(K12,'KAYIT LİSTESİ'!$B$4:$H$605,4,0)))</f>
        <v/>
      </c>
      <c r="N12" s="27" t="str">
        <f>IF(ISERROR(VLOOKUP(K12,'KAYIT LİSTESİ'!$B$4:$N$605,13,0)),"",(VLOOKUP(K12,'KAYIT LİSTESİ'!$B$4:$N$605,13,0)))</f>
        <v/>
      </c>
      <c r="O12" s="46" t="str">
        <f>IF(ISERROR(VLOOKUP(K12,'KAYIT LİSTESİ'!$B$4:$H$605,5,0)),"",(VLOOKUP(K12,'KAYIT LİSTESİ'!$B$4:$H$605,5,0)))</f>
        <v/>
      </c>
      <c r="P12" s="46" t="str">
        <f>IF(ISERROR(VLOOKUP(K12,'KAYIT LİSTESİ'!$B$4:$H$605,6,0)),"",(VLOOKUP(K12,'KAYIT LİSTESİ'!$B$4:$H$605,6,0)))</f>
        <v/>
      </c>
      <c r="Q12" s="233"/>
      <c r="R12" s="26"/>
    </row>
    <row r="13" spans="1:18" s="20" customFormat="1" ht="27.6" customHeight="1" x14ac:dyDescent="0.2">
      <c r="A13" s="70"/>
      <c r="B13" s="70"/>
      <c r="C13" s="117"/>
      <c r="D13" s="117"/>
      <c r="E13" s="181"/>
      <c r="F13" s="182"/>
      <c r="G13" s="233"/>
      <c r="H13" s="71"/>
      <c r="I13" s="23"/>
      <c r="J13" s="24">
        <v>6</v>
      </c>
      <c r="K13" s="25" t="s">
        <v>949</v>
      </c>
      <c r="L13" s="26" t="str">
        <f>IF(ISERROR(VLOOKUP(K13,'KAYIT LİSTESİ'!$B$4:$H$605,2,0)),"",(VLOOKUP(K13,'KAYIT LİSTESİ'!$B$4:$H$605,2,0)))</f>
        <v/>
      </c>
      <c r="M13" s="27" t="str">
        <f>IF(ISERROR(VLOOKUP(K13,'KAYIT LİSTESİ'!$B$4:$H$605,4,0)),"",(VLOOKUP(K13,'KAYIT LİSTESİ'!$B$4:$H$605,4,0)))</f>
        <v/>
      </c>
      <c r="N13" s="27" t="str">
        <f>IF(ISERROR(VLOOKUP(K13,'KAYIT LİSTESİ'!$B$4:$N$605,13,0)),"",(VLOOKUP(K13,'KAYIT LİSTESİ'!$B$4:$N$605,13,0)))</f>
        <v/>
      </c>
      <c r="O13" s="46" t="str">
        <f>IF(ISERROR(VLOOKUP(K13,'KAYIT LİSTESİ'!$B$4:$H$605,5,0)),"",(VLOOKUP(K13,'KAYIT LİSTESİ'!$B$4:$H$605,5,0)))</f>
        <v/>
      </c>
      <c r="P13" s="46" t="str">
        <f>IF(ISERROR(VLOOKUP(K13,'KAYIT LİSTESİ'!$B$4:$H$605,6,0)),"",(VLOOKUP(K13,'KAYIT LİSTESİ'!$B$4:$H$605,6,0)))</f>
        <v/>
      </c>
      <c r="Q13" s="233"/>
      <c r="R13" s="26"/>
    </row>
    <row r="14" spans="1:18" s="20" customFormat="1" ht="27.6" customHeight="1" x14ac:dyDescent="0.2">
      <c r="A14" s="70"/>
      <c r="B14" s="70"/>
      <c r="C14" s="117"/>
      <c r="D14" s="117"/>
      <c r="E14" s="181"/>
      <c r="F14" s="182"/>
      <c r="G14" s="233"/>
      <c r="H14" s="71"/>
      <c r="I14" s="23"/>
      <c r="J14" s="24">
        <v>7</v>
      </c>
      <c r="K14" s="25" t="s">
        <v>950</v>
      </c>
      <c r="L14" s="26" t="str">
        <f>IF(ISERROR(VLOOKUP(K14,'KAYIT LİSTESİ'!$B$4:$H$605,2,0)),"",(VLOOKUP(K14,'KAYIT LİSTESİ'!$B$4:$H$605,2,0)))</f>
        <v/>
      </c>
      <c r="M14" s="27" t="str">
        <f>IF(ISERROR(VLOOKUP(K14,'KAYIT LİSTESİ'!$B$4:$H$605,4,0)),"",(VLOOKUP(K14,'KAYIT LİSTESİ'!$B$4:$H$605,4,0)))</f>
        <v/>
      </c>
      <c r="N14" s="27" t="str">
        <f>IF(ISERROR(VLOOKUP(K14,'KAYIT LİSTESİ'!$B$4:$N$605,13,0)),"",(VLOOKUP(K14,'KAYIT LİSTESİ'!$B$4:$N$605,13,0)))</f>
        <v/>
      </c>
      <c r="O14" s="46" t="str">
        <f>IF(ISERROR(VLOOKUP(K14,'KAYIT LİSTESİ'!$B$4:$H$605,5,0)),"",(VLOOKUP(K14,'KAYIT LİSTESİ'!$B$4:$H$605,5,0)))</f>
        <v/>
      </c>
      <c r="P14" s="46" t="str">
        <f>IF(ISERROR(VLOOKUP(K14,'KAYIT LİSTESİ'!$B$4:$H$605,6,0)),"",(VLOOKUP(K14,'KAYIT LİSTESİ'!$B$4:$H$605,6,0)))</f>
        <v/>
      </c>
      <c r="Q14" s="233"/>
      <c r="R14" s="26"/>
    </row>
    <row r="15" spans="1:18" s="20" customFormat="1" ht="27.6" customHeight="1" x14ac:dyDescent="0.2">
      <c r="A15" s="70"/>
      <c r="B15" s="70"/>
      <c r="C15" s="117"/>
      <c r="D15" s="117"/>
      <c r="E15" s="181"/>
      <c r="F15" s="182"/>
      <c r="G15" s="233"/>
      <c r="H15" s="71"/>
      <c r="I15" s="23"/>
      <c r="J15" s="24">
        <v>8</v>
      </c>
      <c r="K15" s="25" t="s">
        <v>951</v>
      </c>
      <c r="L15" s="26" t="str">
        <f>IF(ISERROR(VLOOKUP(K15,'KAYIT LİSTESİ'!$B$4:$H$605,2,0)),"",(VLOOKUP(K15,'KAYIT LİSTESİ'!$B$4:$H$605,2,0)))</f>
        <v/>
      </c>
      <c r="M15" s="27" t="str">
        <f>IF(ISERROR(VLOOKUP(K15,'KAYIT LİSTESİ'!$B$4:$H$605,4,0)),"",(VLOOKUP(K15,'KAYIT LİSTESİ'!$B$4:$H$605,4,0)))</f>
        <v/>
      </c>
      <c r="N15" s="27" t="str">
        <f>IF(ISERROR(VLOOKUP(K15,'KAYIT LİSTESİ'!$B$4:$N$605,13,0)),"",(VLOOKUP(K15,'KAYIT LİSTESİ'!$B$4:$N$605,13,0)))</f>
        <v/>
      </c>
      <c r="O15" s="46" t="str">
        <f>IF(ISERROR(VLOOKUP(K15,'KAYIT LİSTESİ'!$B$4:$H$605,5,0)),"",(VLOOKUP(K15,'KAYIT LİSTESİ'!$B$4:$H$605,5,0)))</f>
        <v/>
      </c>
      <c r="P15" s="46" t="str">
        <f>IF(ISERROR(VLOOKUP(K15,'KAYIT LİSTESİ'!$B$4:$H$605,6,0)),"",(VLOOKUP(K15,'KAYIT LİSTESİ'!$B$4:$H$605,6,0)))</f>
        <v/>
      </c>
      <c r="Q15" s="233"/>
      <c r="R15" s="26"/>
    </row>
    <row r="16" spans="1:18" s="20" customFormat="1" ht="27.6" customHeight="1" x14ac:dyDescent="0.2">
      <c r="A16" s="534" t="s">
        <v>12</v>
      </c>
      <c r="B16" s="535" t="s">
        <v>147</v>
      </c>
      <c r="C16" s="527" t="s">
        <v>387</v>
      </c>
      <c r="D16" s="528"/>
      <c r="E16" s="529"/>
      <c r="F16" s="530"/>
      <c r="G16" s="531" t="s">
        <v>15</v>
      </c>
      <c r="H16" s="532" t="s">
        <v>27</v>
      </c>
      <c r="I16" s="23"/>
      <c r="J16" s="24">
        <v>9</v>
      </c>
      <c r="K16" s="25" t="s">
        <v>960</v>
      </c>
      <c r="L16" s="26" t="str">
        <f>IF(ISERROR(VLOOKUP(K16,'KAYIT LİSTESİ'!$B$4:$H$605,2,0)),"",(VLOOKUP(K16,'KAYIT LİSTESİ'!$B$4:$H$605,2,0)))</f>
        <v/>
      </c>
      <c r="M16" s="27" t="str">
        <f>IF(ISERROR(VLOOKUP(K16,'KAYIT LİSTESİ'!$B$4:$H$605,4,0)),"",(VLOOKUP(K16,'KAYIT LİSTESİ'!$B$4:$H$605,4,0)))</f>
        <v/>
      </c>
      <c r="N16" s="27" t="str">
        <f>IF(ISERROR(VLOOKUP(K16,'KAYIT LİSTESİ'!$B$4:$N$605,13,0)),"",(VLOOKUP(K16,'KAYIT LİSTESİ'!$B$4:$N$605,13,0)))</f>
        <v/>
      </c>
      <c r="O16" s="46" t="str">
        <f>IF(ISERROR(VLOOKUP(K16,'KAYIT LİSTESİ'!$B$4:$H$605,5,0)),"",(VLOOKUP(K16,'KAYIT LİSTESİ'!$B$4:$H$605,5,0)))</f>
        <v/>
      </c>
      <c r="P16" s="46" t="str">
        <f>IF(ISERROR(VLOOKUP(K16,'KAYIT LİSTESİ'!$B$4:$H$605,6,0)),"",(VLOOKUP(K16,'KAYIT LİSTESİ'!$B$4:$H$605,6,0)))</f>
        <v/>
      </c>
      <c r="Q16" s="233"/>
      <c r="R16" s="26"/>
    </row>
    <row r="17" spans="1:18" s="20" customFormat="1" ht="27.6" customHeight="1" x14ac:dyDescent="0.2">
      <c r="A17" s="534"/>
      <c r="B17" s="536"/>
      <c r="C17" s="260" t="s">
        <v>386</v>
      </c>
      <c r="D17" s="261" t="s">
        <v>225</v>
      </c>
      <c r="E17" s="259" t="s">
        <v>14</v>
      </c>
      <c r="F17" s="259" t="s">
        <v>47</v>
      </c>
      <c r="G17" s="531"/>
      <c r="H17" s="533"/>
      <c r="I17" s="23"/>
      <c r="J17" s="24">
        <v>10</v>
      </c>
      <c r="K17" s="25" t="s">
        <v>961</v>
      </c>
      <c r="L17" s="26" t="str">
        <f>IF(ISERROR(VLOOKUP(K17,'KAYIT LİSTESİ'!$B$4:$H$605,2,0)),"",(VLOOKUP(K17,'KAYIT LİSTESİ'!$B$4:$H$605,2,0)))</f>
        <v/>
      </c>
      <c r="M17" s="27" t="str">
        <f>IF(ISERROR(VLOOKUP(K17,'KAYIT LİSTESİ'!$B$4:$H$605,4,0)),"",(VLOOKUP(K17,'KAYIT LİSTESİ'!$B$4:$H$605,4,0)))</f>
        <v/>
      </c>
      <c r="N17" s="27" t="str">
        <f>IF(ISERROR(VLOOKUP(K17,'KAYIT LİSTESİ'!$B$4:$N$605,13,0)),"",(VLOOKUP(K17,'KAYIT LİSTESİ'!$B$4:$N$605,13,0)))</f>
        <v/>
      </c>
      <c r="O17" s="46" t="str">
        <f>IF(ISERROR(VLOOKUP(K17,'KAYIT LİSTESİ'!$B$4:$H$605,5,0)),"",(VLOOKUP(K17,'KAYIT LİSTESİ'!$B$4:$H$605,5,0)))</f>
        <v/>
      </c>
      <c r="P17" s="46" t="str">
        <f>IF(ISERROR(VLOOKUP(K17,'KAYIT LİSTESİ'!$B$4:$H$605,6,0)),"",(VLOOKUP(K17,'KAYIT LİSTESİ'!$B$4:$H$605,6,0)))</f>
        <v/>
      </c>
      <c r="Q17" s="233"/>
      <c r="R17" s="26"/>
    </row>
    <row r="18" spans="1:18" s="20" customFormat="1" ht="27.6" customHeight="1" x14ac:dyDescent="0.2">
      <c r="A18" s="70"/>
      <c r="B18" s="70"/>
      <c r="C18" s="117"/>
      <c r="D18" s="117"/>
      <c r="E18" s="181"/>
      <c r="F18" s="182"/>
      <c r="G18" s="233"/>
      <c r="H18" s="234"/>
      <c r="I18" s="23"/>
      <c r="J18" s="24">
        <v>11</v>
      </c>
      <c r="K18" s="25" t="s">
        <v>962</v>
      </c>
      <c r="L18" s="26" t="str">
        <f>IF(ISERROR(VLOOKUP(K18,'KAYIT LİSTESİ'!$B$4:$H$605,2,0)),"",(VLOOKUP(K18,'KAYIT LİSTESİ'!$B$4:$H$605,2,0)))</f>
        <v/>
      </c>
      <c r="M18" s="27" t="str">
        <f>IF(ISERROR(VLOOKUP(K18,'KAYIT LİSTESİ'!$B$4:$H$605,4,0)),"",(VLOOKUP(K18,'KAYIT LİSTESİ'!$B$4:$H$605,4,0)))</f>
        <v/>
      </c>
      <c r="N18" s="27" t="str">
        <f>IF(ISERROR(VLOOKUP(K18,'KAYIT LİSTESİ'!$B$4:$N$605,13,0)),"",(VLOOKUP(K18,'KAYIT LİSTESİ'!$B$4:$N$605,13,0)))</f>
        <v/>
      </c>
      <c r="O18" s="46" t="str">
        <f>IF(ISERROR(VLOOKUP(K18,'KAYIT LİSTESİ'!$B$4:$H$605,5,0)),"",(VLOOKUP(K18,'KAYIT LİSTESİ'!$B$4:$H$605,5,0)))</f>
        <v/>
      </c>
      <c r="P18" s="46" t="str">
        <f>IF(ISERROR(VLOOKUP(K18,'KAYIT LİSTESİ'!$B$4:$H$605,6,0)),"",(VLOOKUP(K18,'KAYIT LİSTESİ'!$B$4:$H$605,6,0)))</f>
        <v/>
      </c>
      <c r="Q18" s="233"/>
      <c r="R18" s="26"/>
    </row>
    <row r="19" spans="1:18" s="20" customFormat="1" ht="27.6" customHeight="1" x14ac:dyDescent="0.2">
      <c r="A19" s="70"/>
      <c r="B19" s="70"/>
      <c r="C19" s="117"/>
      <c r="D19" s="117"/>
      <c r="E19" s="181"/>
      <c r="F19" s="182"/>
      <c r="G19" s="233"/>
      <c r="H19" s="234"/>
      <c r="I19" s="23"/>
      <c r="J19" s="24">
        <v>12</v>
      </c>
      <c r="K19" s="25" t="s">
        <v>963</v>
      </c>
      <c r="L19" s="26" t="str">
        <f>IF(ISERROR(VLOOKUP(K19,'KAYIT LİSTESİ'!$B$4:$H$605,2,0)),"",(VLOOKUP(K19,'KAYIT LİSTESİ'!$B$4:$H$605,2,0)))</f>
        <v/>
      </c>
      <c r="M19" s="27" t="str">
        <f>IF(ISERROR(VLOOKUP(K19,'KAYIT LİSTESİ'!$B$4:$H$605,4,0)),"",(VLOOKUP(K19,'KAYIT LİSTESİ'!$B$4:$H$605,4,0)))</f>
        <v/>
      </c>
      <c r="N19" s="27" t="str">
        <f>IF(ISERROR(VLOOKUP(K19,'KAYIT LİSTESİ'!$B$4:$N$605,13,0)),"",(VLOOKUP(K19,'KAYIT LİSTESİ'!$B$4:$N$605,13,0)))</f>
        <v/>
      </c>
      <c r="O19" s="46" t="str">
        <f>IF(ISERROR(VLOOKUP(K19,'KAYIT LİSTESİ'!$B$4:$H$605,5,0)),"",(VLOOKUP(K19,'KAYIT LİSTESİ'!$B$4:$H$605,5,0)))</f>
        <v/>
      </c>
      <c r="P19" s="46" t="str">
        <f>IF(ISERROR(VLOOKUP(K19,'KAYIT LİSTESİ'!$B$4:$H$605,6,0)),"",(VLOOKUP(K19,'KAYIT LİSTESİ'!$B$4:$H$605,6,0)))</f>
        <v/>
      </c>
      <c r="Q19" s="233"/>
      <c r="R19" s="26"/>
    </row>
    <row r="20" spans="1:18" s="20" customFormat="1" ht="27.6" customHeight="1" x14ac:dyDescent="0.2">
      <c r="A20" s="70"/>
      <c r="B20" s="70"/>
      <c r="C20" s="117"/>
      <c r="D20" s="117"/>
      <c r="E20" s="181"/>
      <c r="F20" s="182"/>
      <c r="G20" s="233"/>
      <c r="H20" s="234"/>
      <c r="I20" s="23"/>
      <c r="J20" s="547" t="s">
        <v>17</v>
      </c>
      <c r="K20" s="548"/>
      <c r="L20" s="548"/>
      <c r="M20" s="548"/>
      <c r="N20" s="548"/>
      <c r="O20" s="548"/>
      <c r="P20" s="548"/>
      <c r="Q20" s="548"/>
      <c r="R20" s="549"/>
    </row>
    <row r="21" spans="1:18" s="20" customFormat="1" ht="27.6" customHeight="1" x14ac:dyDescent="0.2">
      <c r="A21" s="70"/>
      <c r="B21" s="70"/>
      <c r="C21" s="117"/>
      <c r="D21" s="117"/>
      <c r="E21" s="181"/>
      <c r="F21" s="182"/>
      <c r="G21" s="233"/>
      <c r="H21" s="71"/>
      <c r="I21" s="23"/>
      <c r="J21" s="45" t="s">
        <v>12</v>
      </c>
      <c r="K21" s="42" t="s">
        <v>148</v>
      </c>
      <c r="L21" s="42" t="s">
        <v>147</v>
      </c>
      <c r="M21" s="43" t="s">
        <v>13</v>
      </c>
      <c r="N21" s="43" t="s">
        <v>225</v>
      </c>
      <c r="O21" s="44" t="s">
        <v>14</v>
      </c>
      <c r="P21" s="44" t="s">
        <v>47</v>
      </c>
      <c r="Q21" s="42" t="s">
        <v>15</v>
      </c>
      <c r="R21" s="42" t="s">
        <v>27</v>
      </c>
    </row>
    <row r="22" spans="1:18" s="20" customFormat="1" ht="27.6" customHeight="1" x14ac:dyDescent="0.2">
      <c r="A22" s="70"/>
      <c r="B22" s="70"/>
      <c r="C22" s="117"/>
      <c r="D22" s="117"/>
      <c r="E22" s="181"/>
      <c r="F22" s="182"/>
      <c r="G22" s="233"/>
      <c r="H22" s="71"/>
      <c r="I22" s="23"/>
      <c r="J22" s="24">
        <v>1</v>
      </c>
      <c r="K22" s="25" t="s">
        <v>952</v>
      </c>
      <c r="L22" s="26" t="str">
        <f>IF(ISERROR(VLOOKUP(K22,'KAYIT LİSTESİ'!$B$4:$H$605,2,0)),"",(VLOOKUP(K22,'KAYIT LİSTESİ'!$B$4:$H$605,2,0)))</f>
        <v/>
      </c>
      <c r="M22" s="27" t="str">
        <f>IF(ISERROR(VLOOKUP(K22,'KAYIT LİSTESİ'!$B$4:$H$605,4,0)),"",(VLOOKUP(K22,'KAYIT LİSTESİ'!$B$4:$H$605,4,0)))</f>
        <v/>
      </c>
      <c r="N22" s="27" t="str">
        <f>IF(ISERROR(VLOOKUP(K22,'KAYIT LİSTESİ'!$B$4:$N$605,13,0)),"",(VLOOKUP(K22,'KAYIT LİSTESİ'!$B$4:$N$605,13,0)))</f>
        <v/>
      </c>
      <c r="O22" s="46" t="str">
        <f>IF(ISERROR(VLOOKUP(K22,'KAYIT LİSTESİ'!$B$4:$H$605,5,0)),"",(VLOOKUP(K22,'KAYIT LİSTESİ'!$B$4:$H$605,5,0)))</f>
        <v/>
      </c>
      <c r="P22" s="46" t="str">
        <f>IF(ISERROR(VLOOKUP(K22,'KAYIT LİSTESİ'!$B$4:$H$605,6,0)),"",(VLOOKUP(K22,'KAYIT LİSTESİ'!$B$4:$H$605,6,0)))</f>
        <v/>
      </c>
      <c r="Q22" s="233"/>
      <c r="R22" s="26"/>
    </row>
    <row r="23" spans="1:18" s="20" customFormat="1" ht="27.6" customHeight="1" x14ac:dyDescent="0.2">
      <c r="A23" s="70"/>
      <c r="B23" s="70"/>
      <c r="C23" s="117"/>
      <c r="D23" s="117"/>
      <c r="E23" s="181"/>
      <c r="F23" s="182"/>
      <c r="G23" s="233"/>
      <c r="H23" s="71"/>
      <c r="I23" s="23"/>
      <c r="J23" s="24">
        <v>2</v>
      </c>
      <c r="K23" s="25" t="s">
        <v>953</v>
      </c>
      <c r="L23" s="26" t="str">
        <f>IF(ISERROR(VLOOKUP(K23,'KAYIT LİSTESİ'!$B$4:$H$605,2,0)),"",(VLOOKUP(K23,'KAYIT LİSTESİ'!$B$4:$H$605,2,0)))</f>
        <v/>
      </c>
      <c r="M23" s="27" t="str">
        <f>IF(ISERROR(VLOOKUP(K23,'KAYIT LİSTESİ'!$B$4:$H$605,4,0)),"",(VLOOKUP(K23,'KAYIT LİSTESİ'!$B$4:$H$605,4,0)))</f>
        <v/>
      </c>
      <c r="N23" s="27" t="str">
        <f>IF(ISERROR(VLOOKUP(K23,'KAYIT LİSTESİ'!$B$4:$N$605,13,0)),"",(VLOOKUP(K23,'KAYIT LİSTESİ'!$B$4:$N$605,13,0)))</f>
        <v/>
      </c>
      <c r="O23" s="46" t="str">
        <f>IF(ISERROR(VLOOKUP(K23,'KAYIT LİSTESİ'!$B$4:$H$605,5,0)),"",(VLOOKUP(K23,'KAYIT LİSTESİ'!$B$4:$H$605,5,0)))</f>
        <v/>
      </c>
      <c r="P23" s="46" t="str">
        <f>IF(ISERROR(VLOOKUP(K23,'KAYIT LİSTESİ'!$B$4:$H$605,6,0)),"",(VLOOKUP(K23,'KAYIT LİSTESİ'!$B$4:$H$605,6,0)))</f>
        <v/>
      </c>
      <c r="Q23" s="233"/>
      <c r="R23" s="26"/>
    </row>
    <row r="24" spans="1:18" s="20" customFormat="1" ht="27.6" customHeight="1" x14ac:dyDescent="0.2">
      <c r="A24" s="70"/>
      <c r="B24" s="70"/>
      <c r="C24" s="117"/>
      <c r="D24" s="117"/>
      <c r="E24" s="181"/>
      <c r="F24" s="182"/>
      <c r="G24" s="233"/>
      <c r="H24" s="71"/>
      <c r="I24" s="23"/>
      <c r="J24" s="24">
        <v>3</v>
      </c>
      <c r="K24" s="25" t="s">
        <v>954</v>
      </c>
      <c r="L24" s="26" t="str">
        <f>IF(ISERROR(VLOOKUP(K24,'KAYIT LİSTESİ'!$B$4:$H$605,2,0)),"",(VLOOKUP(K24,'KAYIT LİSTESİ'!$B$4:$H$605,2,0)))</f>
        <v/>
      </c>
      <c r="M24" s="27" t="str">
        <f>IF(ISERROR(VLOOKUP(K24,'KAYIT LİSTESİ'!$B$4:$H$605,4,0)),"",(VLOOKUP(K24,'KAYIT LİSTESİ'!$B$4:$H$605,4,0)))</f>
        <v/>
      </c>
      <c r="N24" s="27" t="str">
        <f>IF(ISERROR(VLOOKUP(K24,'KAYIT LİSTESİ'!$B$4:$N$605,13,0)),"",(VLOOKUP(K24,'KAYIT LİSTESİ'!$B$4:$N$605,13,0)))</f>
        <v/>
      </c>
      <c r="O24" s="46" t="str">
        <f>IF(ISERROR(VLOOKUP(K24,'KAYIT LİSTESİ'!$B$4:$H$605,5,0)),"",(VLOOKUP(K24,'KAYIT LİSTESİ'!$B$4:$H$605,5,0)))</f>
        <v/>
      </c>
      <c r="P24" s="46" t="str">
        <f>IF(ISERROR(VLOOKUP(K24,'KAYIT LİSTESİ'!$B$4:$H$605,6,0)),"",(VLOOKUP(K24,'KAYIT LİSTESİ'!$B$4:$H$605,6,0)))</f>
        <v/>
      </c>
      <c r="Q24" s="233"/>
      <c r="R24" s="26"/>
    </row>
    <row r="25" spans="1:18" s="20" customFormat="1" ht="27.6" customHeight="1" x14ac:dyDescent="0.2">
      <c r="A25" s="70"/>
      <c r="B25" s="70"/>
      <c r="C25" s="117"/>
      <c r="D25" s="117"/>
      <c r="E25" s="181"/>
      <c r="F25" s="182"/>
      <c r="G25" s="233"/>
      <c r="H25" s="71"/>
      <c r="I25" s="23"/>
      <c r="J25" s="24">
        <v>4</v>
      </c>
      <c r="K25" s="25" t="s">
        <v>955</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233"/>
      <c r="R25" s="26"/>
    </row>
    <row r="26" spans="1:18" s="20" customFormat="1" ht="27.6" customHeight="1" x14ac:dyDescent="0.2">
      <c r="A26" s="70"/>
      <c r="B26" s="70"/>
      <c r="C26" s="117"/>
      <c r="D26" s="117"/>
      <c r="E26" s="181"/>
      <c r="F26" s="182"/>
      <c r="G26" s="233"/>
      <c r="H26" s="71"/>
      <c r="I26" s="23"/>
      <c r="J26" s="24">
        <v>5</v>
      </c>
      <c r="K26" s="25" t="s">
        <v>956</v>
      </c>
      <c r="L26" s="26" t="str">
        <f>IF(ISERROR(VLOOKUP(K26,'KAYIT LİSTESİ'!$B$4:$H$605,2,0)),"",(VLOOKUP(K26,'KAYIT LİSTESİ'!$B$4:$H$605,2,0)))</f>
        <v/>
      </c>
      <c r="M26" s="27" t="str">
        <f>IF(ISERROR(VLOOKUP(K26,'KAYIT LİSTESİ'!$B$4:$H$605,4,0)),"",(VLOOKUP(K26,'KAYIT LİSTESİ'!$B$4:$H$605,4,0)))</f>
        <v/>
      </c>
      <c r="N26" s="27" t="str">
        <f>IF(ISERROR(VLOOKUP(K26,'KAYIT LİSTESİ'!$B$4:$N$605,13,0)),"",(VLOOKUP(K26,'KAYIT LİSTESİ'!$B$4:$N$605,13,0)))</f>
        <v/>
      </c>
      <c r="O26" s="46" t="str">
        <f>IF(ISERROR(VLOOKUP(K26,'KAYIT LİSTESİ'!$B$4:$H$605,5,0)),"",(VLOOKUP(K26,'KAYIT LİSTESİ'!$B$4:$H$605,5,0)))</f>
        <v/>
      </c>
      <c r="P26" s="46" t="str">
        <f>IF(ISERROR(VLOOKUP(K26,'KAYIT LİSTESİ'!$B$4:$H$605,6,0)),"",(VLOOKUP(K26,'KAYIT LİSTESİ'!$B$4:$H$605,6,0)))</f>
        <v/>
      </c>
      <c r="Q26" s="233"/>
      <c r="R26" s="26"/>
    </row>
    <row r="27" spans="1:18" s="20" customFormat="1" ht="27.6" customHeight="1" x14ac:dyDescent="0.2">
      <c r="A27" s="70"/>
      <c r="B27" s="70"/>
      <c r="C27" s="117"/>
      <c r="D27" s="117"/>
      <c r="E27" s="181"/>
      <c r="F27" s="182"/>
      <c r="G27" s="233"/>
      <c r="H27" s="71"/>
      <c r="I27" s="23"/>
      <c r="J27" s="24">
        <v>6</v>
      </c>
      <c r="K27" s="25" t="s">
        <v>957</v>
      </c>
      <c r="L27" s="26" t="str">
        <f>IF(ISERROR(VLOOKUP(K27,'KAYIT LİSTESİ'!$B$4:$H$605,2,0)),"",(VLOOKUP(K27,'KAYIT LİSTESİ'!$B$4:$H$605,2,0)))</f>
        <v/>
      </c>
      <c r="M27" s="27" t="str">
        <f>IF(ISERROR(VLOOKUP(K27,'KAYIT LİSTESİ'!$B$4:$H$605,4,0)),"",(VLOOKUP(K27,'KAYIT LİSTESİ'!$B$4:$H$605,4,0)))</f>
        <v/>
      </c>
      <c r="N27" s="27" t="str">
        <f>IF(ISERROR(VLOOKUP(K27,'KAYIT LİSTESİ'!$B$4:$N$605,13,0)),"",(VLOOKUP(K27,'KAYIT LİSTESİ'!$B$4:$N$605,13,0)))</f>
        <v/>
      </c>
      <c r="O27" s="46" t="str">
        <f>IF(ISERROR(VLOOKUP(K27,'KAYIT LİSTESİ'!$B$4:$H$605,5,0)),"",(VLOOKUP(K27,'KAYIT LİSTESİ'!$B$4:$H$605,5,0)))</f>
        <v/>
      </c>
      <c r="P27" s="46" t="str">
        <f>IF(ISERROR(VLOOKUP(K27,'KAYIT LİSTESİ'!$B$4:$H$605,6,0)),"",(VLOOKUP(K27,'KAYIT LİSTESİ'!$B$4:$H$605,6,0)))</f>
        <v/>
      </c>
      <c r="Q27" s="233"/>
      <c r="R27" s="26"/>
    </row>
    <row r="28" spans="1:18" s="20" customFormat="1" ht="27.6" customHeight="1" x14ac:dyDescent="0.2">
      <c r="A28" s="70"/>
      <c r="B28" s="70"/>
      <c r="C28" s="117"/>
      <c r="D28" s="117"/>
      <c r="E28" s="181"/>
      <c r="F28" s="182"/>
      <c r="G28" s="233"/>
      <c r="H28" s="71"/>
      <c r="I28" s="23"/>
      <c r="J28" s="24">
        <v>7</v>
      </c>
      <c r="K28" s="25" t="s">
        <v>958</v>
      </c>
      <c r="L28" s="26" t="str">
        <f>IF(ISERROR(VLOOKUP(K28,'KAYIT LİSTESİ'!$B$4:$H$605,2,0)),"",(VLOOKUP(K28,'KAYIT LİSTESİ'!$B$4:$H$605,2,0)))</f>
        <v/>
      </c>
      <c r="M28" s="27" t="str">
        <f>IF(ISERROR(VLOOKUP(K28,'KAYIT LİSTESİ'!$B$4:$H$605,4,0)),"",(VLOOKUP(K28,'KAYIT LİSTESİ'!$B$4:$H$605,4,0)))</f>
        <v/>
      </c>
      <c r="N28" s="27" t="str">
        <f>IF(ISERROR(VLOOKUP(K28,'KAYIT LİSTESİ'!$B$4:$N$605,13,0)),"",(VLOOKUP(K28,'KAYIT LİSTESİ'!$B$4:$N$605,13,0)))</f>
        <v/>
      </c>
      <c r="O28" s="46" t="str">
        <f>IF(ISERROR(VLOOKUP(K28,'KAYIT LİSTESİ'!$B$4:$H$605,5,0)),"",(VLOOKUP(K28,'KAYIT LİSTESİ'!$B$4:$H$605,5,0)))</f>
        <v/>
      </c>
      <c r="P28" s="46" t="str">
        <f>IF(ISERROR(VLOOKUP(K28,'KAYIT LİSTESİ'!$B$4:$H$605,6,0)),"",(VLOOKUP(K28,'KAYIT LİSTESİ'!$B$4:$H$605,6,0)))</f>
        <v/>
      </c>
      <c r="Q28" s="233"/>
      <c r="R28" s="26"/>
    </row>
    <row r="29" spans="1:18" s="20" customFormat="1" ht="27.6" customHeight="1" x14ac:dyDescent="0.2">
      <c r="A29" s="70"/>
      <c r="B29" s="70"/>
      <c r="C29" s="117"/>
      <c r="D29" s="117"/>
      <c r="E29" s="181"/>
      <c r="F29" s="182"/>
      <c r="G29" s="233"/>
      <c r="H29" s="71"/>
      <c r="I29" s="23"/>
      <c r="J29" s="24">
        <v>8</v>
      </c>
      <c r="K29" s="25" t="s">
        <v>959</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33"/>
      <c r="R29" s="26"/>
    </row>
    <row r="30" spans="1:18" s="20" customFormat="1" ht="27.6" customHeight="1" x14ac:dyDescent="0.2">
      <c r="A30" s="70"/>
      <c r="B30" s="70"/>
      <c r="C30" s="117"/>
      <c r="D30" s="117"/>
      <c r="E30" s="181"/>
      <c r="F30" s="182"/>
      <c r="G30" s="233"/>
      <c r="H30" s="71"/>
      <c r="I30" s="23"/>
      <c r="J30" s="24">
        <v>9</v>
      </c>
      <c r="K30" s="25" t="s">
        <v>964</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33"/>
      <c r="R30" s="26"/>
    </row>
    <row r="31" spans="1:18" s="20" customFormat="1" ht="27.6" customHeight="1" x14ac:dyDescent="0.2">
      <c r="A31" s="70"/>
      <c r="B31" s="70"/>
      <c r="C31" s="117"/>
      <c r="D31" s="117"/>
      <c r="E31" s="181"/>
      <c r="F31" s="182"/>
      <c r="G31" s="233"/>
      <c r="H31" s="71"/>
      <c r="I31" s="23"/>
      <c r="J31" s="24">
        <v>10</v>
      </c>
      <c r="K31" s="25" t="s">
        <v>965</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33"/>
      <c r="R31" s="26"/>
    </row>
    <row r="32" spans="1:18" s="20" customFormat="1" ht="27.6" customHeight="1" x14ac:dyDescent="0.2">
      <c r="A32" s="534" t="s">
        <v>12</v>
      </c>
      <c r="B32" s="535" t="s">
        <v>147</v>
      </c>
      <c r="C32" s="527" t="s">
        <v>387</v>
      </c>
      <c r="D32" s="528"/>
      <c r="E32" s="529"/>
      <c r="F32" s="530"/>
      <c r="G32" s="531" t="s">
        <v>15</v>
      </c>
      <c r="H32" s="532" t="s">
        <v>27</v>
      </c>
      <c r="I32" s="23"/>
      <c r="J32" s="24">
        <v>11</v>
      </c>
      <c r="K32" s="25" t="s">
        <v>966</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33"/>
      <c r="R32" s="26"/>
    </row>
    <row r="33" spans="1:19" s="20" customFormat="1" ht="27.6" customHeight="1" x14ac:dyDescent="0.2">
      <c r="A33" s="534"/>
      <c r="B33" s="536"/>
      <c r="C33" s="260" t="s">
        <v>386</v>
      </c>
      <c r="D33" s="261" t="s">
        <v>225</v>
      </c>
      <c r="E33" s="259" t="s">
        <v>14</v>
      </c>
      <c r="F33" s="259" t="s">
        <v>47</v>
      </c>
      <c r="G33" s="531"/>
      <c r="H33" s="533"/>
      <c r="I33" s="23"/>
      <c r="J33" s="24">
        <v>12</v>
      </c>
      <c r="K33" s="25" t="s">
        <v>967</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33"/>
      <c r="R33" s="26"/>
    </row>
    <row r="34" spans="1:19" s="20" customFormat="1" ht="27.6" customHeight="1" x14ac:dyDescent="0.2">
      <c r="A34" s="70"/>
      <c r="B34" s="70"/>
      <c r="C34" s="117"/>
      <c r="D34" s="117"/>
      <c r="E34" s="181"/>
      <c r="F34" s="182"/>
      <c r="G34" s="233"/>
      <c r="H34" s="71"/>
      <c r="I34" s="23"/>
      <c r="J34" s="547" t="s">
        <v>18</v>
      </c>
      <c r="K34" s="548"/>
      <c r="L34" s="548"/>
      <c r="M34" s="548"/>
      <c r="N34" s="548"/>
      <c r="O34" s="548"/>
      <c r="P34" s="548"/>
      <c r="Q34" s="548"/>
      <c r="R34" s="549"/>
    </row>
    <row r="35" spans="1:19" s="20" customFormat="1" ht="27.6" customHeight="1" x14ac:dyDescent="0.2">
      <c r="A35" s="70"/>
      <c r="B35" s="70"/>
      <c r="C35" s="117"/>
      <c r="D35" s="117"/>
      <c r="E35" s="181"/>
      <c r="F35" s="182"/>
      <c r="G35" s="233"/>
      <c r="H35" s="71"/>
      <c r="I35" s="23"/>
      <c r="J35" s="45" t="s">
        <v>12</v>
      </c>
      <c r="K35" s="42" t="s">
        <v>148</v>
      </c>
      <c r="L35" s="42" t="s">
        <v>147</v>
      </c>
      <c r="M35" s="43" t="s">
        <v>13</v>
      </c>
      <c r="N35" s="43" t="s">
        <v>225</v>
      </c>
      <c r="O35" s="44" t="s">
        <v>14</v>
      </c>
      <c r="P35" s="44" t="s">
        <v>47</v>
      </c>
      <c r="Q35" s="42" t="s">
        <v>15</v>
      </c>
      <c r="R35" s="42" t="s">
        <v>27</v>
      </c>
    </row>
    <row r="36" spans="1:19" s="20" customFormat="1" ht="27.6" customHeight="1" x14ac:dyDescent="0.2">
      <c r="A36" s="70"/>
      <c r="B36" s="70"/>
      <c r="C36" s="117"/>
      <c r="D36" s="117"/>
      <c r="E36" s="181"/>
      <c r="F36" s="182"/>
      <c r="G36" s="233"/>
      <c r="H36" s="71"/>
      <c r="I36" s="23"/>
      <c r="J36" s="24">
        <v>1</v>
      </c>
      <c r="K36" s="25" t="s">
        <v>968</v>
      </c>
      <c r="L36" s="26" t="str">
        <f>IF(ISERROR(VLOOKUP(K36,'KAYIT LİSTESİ'!$B$4:$H$605,2,0)),"",(VLOOKUP(K36,'KAYIT LİSTESİ'!$B$4:$H$605,2,0)))</f>
        <v/>
      </c>
      <c r="M36" s="27" t="str">
        <f>IF(ISERROR(VLOOKUP(K36,'KAYIT LİSTESİ'!$B$4:$H$605,4,0)),"",(VLOOKUP(K36,'KAYIT LİSTESİ'!$B$4:$H$605,4,0)))</f>
        <v/>
      </c>
      <c r="N36" s="27" t="str">
        <f>IF(ISERROR(VLOOKUP(K36,'KAYIT LİSTESİ'!$B$4:$N$605,13,0)),"",(VLOOKUP(K36,'KAYIT LİSTESİ'!$B$4:$N$605,13,0)))</f>
        <v/>
      </c>
      <c r="O36" s="46" t="str">
        <f>IF(ISERROR(VLOOKUP(K36,'KAYIT LİSTESİ'!$B$4:$H$605,5,0)),"",(VLOOKUP(K36,'KAYIT LİSTESİ'!$B$4:$H$605,5,0)))</f>
        <v/>
      </c>
      <c r="P36" s="46" t="str">
        <f>IF(ISERROR(VLOOKUP(K36,'KAYIT LİSTESİ'!$B$4:$H$605,6,0)),"",(VLOOKUP(K36,'KAYIT LİSTESİ'!$B$4:$H$605,6,0)))</f>
        <v/>
      </c>
      <c r="Q36" s="28"/>
      <c r="R36" s="26"/>
    </row>
    <row r="37" spans="1:19" s="20" customFormat="1" ht="27.6" customHeight="1" x14ac:dyDescent="0.2">
      <c r="A37" s="70"/>
      <c r="B37" s="70"/>
      <c r="C37" s="117"/>
      <c r="D37" s="117"/>
      <c r="E37" s="181"/>
      <c r="F37" s="182"/>
      <c r="G37" s="233"/>
      <c r="H37" s="71"/>
      <c r="I37" s="23"/>
      <c r="J37" s="24">
        <v>2</v>
      </c>
      <c r="K37" s="25" t="s">
        <v>969</v>
      </c>
      <c r="L37" s="26" t="str">
        <f>IF(ISERROR(VLOOKUP(K37,'KAYIT LİSTESİ'!$B$4:$H$605,2,0)),"",(VLOOKUP(K37,'KAYIT LİSTESİ'!$B$4:$H$605,2,0)))</f>
        <v/>
      </c>
      <c r="M37" s="27" t="str">
        <f>IF(ISERROR(VLOOKUP(K37,'KAYIT LİSTESİ'!$B$4:$H$605,4,0)),"",(VLOOKUP(K37,'KAYIT LİSTESİ'!$B$4:$H$605,4,0)))</f>
        <v/>
      </c>
      <c r="N37" s="27" t="str">
        <f>IF(ISERROR(VLOOKUP(K37,'KAYIT LİSTESİ'!$B$4:$N$605,13,0)),"",(VLOOKUP(K37,'KAYIT LİSTESİ'!$B$4:$N$605,13,0)))</f>
        <v/>
      </c>
      <c r="O37" s="46" t="str">
        <f>IF(ISERROR(VLOOKUP(K37,'KAYIT LİSTESİ'!$B$4:$H$605,5,0)),"",(VLOOKUP(K37,'KAYIT LİSTESİ'!$B$4:$H$605,5,0)))</f>
        <v/>
      </c>
      <c r="P37" s="46" t="str">
        <f>IF(ISERROR(VLOOKUP(K37,'KAYIT LİSTESİ'!$B$4:$H$605,6,0)),"",(VLOOKUP(K37,'KAYIT LİSTESİ'!$B$4:$H$605,6,0)))</f>
        <v/>
      </c>
      <c r="Q37" s="28"/>
      <c r="R37" s="26"/>
    </row>
    <row r="38" spans="1:19" s="20" customFormat="1" ht="27.6" customHeight="1" x14ac:dyDescent="0.2">
      <c r="A38" s="70"/>
      <c r="B38" s="70"/>
      <c r="C38" s="117"/>
      <c r="D38" s="117"/>
      <c r="E38" s="181"/>
      <c r="F38" s="182"/>
      <c r="G38" s="233"/>
      <c r="H38" s="71"/>
      <c r="I38" s="23"/>
      <c r="J38" s="24">
        <v>3</v>
      </c>
      <c r="K38" s="25" t="s">
        <v>970</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8"/>
      <c r="R38" s="26"/>
    </row>
    <row r="39" spans="1:19" s="20" customFormat="1" ht="27.6" customHeight="1" x14ac:dyDescent="0.2">
      <c r="A39" s="70"/>
      <c r="B39" s="70"/>
      <c r="C39" s="117"/>
      <c r="D39" s="117"/>
      <c r="E39" s="181"/>
      <c r="F39" s="182"/>
      <c r="G39" s="233"/>
      <c r="H39" s="71"/>
      <c r="I39" s="23"/>
      <c r="J39" s="24">
        <v>4</v>
      </c>
      <c r="K39" s="25" t="s">
        <v>971</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8"/>
      <c r="R39" s="26"/>
    </row>
    <row r="40" spans="1:19" s="20" customFormat="1" ht="27.6" customHeight="1" x14ac:dyDescent="0.2">
      <c r="A40" s="70"/>
      <c r="B40" s="70"/>
      <c r="C40" s="117"/>
      <c r="D40" s="117"/>
      <c r="E40" s="181"/>
      <c r="F40" s="182"/>
      <c r="G40" s="233"/>
      <c r="H40" s="71"/>
      <c r="I40" s="23"/>
      <c r="J40" s="24">
        <v>5</v>
      </c>
      <c r="K40" s="25" t="s">
        <v>972</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8"/>
      <c r="R40" s="26"/>
    </row>
    <row r="41" spans="1:19" s="20" customFormat="1" ht="27.6" customHeight="1" x14ac:dyDescent="0.2">
      <c r="A41" s="70"/>
      <c r="B41" s="70"/>
      <c r="C41" s="117"/>
      <c r="D41" s="117"/>
      <c r="E41" s="181"/>
      <c r="F41" s="182"/>
      <c r="G41" s="233"/>
      <c r="H41" s="71"/>
      <c r="I41" s="23"/>
      <c r="J41" s="24">
        <v>6</v>
      </c>
      <c r="K41" s="25" t="s">
        <v>973</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8"/>
      <c r="R41" s="26"/>
    </row>
    <row r="42" spans="1:19" s="20" customFormat="1" ht="27.6" customHeight="1" x14ac:dyDescent="0.2">
      <c r="A42" s="70"/>
      <c r="B42" s="70"/>
      <c r="C42" s="117"/>
      <c r="D42" s="117"/>
      <c r="E42" s="181"/>
      <c r="F42" s="182"/>
      <c r="G42" s="233"/>
      <c r="H42" s="71"/>
      <c r="I42" s="23"/>
      <c r="J42" s="24">
        <v>7</v>
      </c>
      <c r="K42" s="25" t="s">
        <v>974</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8"/>
      <c r="R42" s="26"/>
    </row>
    <row r="43" spans="1:19" s="20" customFormat="1" ht="27.6" customHeight="1" x14ac:dyDescent="0.2">
      <c r="A43" s="70"/>
      <c r="B43" s="70"/>
      <c r="C43" s="117"/>
      <c r="D43" s="117"/>
      <c r="E43" s="181"/>
      <c r="F43" s="182"/>
      <c r="G43" s="233"/>
      <c r="H43" s="71"/>
      <c r="I43" s="23"/>
      <c r="J43" s="24">
        <v>8</v>
      </c>
      <c r="K43" s="25" t="s">
        <v>975</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8"/>
      <c r="R43" s="26"/>
    </row>
    <row r="44" spans="1:19" s="20" customFormat="1" ht="27.6" customHeight="1" x14ac:dyDescent="0.2">
      <c r="A44" s="70"/>
      <c r="B44" s="70"/>
      <c r="C44" s="117"/>
      <c r="D44" s="117"/>
      <c r="E44" s="181"/>
      <c r="F44" s="182"/>
      <c r="G44" s="233"/>
      <c r="H44" s="71"/>
      <c r="I44" s="23"/>
      <c r="J44" s="24">
        <v>9</v>
      </c>
      <c r="K44" s="25" t="s">
        <v>976</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8"/>
      <c r="R44" s="26"/>
    </row>
    <row r="45" spans="1:19" s="20" customFormat="1" ht="27.6" customHeight="1" x14ac:dyDescent="0.2">
      <c r="A45" s="70"/>
      <c r="B45" s="70"/>
      <c r="C45" s="117"/>
      <c r="D45" s="117"/>
      <c r="E45" s="181"/>
      <c r="F45" s="182"/>
      <c r="G45" s="233"/>
      <c r="H45" s="71"/>
      <c r="I45" s="23"/>
      <c r="J45" s="24">
        <v>10</v>
      </c>
      <c r="K45" s="25" t="s">
        <v>977</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8"/>
      <c r="R45" s="26"/>
    </row>
    <row r="46" spans="1:19" s="20" customFormat="1" ht="27.6" customHeight="1" x14ac:dyDescent="0.2">
      <c r="A46" s="70"/>
      <c r="B46" s="70"/>
      <c r="C46" s="117"/>
      <c r="D46" s="117"/>
      <c r="E46" s="181"/>
      <c r="F46" s="182"/>
      <c r="G46" s="233"/>
      <c r="H46" s="71"/>
      <c r="I46" s="23"/>
      <c r="J46" s="24">
        <v>11</v>
      </c>
      <c r="K46" s="25" t="s">
        <v>978</v>
      </c>
      <c r="L46" s="26" t="str">
        <f>IF(ISERROR(VLOOKUP(K46,'KAYIT LİSTESİ'!$B$4:$H$605,2,0)),"",(VLOOKUP(K46,'KAYIT LİSTESİ'!$B$4:$H$605,2,0)))</f>
        <v/>
      </c>
      <c r="M46" s="27" t="str">
        <f>IF(ISERROR(VLOOKUP(K46,'KAYIT LİSTESİ'!$B$4:$H$605,4,0)),"",(VLOOKUP(K46,'KAYIT LİSTESİ'!$B$4:$H$605,4,0)))</f>
        <v/>
      </c>
      <c r="N46" s="27" t="str">
        <f>IF(ISERROR(VLOOKUP(K46,'KAYIT LİSTESİ'!$B$4:$N$605,13,0)),"",(VLOOKUP(K46,'KAYIT LİSTESİ'!$B$4:$N$605,13,0)))</f>
        <v/>
      </c>
      <c r="O46" s="46" t="str">
        <f>IF(ISERROR(VLOOKUP(K46,'KAYIT LİSTESİ'!$B$4:$H$605,5,0)),"",(VLOOKUP(K46,'KAYIT LİSTESİ'!$B$4:$H$605,5,0)))</f>
        <v/>
      </c>
      <c r="P46" s="46" t="str">
        <f>IF(ISERROR(VLOOKUP(K46,'KAYIT LİSTESİ'!$B$4:$H$605,6,0)),"",(VLOOKUP(K46,'KAYIT LİSTESİ'!$B$4:$H$605,6,0)))</f>
        <v/>
      </c>
      <c r="Q46" s="28"/>
      <c r="R46" s="26"/>
    </row>
    <row r="47" spans="1:19" s="20" customFormat="1" ht="27.6" customHeight="1" x14ac:dyDescent="0.2">
      <c r="A47" s="70"/>
      <c r="B47" s="70"/>
      <c r="C47" s="117"/>
      <c r="D47" s="117"/>
      <c r="E47" s="181"/>
      <c r="F47" s="182"/>
      <c r="G47" s="233"/>
      <c r="H47" s="71"/>
      <c r="I47" s="23"/>
      <c r="J47" s="24">
        <v>12</v>
      </c>
      <c r="K47" s="25" t="s">
        <v>979</v>
      </c>
      <c r="L47" s="26" t="str">
        <f>IF(ISERROR(VLOOKUP(K47,'KAYIT LİSTESİ'!$B$4:$H$605,2,0)),"",(VLOOKUP(K47,'KAYIT LİSTESİ'!$B$4:$H$605,2,0)))</f>
        <v/>
      </c>
      <c r="M47" s="27" t="str">
        <f>IF(ISERROR(VLOOKUP(K47,'KAYIT LİSTESİ'!$B$4:$H$605,4,0)),"",(VLOOKUP(K47,'KAYIT LİSTESİ'!$B$4:$H$605,4,0)))</f>
        <v/>
      </c>
      <c r="N47" s="27" t="str">
        <f>IF(ISERROR(VLOOKUP(K47,'KAYIT LİSTESİ'!$B$4:$N$605,13,0)),"",(VLOOKUP(K47,'KAYIT LİSTESİ'!$B$4:$N$605,13,0)))</f>
        <v/>
      </c>
      <c r="O47" s="46" t="str">
        <f>IF(ISERROR(VLOOKUP(K47,'KAYIT LİSTESİ'!$B$4:$H$605,5,0)),"",(VLOOKUP(K47,'KAYIT LİSTESİ'!$B$4:$H$605,5,0)))</f>
        <v/>
      </c>
      <c r="P47" s="46" t="str">
        <f>IF(ISERROR(VLOOKUP(K47,'KAYIT LİSTESİ'!$B$4:$H$605,6,0)),"",(VLOOKUP(K47,'KAYIT LİSTESİ'!$B$4:$H$605,6,0)))</f>
        <v/>
      </c>
      <c r="Q47" s="28"/>
      <c r="R47" s="26"/>
    </row>
    <row r="48" spans="1:19" ht="14.25" customHeight="1" x14ac:dyDescent="0.2">
      <c r="A48" s="38"/>
      <c r="B48" s="38"/>
      <c r="C48" s="39"/>
      <c r="D48" s="39"/>
      <c r="E48" s="38"/>
      <c r="F48" s="40"/>
      <c r="G48" s="47"/>
      <c r="H48" s="41"/>
      <c r="R48" s="32"/>
      <c r="S48" s="34"/>
    </row>
    <row r="49" spans="1:17" x14ac:dyDescent="0.2">
      <c r="A49" s="32" t="s">
        <v>19</v>
      </c>
      <c r="B49" s="32"/>
      <c r="C49" s="32"/>
      <c r="D49" s="32"/>
      <c r="E49" s="32"/>
      <c r="F49" s="48" t="s">
        <v>0</v>
      </c>
      <c r="G49" s="48" t="s">
        <v>1</v>
      </c>
      <c r="H49" s="29"/>
      <c r="I49" s="33" t="s">
        <v>2</v>
      </c>
      <c r="J49" s="33"/>
      <c r="K49" s="33"/>
      <c r="L49" s="33"/>
      <c r="O49" s="50" t="s">
        <v>3</v>
      </c>
      <c r="P49" s="51" t="s">
        <v>3</v>
      </c>
      <c r="Q49" s="29" t="s">
        <v>3</v>
      </c>
    </row>
  </sheetData>
  <mergeCells count="31">
    <mergeCell ref="J34:R34"/>
    <mergeCell ref="A32:A33"/>
    <mergeCell ref="B32:B33"/>
    <mergeCell ref="C32:D32"/>
    <mergeCell ref="E32:F32"/>
    <mergeCell ref="G32:G33"/>
    <mergeCell ref="H32:H33"/>
    <mergeCell ref="J20:R20"/>
    <mergeCell ref="A16:A17"/>
    <mergeCell ref="B16:B17"/>
    <mergeCell ref="C16:D16"/>
    <mergeCell ref="E16:F16"/>
    <mergeCell ref="G16:G17"/>
    <mergeCell ref="H16:H17"/>
    <mergeCell ref="A4:C4"/>
    <mergeCell ref="E4:F4"/>
    <mergeCell ref="P5:R5"/>
    <mergeCell ref="A6:A7"/>
    <mergeCell ref="B6:B7"/>
    <mergeCell ref="C6:D6"/>
    <mergeCell ref="E6:F6"/>
    <mergeCell ref="G6:G7"/>
    <mergeCell ref="H6:H7"/>
    <mergeCell ref="J6:R6"/>
    <mergeCell ref="A1:R1"/>
    <mergeCell ref="A2:R2"/>
    <mergeCell ref="A3:C3"/>
    <mergeCell ref="E3:F3"/>
    <mergeCell ref="G3:H3"/>
    <mergeCell ref="J3:L3"/>
    <mergeCell ref="P3:R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9"/>
  <sheetViews>
    <sheetView view="pageBreakPreview" topLeftCell="A10" zoomScale="80" zoomScaleNormal="100" zoomScaleSheetLayoutView="80" workbookViewId="0">
      <selection activeCell="F24" sqref="E23:K24"/>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9.425781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257"/>
      <c r="E3" s="545" t="str">
        <f>'YARIŞMA PROGRAMI'!C18</f>
        <v>3000 Metre Engelli</v>
      </c>
      <c r="F3" s="545"/>
      <c r="G3" s="539"/>
      <c r="H3" s="539"/>
      <c r="I3" s="11"/>
      <c r="J3" s="546"/>
      <c r="K3" s="546"/>
      <c r="L3" s="546"/>
      <c r="M3" s="12"/>
      <c r="N3" s="12"/>
      <c r="O3" s="256"/>
      <c r="P3" s="540"/>
      <c r="Q3" s="540"/>
      <c r="R3" s="540"/>
    </row>
    <row r="4" spans="1:18" s="13" customFormat="1" ht="17.25" customHeight="1" x14ac:dyDescent="0.2">
      <c r="A4" s="537" t="s">
        <v>151</v>
      </c>
      <c r="B4" s="537"/>
      <c r="C4" s="537"/>
      <c r="D4" s="258"/>
      <c r="E4" s="544" t="str">
        <f>'YARIŞMA BİLGİLERİ'!F21</f>
        <v>Master Erkekler</v>
      </c>
      <c r="F4" s="544"/>
      <c r="G4" s="35"/>
      <c r="H4" s="35"/>
      <c r="I4" s="35"/>
      <c r="J4" s="35"/>
      <c r="K4" s="35"/>
      <c r="L4" s="35"/>
      <c r="M4" s="36"/>
      <c r="N4" s="36"/>
      <c r="O4" s="81" t="s">
        <v>5</v>
      </c>
      <c r="P4" s="262">
        <f>'YARIŞMA PROGRAMI'!B18</f>
        <v>42210.847222222219</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33" customHeight="1" x14ac:dyDescent="0.2">
      <c r="A6" s="534" t="s">
        <v>12</v>
      </c>
      <c r="B6" s="535" t="s">
        <v>147</v>
      </c>
      <c r="C6" s="527" t="s">
        <v>387</v>
      </c>
      <c r="D6" s="528"/>
      <c r="E6" s="529" t="str">
        <f>'YARIŞMA PROGRAMI'!J19</f>
        <v>CAHİT ÖNEL-8:56.0</v>
      </c>
      <c r="F6" s="530"/>
      <c r="G6" s="531" t="s">
        <v>15</v>
      </c>
      <c r="H6" s="532" t="s">
        <v>27</v>
      </c>
      <c r="J6" s="547" t="s">
        <v>16</v>
      </c>
      <c r="K6" s="548"/>
      <c r="L6" s="548"/>
      <c r="M6" s="548"/>
      <c r="N6" s="548"/>
      <c r="O6" s="548"/>
      <c r="P6" s="548"/>
      <c r="Q6" s="548"/>
      <c r="R6" s="549"/>
    </row>
    <row r="7" spans="1:18" ht="33" customHeight="1" x14ac:dyDescent="0.2">
      <c r="A7" s="534"/>
      <c r="B7" s="536"/>
      <c r="C7" s="260" t="s">
        <v>386</v>
      </c>
      <c r="D7" s="261" t="s">
        <v>225</v>
      </c>
      <c r="E7" s="259" t="s">
        <v>14</v>
      </c>
      <c r="F7" s="259" t="s">
        <v>47</v>
      </c>
      <c r="G7" s="531"/>
      <c r="H7" s="533"/>
      <c r="I7" s="21"/>
      <c r="J7" s="45" t="s">
        <v>12</v>
      </c>
      <c r="K7" s="42" t="s">
        <v>148</v>
      </c>
      <c r="L7" s="42" t="s">
        <v>147</v>
      </c>
      <c r="M7" s="43" t="s">
        <v>13</v>
      </c>
      <c r="N7" s="43" t="s">
        <v>225</v>
      </c>
      <c r="O7" s="44" t="s">
        <v>14</v>
      </c>
      <c r="P7" s="44" t="s">
        <v>47</v>
      </c>
      <c r="Q7" s="42" t="s">
        <v>15</v>
      </c>
      <c r="R7" s="42" t="s">
        <v>27</v>
      </c>
    </row>
    <row r="8" spans="1:18" s="20" customFormat="1" ht="33" customHeight="1" x14ac:dyDescent="0.2">
      <c r="A8" s="70" t="s">
        <v>383</v>
      </c>
      <c r="B8" s="70">
        <v>71</v>
      </c>
      <c r="C8" s="117" t="s">
        <v>506</v>
      </c>
      <c r="D8" s="117" t="s">
        <v>235</v>
      </c>
      <c r="E8" s="181" t="s">
        <v>563</v>
      </c>
      <c r="F8" s="182" t="s">
        <v>507</v>
      </c>
      <c r="G8" s="233" t="s">
        <v>1669</v>
      </c>
      <c r="H8" s="71"/>
      <c r="I8" s="23"/>
      <c r="J8" s="24">
        <v>1</v>
      </c>
      <c r="K8" s="25" t="s">
        <v>980</v>
      </c>
      <c r="L8" s="26">
        <f>IF(ISERROR(VLOOKUP(K8,'KAYIT LİSTESİ'!$B$4:$H$605,2,0)),"",(VLOOKUP(K8,'KAYIT LİSTESİ'!$B$4:$H$605,2,0)))</f>
        <v>71</v>
      </c>
      <c r="M8" s="27" t="str">
        <f>IF(ISERROR(VLOOKUP(K8,'KAYIT LİSTESİ'!$B$4:$H$605,4,0)),"",(VLOOKUP(K8,'KAYIT LİSTESİ'!$B$4:$H$605,4,0)))</f>
        <v>12.7.1977</v>
      </c>
      <c r="N8" s="27" t="str">
        <f>IF(ISERROR(VLOOKUP(K8,'KAYIT LİSTESİ'!$B$4:$N$605,13,0)),"",(VLOOKUP(K8,'KAYIT LİSTESİ'!$B$4:$N$605,13,0)))</f>
        <v>M-35</v>
      </c>
      <c r="O8" s="46" t="str">
        <f>IF(ISERROR(VLOOKUP(K8,'KAYIT LİSTESİ'!$B$4:$H$605,5,0)),"",(VLOOKUP(K8,'KAYIT LİSTESİ'!$B$4:$H$605,5,0)))</f>
        <v>TUFAN  KARAMAN</v>
      </c>
      <c r="P8" s="46" t="str">
        <f>IF(ISERROR(VLOOKUP(K8,'KAYIT LİSTESİ'!$B$4:$H$605,6,0)),"",(VLOOKUP(K8,'KAYIT LİSTESİ'!$B$4:$H$605,6,0)))</f>
        <v xml:space="preserve">TEPEBAŞI GENÇLİK VE SPOR KULÜBÜ TU </v>
      </c>
      <c r="Q8" s="233" t="s">
        <v>1669</v>
      </c>
      <c r="R8" s="26" t="s">
        <v>383</v>
      </c>
    </row>
    <row r="9" spans="1:18" s="20" customFormat="1" ht="33" customHeight="1" x14ac:dyDescent="0.2">
      <c r="A9" s="70"/>
      <c r="B9" s="70"/>
      <c r="C9" s="117"/>
      <c r="D9" s="117"/>
      <c r="E9" s="181"/>
      <c r="F9" s="182"/>
      <c r="G9" s="233"/>
      <c r="H9" s="71"/>
      <c r="I9" s="23"/>
      <c r="J9" s="24">
        <v>2</v>
      </c>
      <c r="K9" s="25" t="s">
        <v>981</v>
      </c>
      <c r="L9" s="26">
        <f>IF(ISERROR(VLOOKUP(K9,'KAYIT LİSTESİ'!$B$4:$H$605,2,0)),"",(VLOOKUP(K9,'KAYIT LİSTESİ'!$B$4:$H$605,2,0)))</f>
        <v>131</v>
      </c>
      <c r="M9" s="27" t="str">
        <f>IF(ISERROR(VLOOKUP(K9,'KAYIT LİSTESİ'!$B$4:$H$605,4,0)),"",(VLOOKUP(K9,'KAYIT LİSTESİ'!$B$4:$H$605,4,0)))</f>
        <v>15.11.1974</v>
      </c>
      <c r="N9" s="27" t="str">
        <f>IF(ISERROR(VLOOKUP(K9,'KAYIT LİSTESİ'!$B$4:$N$605,13,0)),"",(VLOOKUP(K9,'KAYIT LİSTESİ'!$B$4:$N$605,13,0)))</f>
        <v>M-40</v>
      </c>
      <c r="O9" s="46" t="str">
        <f>IF(ISERROR(VLOOKUP(K9,'KAYIT LİSTESİ'!$B$4:$H$605,5,0)),"",(VLOOKUP(K9,'KAYIT LİSTESİ'!$B$4:$H$605,5,0)))</f>
        <v>YUSUF ORAL</v>
      </c>
      <c r="P9" s="46" t="str">
        <f>IF(ISERROR(VLOOKUP(K9,'KAYIT LİSTESİ'!$B$4:$H$605,6,0)),"",(VLOOKUP(K9,'KAYIT LİSTESİ'!$B$4:$H$605,6,0)))</f>
        <v>İZMİR ATLETİZM SPOR KULÜBÜ</v>
      </c>
      <c r="Q9" s="417">
        <v>140492</v>
      </c>
      <c r="R9" s="26">
        <v>1</v>
      </c>
    </row>
    <row r="10" spans="1:18" s="20" customFormat="1" ht="33" customHeight="1" x14ac:dyDescent="0.2">
      <c r="A10" s="70"/>
      <c r="B10" s="70"/>
      <c r="C10" s="117"/>
      <c r="D10" s="117"/>
      <c r="E10" s="181"/>
      <c r="F10" s="182"/>
      <c r="G10" s="233"/>
      <c r="H10" s="71"/>
      <c r="I10" s="23"/>
      <c r="J10" s="24">
        <v>3</v>
      </c>
      <c r="K10" s="25" t="s">
        <v>982</v>
      </c>
      <c r="L10" s="26">
        <f>IF(ISERROR(VLOOKUP(K10,'KAYIT LİSTESİ'!$B$4:$H$605,2,0)),"",(VLOOKUP(K10,'KAYIT LİSTESİ'!$B$4:$H$605,2,0)))</f>
        <v>161</v>
      </c>
      <c r="M10" s="27" t="str">
        <f>IF(ISERROR(VLOOKUP(K10,'KAYIT LİSTESİ'!$B$4:$H$605,4,0)),"",(VLOOKUP(K10,'KAYIT LİSTESİ'!$B$4:$H$605,4,0)))</f>
        <v>5.5.1965</v>
      </c>
      <c r="N10" s="27" t="str">
        <f>IF(ISERROR(VLOOKUP(K10,'KAYIT LİSTESİ'!$B$4:$N$605,13,0)),"",(VLOOKUP(K10,'KAYIT LİSTESİ'!$B$4:$N$605,13,0)))</f>
        <v>M-50</v>
      </c>
      <c r="O10" s="46" t="str">
        <f>IF(ISERROR(VLOOKUP(K10,'KAYIT LİSTESİ'!$B$4:$H$605,5,0)),"",(VLOOKUP(K10,'KAYIT LİSTESİ'!$B$4:$H$605,5,0)))</f>
        <v>M.MUSTAFA BULDUM</v>
      </c>
      <c r="P10" s="46" t="str">
        <f>IF(ISERROR(VLOOKUP(K10,'KAYIT LİSTESİ'!$B$4:$H$605,6,0)),"",(VLOOKUP(K10,'KAYIT LİSTESİ'!$B$4:$H$605,6,0)))</f>
        <v>FERDİ</v>
      </c>
      <c r="Q10" s="233" t="s">
        <v>1669</v>
      </c>
      <c r="R10" s="26" t="s">
        <v>383</v>
      </c>
    </row>
    <row r="11" spans="1:18" s="20" customFormat="1" ht="33" customHeight="1" x14ac:dyDescent="0.2">
      <c r="A11" s="534" t="s">
        <v>12</v>
      </c>
      <c r="B11" s="535" t="s">
        <v>147</v>
      </c>
      <c r="C11" s="527" t="s">
        <v>387</v>
      </c>
      <c r="D11" s="528"/>
      <c r="E11" s="529" t="str">
        <f>'YARIŞMA PROGRAMI'!K19</f>
        <v>HİDAYET KAPLAN-10:53.19</v>
      </c>
      <c r="F11" s="530"/>
      <c r="G11" s="531" t="s">
        <v>15</v>
      </c>
      <c r="H11" s="532" t="s">
        <v>27</v>
      </c>
      <c r="I11" s="23"/>
      <c r="J11" s="24">
        <v>4</v>
      </c>
      <c r="K11" s="25" t="s">
        <v>983</v>
      </c>
      <c r="L11" s="26" t="str">
        <f>IF(ISERROR(VLOOKUP(K11,'KAYIT LİSTESİ'!$B$4:$H$605,2,0)),"",(VLOOKUP(K11,'KAYIT LİSTESİ'!$B$4:$H$605,2,0)))</f>
        <v/>
      </c>
      <c r="M11" s="27" t="str">
        <f>IF(ISERROR(VLOOKUP(K11,'KAYIT LİSTESİ'!$B$4:$H$605,4,0)),"",(VLOOKUP(K11,'KAYIT LİSTESİ'!$B$4:$H$605,4,0)))</f>
        <v/>
      </c>
      <c r="N11" s="27" t="str">
        <f>IF(ISERROR(VLOOKUP(K11,'KAYIT LİSTESİ'!$B$4:$N$605,13,0)),"",(VLOOKUP(K11,'KAYIT LİSTESİ'!$B$4:$N$605,13,0)))</f>
        <v/>
      </c>
      <c r="O11" s="46" t="str">
        <f>IF(ISERROR(VLOOKUP(K11,'KAYIT LİSTESİ'!$B$4:$H$605,5,0)),"",(VLOOKUP(K11,'KAYIT LİSTESİ'!$B$4:$H$605,5,0)))</f>
        <v/>
      </c>
      <c r="P11" s="46" t="str">
        <f>IF(ISERROR(VLOOKUP(K11,'KAYIT LİSTESİ'!$B$4:$H$605,6,0)),"",(VLOOKUP(K11,'KAYIT LİSTESİ'!$B$4:$H$605,6,0)))</f>
        <v/>
      </c>
      <c r="Q11" s="233"/>
      <c r="R11" s="26"/>
    </row>
    <row r="12" spans="1:18" s="20" customFormat="1" ht="33" customHeight="1" x14ac:dyDescent="0.2">
      <c r="A12" s="534"/>
      <c r="B12" s="536"/>
      <c r="C12" s="260" t="s">
        <v>386</v>
      </c>
      <c r="D12" s="261" t="s">
        <v>225</v>
      </c>
      <c r="E12" s="259" t="s">
        <v>14</v>
      </c>
      <c r="F12" s="259" t="s">
        <v>47</v>
      </c>
      <c r="G12" s="531"/>
      <c r="H12" s="533"/>
      <c r="I12" s="23"/>
      <c r="J12" s="24">
        <v>5</v>
      </c>
      <c r="K12" s="25" t="s">
        <v>984</v>
      </c>
      <c r="L12" s="26" t="str">
        <f>IF(ISERROR(VLOOKUP(K12,'KAYIT LİSTESİ'!$B$4:$H$605,2,0)),"",(VLOOKUP(K12,'KAYIT LİSTESİ'!$B$4:$H$605,2,0)))</f>
        <v/>
      </c>
      <c r="M12" s="27" t="str">
        <f>IF(ISERROR(VLOOKUP(K12,'KAYIT LİSTESİ'!$B$4:$H$605,4,0)),"",(VLOOKUP(K12,'KAYIT LİSTESİ'!$B$4:$H$605,4,0)))</f>
        <v/>
      </c>
      <c r="N12" s="27" t="str">
        <f>IF(ISERROR(VLOOKUP(K12,'KAYIT LİSTESİ'!$B$4:$N$605,13,0)),"",(VLOOKUP(K12,'KAYIT LİSTESİ'!$B$4:$N$605,13,0)))</f>
        <v/>
      </c>
      <c r="O12" s="46" t="str">
        <f>IF(ISERROR(VLOOKUP(K12,'KAYIT LİSTESİ'!$B$4:$H$605,5,0)),"",(VLOOKUP(K12,'KAYIT LİSTESİ'!$B$4:$H$605,5,0)))</f>
        <v/>
      </c>
      <c r="P12" s="46" t="str">
        <f>IF(ISERROR(VLOOKUP(K12,'KAYIT LİSTESİ'!$B$4:$H$605,6,0)),"",(VLOOKUP(K12,'KAYIT LİSTESİ'!$B$4:$H$605,6,0)))</f>
        <v/>
      </c>
      <c r="Q12" s="233"/>
      <c r="R12" s="26"/>
    </row>
    <row r="13" spans="1:18" s="20" customFormat="1" ht="33" customHeight="1" x14ac:dyDescent="0.2">
      <c r="A13" s="70">
        <v>1</v>
      </c>
      <c r="B13" s="70">
        <v>131</v>
      </c>
      <c r="C13" s="117" t="s">
        <v>302</v>
      </c>
      <c r="D13" s="117" t="s">
        <v>236</v>
      </c>
      <c r="E13" s="181" t="s">
        <v>303</v>
      </c>
      <c r="F13" s="182" t="s">
        <v>229</v>
      </c>
      <c r="G13" s="417">
        <v>140492</v>
      </c>
      <c r="H13" s="71"/>
      <c r="I13" s="23"/>
      <c r="J13" s="24">
        <v>6</v>
      </c>
      <c r="K13" s="25" t="s">
        <v>985</v>
      </c>
      <c r="L13" s="26" t="str">
        <f>IF(ISERROR(VLOOKUP(K13,'KAYIT LİSTESİ'!$B$4:$H$605,2,0)),"",(VLOOKUP(K13,'KAYIT LİSTESİ'!$B$4:$H$605,2,0)))</f>
        <v/>
      </c>
      <c r="M13" s="27" t="str">
        <f>IF(ISERROR(VLOOKUP(K13,'KAYIT LİSTESİ'!$B$4:$H$605,4,0)),"",(VLOOKUP(K13,'KAYIT LİSTESİ'!$B$4:$H$605,4,0)))</f>
        <v/>
      </c>
      <c r="N13" s="27" t="str">
        <f>IF(ISERROR(VLOOKUP(K13,'KAYIT LİSTESİ'!$B$4:$N$605,13,0)),"",(VLOOKUP(K13,'KAYIT LİSTESİ'!$B$4:$N$605,13,0)))</f>
        <v/>
      </c>
      <c r="O13" s="46" t="str">
        <f>IF(ISERROR(VLOOKUP(K13,'KAYIT LİSTESİ'!$B$4:$H$605,5,0)),"",(VLOOKUP(K13,'KAYIT LİSTESİ'!$B$4:$H$605,5,0)))</f>
        <v/>
      </c>
      <c r="P13" s="46" t="str">
        <f>IF(ISERROR(VLOOKUP(K13,'KAYIT LİSTESİ'!$B$4:$H$605,6,0)),"",(VLOOKUP(K13,'KAYIT LİSTESİ'!$B$4:$H$605,6,0)))</f>
        <v/>
      </c>
      <c r="Q13" s="233"/>
      <c r="R13" s="26"/>
    </row>
    <row r="14" spans="1:18" s="20" customFormat="1" ht="33" customHeight="1" x14ac:dyDescent="0.2">
      <c r="A14" s="70"/>
      <c r="B14" s="70"/>
      <c r="C14" s="117"/>
      <c r="D14" s="117"/>
      <c r="E14" s="181"/>
      <c r="F14" s="182"/>
      <c r="G14" s="233"/>
      <c r="H14" s="71"/>
      <c r="I14" s="23"/>
      <c r="J14" s="24">
        <v>7</v>
      </c>
      <c r="K14" s="25" t="s">
        <v>986</v>
      </c>
      <c r="L14" s="26" t="str">
        <f>IF(ISERROR(VLOOKUP(K14,'KAYIT LİSTESİ'!$B$4:$H$605,2,0)),"",(VLOOKUP(K14,'KAYIT LİSTESİ'!$B$4:$H$605,2,0)))</f>
        <v/>
      </c>
      <c r="M14" s="27" t="str">
        <f>IF(ISERROR(VLOOKUP(K14,'KAYIT LİSTESİ'!$B$4:$H$605,4,0)),"",(VLOOKUP(K14,'KAYIT LİSTESİ'!$B$4:$H$605,4,0)))</f>
        <v/>
      </c>
      <c r="N14" s="27" t="str">
        <f>IF(ISERROR(VLOOKUP(K14,'KAYIT LİSTESİ'!$B$4:$N$605,13,0)),"",(VLOOKUP(K14,'KAYIT LİSTESİ'!$B$4:$N$605,13,0)))</f>
        <v/>
      </c>
      <c r="O14" s="46" t="str">
        <f>IF(ISERROR(VLOOKUP(K14,'KAYIT LİSTESİ'!$B$4:$H$605,5,0)),"",(VLOOKUP(K14,'KAYIT LİSTESİ'!$B$4:$H$605,5,0)))</f>
        <v/>
      </c>
      <c r="P14" s="46" t="str">
        <f>IF(ISERROR(VLOOKUP(K14,'KAYIT LİSTESİ'!$B$4:$H$605,6,0)),"",(VLOOKUP(K14,'KAYIT LİSTESİ'!$B$4:$H$605,6,0)))</f>
        <v/>
      </c>
      <c r="Q14" s="233"/>
      <c r="R14" s="26"/>
    </row>
    <row r="15" spans="1:18" s="20" customFormat="1" ht="33" customHeight="1" x14ac:dyDescent="0.2">
      <c r="A15" s="70"/>
      <c r="B15" s="70"/>
      <c r="C15" s="117"/>
      <c r="D15" s="117"/>
      <c r="E15" s="181"/>
      <c r="F15" s="182"/>
      <c r="G15" s="233"/>
      <c r="H15" s="71"/>
      <c r="I15" s="23"/>
      <c r="J15" s="24">
        <v>8</v>
      </c>
      <c r="K15" s="25" t="s">
        <v>987</v>
      </c>
      <c r="L15" s="26" t="str">
        <f>IF(ISERROR(VLOOKUP(K15,'KAYIT LİSTESİ'!$B$4:$H$605,2,0)),"",(VLOOKUP(K15,'KAYIT LİSTESİ'!$B$4:$H$605,2,0)))</f>
        <v/>
      </c>
      <c r="M15" s="27" t="str">
        <f>IF(ISERROR(VLOOKUP(K15,'KAYIT LİSTESİ'!$B$4:$H$605,4,0)),"",(VLOOKUP(K15,'KAYIT LİSTESİ'!$B$4:$H$605,4,0)))</f>
        <v/>
      </c>
      <c r="N15" s="27" t="str">
        <f>IF(ISERROR(VLOOKUP(K15,'KAYIT LİSTESİ'!$B$4:$N$605,13,0)),"",(VLOOKUP(K15,'KAYIT LİSTESİ'!$B$4:$N$605,13,0)))</f>
        <v/>
      </c>
      <c r="O15" s="46" t="str">
        <f>IF(ISERROR(VLOOKUP(K15,'KAYIT LİSTESİ'!$B$4:$H$605,5,0)),"",(VLOOKUP(K15,'KAYIT LİSTESİ'!$B$4:$H$605,5,0)))</f>
        <v/>
      </c>
      <c r="P15" s="46" t="str">
        <f>IF(ISERROR(VLOOKUP(K15,'KAYIT LİSTESİ'!$B$4:$H$605,6,0)),"",(VLOOKUP(K15,'KAYIT LİSTESİ'!$B$4:$H$605,6,0)))</f>
        <v/>
      </c>
      <c r="Q15" s="233"/>
      <c r="R15" s="26"/>
    </row>
    <row r="16" spans="1:18" s="20" customFormat="1" ht="33" customHeight="1" x14ac:dyDescent="0.2">
      <c r="A16" s="534" t="s">
        <v>12</v>
      </c>
      <c r="B16" s="535" t="s">
        <v>147</v>
      </c>
      <c r="C16" s="527" t="s">
        <v>387</v>
      </c>
      <c r="D16" s="528"/>
      <c r="E16" s="529" t="str">
        <f>'YARIŞMA PROGRAMI'!M19</f>
        <v>ERSİN ATA-11:10.43</v>
      </c>
      <c r="F16" s="530"/>
      <c r="G16" s="531" t="s">
        <v>15</v>
      </c>
      <c r="H16" s="532" t="s">
        <v>27</v>
      </c>
      <c r="I16" s="23"/>
      <c r="J16" s="24">
        <v>9</v>
      </c>
      <c r="K16" s="25" t="s">
        <v>988</v>
      </c>
      <c r="L16" s="26" t="str">
        <f>IF(ISERROR(VLOOKUP(K16,'KAYIT LİSTESİ'!$B$4:$H$605,2,0)),"",(VLOOKUP(K16,'KAYIT LİSTESİ'!$B$4:$H$605,2,0)))</f>
        <v/>
      </c>
      <c r="M16" s="27" t="str">
        <f>IF(ISERROR(VLOOKUP(K16,'KAYIT LİSTESİ'!$B$4:$H$605,4,0)),"",(VLOOKUP(K16,'KAYIT LİSTESİ'!$B$4:$H$605,4,0)))</f>
        <v/>
      </c>
      <c r="N16" s="27" t="str">
        <f>IF(ISERROR(VLOOKUP(K16,'KAYIT LİSTESİ'!$B$4:$N$605,13,0)),"",(VLOOKUP(K16,'KAYIT LİSTESİ'!$B$4:$N$605,13,0)))</f>
        <v/>
      </c>
      <c r="O16" s="46" t="str">
        <f>IF(ISERROR(VLOOKUP(K16,'KAYIT LİSTESİ'!$B$4:$H$605,5,0)),"",(VLOOKUP(K16,'KAYIT LİSTESİ'!$B$4:$H$605,5,0)))</f>
        <v/>
      </c>
      <c r="P16" s="46" t="str">
        <f>IF(ISERROR(VLOOKUP(K16,'KAYIT LİSTESİ'!$B$4:$H$605,6,0)),"",(VLOOKUP(K16,'KAYIT LİSTESİ'!$B$4:$H$605,6,0)))</f>
        <v/>
      </c>
      <c r="Q16" s="233"/>
      <c r="R16" s="26"/>
    </row>
    <row r="17" spans="1:18" s="20" customFormat="1" ht="33" customHeight="1" x14ac:dyDescent="0.2">
      <c r="A17" s="534"/>
      <c r="B17" s="536"/>
      <c r="C17" s="260" t="s">
        <v>386</v>
      </c>
      <c r="D17" s="261" t="s">
        <v>225</v>
      </c>
      <c r="E17" s="259" t="s">
        <v>14</v>
      </c>
      <c r="F17" s="259" t="s">
        <v>47</v>
      </c>
      <c r="G17" s="531"/>
      <c r="H17" s="533"/>
      <c r="I17" s="23"/>
      <c r="J17" s="24">
        <v>10</v>
      </c>
      <c r="K17" s="25" t="s">
        <v>989</v>
      </c>
      <c r="L17" s="26" t="str">
        <f>IF(ISERROR(VLOOKUP(K17,'KAYIT LİSTESİ'!$B$4:$H$605,2,0)),"",(VLOOKUP(K17,'KAYIT LİSTESİ'!$B$4:$H$605,2,0)))</f>
        <v/>
      </c>
      <c r="M17" s="27" t="str">
        <f>IF(ISERROR(VLOOKUP(K17,'KAYIT LİSTESİ'!$B$4:$H$605,4,0)),"",(VLOOKUP(K17,'KAYIT LİSTESİ'!$B$4:$H$605,4,0)))</f>
        <v/>
      </c>
      <c r="N17" s="27" t="str">
        <f>IF(ISERROR(VLOOKUP(K17,'KAYIT LİSTESİ'!$B$4:$N$605,13,0)),"",(VLOOKUP(K17,'KAYIT LİSTESİ'!$B$4:$N$605,13,0)))</f>
        <v/>
      </c>
      <c r="O17" s="46" t="str">
        <f>IF(ISERROR(VLOOKUP(K17,'KAYIT LİSTESİ'!$B$4:$H$605,5,0)),"",(VLOOKUP(K17,'KAYIT LİSTESİ'!$B$4:$H$605,5,0)))</f>
        <v/>
      </c>
      <c r="P17" s="46" t="str">
        <f>IF(ISERROR(VLOOKUP(K17,'KAYIT LİSTESİ'!$B$4:$H$605,6,0)),"",(VLOOKUP(K17,'KAYIT LİSTESİ'!$B$4:$H$605,6,0)))</f>
        <v/>
      </c>
      <c r="Q17" s="233"/>
      <c r="R17" s="26"/>
    </row>
    <row r="18" spans="1:18" s="20" customFormat="1" ht="33" customHeight="1" x14ac:dyDescent="0.2">
      <c r="A18" s="70" t="s">
        <v>383</v>
      </c>
      <c r="B18" s="70">
        <v>161</v>
      </c>
      <c r="C18" s="117" t="s">
        <v>531</v>
      </c>
      <c r="D18" s="117" t="s">
        <v>251</v>
      </c>
      <c r="E18" s="181" t="s">
        <v>567</v>
      </c>
      <c r="F18" s="182" t="s">
        <v>301</v>
      </c>
      <c r="G18" s="233" t="s">
        <v>1669</v>
      </c>
      <c r="H18" s="234"/>
      <c r="I18" s="23"/>
      <c r="J18" s="24">
        <v>11</v>
      </c>
      <c r="K18" s="25" t="s">
        <v>990</v>
      </c>
      <c r="L18" s="26" t="str">
        <f>IF(ISERROR(VLOOKUP(K18,'KAYIT LİSTESİ'!$B$4:$H$605,2,0)),"",(VLOOKUP(K18,'KAYIT LİSTESİ'!$B$4:$H$605,2,0)))</f>
        <v/>
      </c>
      <c r="M18" s="27" t="str">
        <f>IF(ISERROR(VLOOKUP(K18,'KAYIT LİSTESİ'!$B$4:$H$605,4,0)),"",(VLOOKUP(K18,'KAYIT LİSTESİ'!$B$4:$H$605,4,0)))</f>
        <v/>
      </c>
      <c r="N18" s="27" t="str">
        <f>IF(ISERROR(VLOOKUP(K18,'KAYIT LİSTESİ'!$B$4:$N$605,13,0)),"",(VLOOKUP(K18,'KAYIT LİSTESİ'!$B$4:$N$605,13,0)))</f>
        <v/>
      </c>
      <c r="O18" s="46" t="str">
        <f>IF(ISERROR(VLOOKUP(K18,'KAYIT LİSTESİ'!$B$4:$H$605,5,0)),"",(VLOOKUP(K18,'KAYIT LİSTESİ'!$B$4:$H$605,5,0)))</f>
        <v/>
      </c>
      <c r="P18" s="46" t="str">
        <f>IF(ISERROR(VLOOKUP(K18,'KAYIT LİSTESİ'!$B$4:$H$605,6,0)),"",(VLOOKUP(K18,'KAYIT LİSTESİ'!$B$4:$H$605,6,0)))</f>
        <v/>
      </c>
      <c r="Q18" s="233"/>
      <c r="R18" s="26"/>
    </row>
    <row r="19" spans="1:18" s="20" customFormat="1" ht="33" customHeight="1" x14ac:dyDescent="0.2">
      <c r="A19" s="70"/>
      <c r="B19" s="70"/>
      <c r="C19" s="117"/>
      <c r="D19" s="117"/>
      <c r="E19" s="181"/>
      <c r="F19" s="182"/>
      <c r="G19" s="233"/>
      <c r="H19" s="234"/>
      <c r="I19" s="23"/>
      <c r="J19" s="24">
        <v>12</v>
      </c>
      <c r="K19" s="25" t="s">
        <v>991</v>
      </c>
      <c r="L19" s="26" t="str">
        <f>IF(ISERROR(VLOOKUP(K19,'KAYIT LİSTESİ'!$B$4:$H$605,2,0)),"",(VLOOKUP(K19,'KAYIT LİSTESİ'!$B$4:$H$605,2,0)))</f>
        <v/>
      </c>
      <c r="M19" s="27" t="str">
        <f>IF(ISERROR(VLOOKUP(K19,'KAYIT LİSTESİ'!$B$4:$H$605,4,0)),"",(VLOOKUP(K19,'KAYIT LİSTESİ'!$B$4:$H$605,4,0)))</f>
        <v/>
      </c>
      <c r="N19" s="27" t="str">
        <f>IF(ISERROR(VLOOKUP(K19,'KAYIT LİSTESİ'!$B$4:$N$605,13,0)),"",(VLOOKUP(K19,'KAYIT LİSTESİ'!$B$4:$N$605,13,0)))</f>
        <v/>
      </c>
      <c r="O19" s="46" t="str">
        <f>IF(ISERROR(VLOOKUP(K19,'KAYIT LİSTESİ'!$B$4:$H$605,5,0)),"",(VLOOKUP(K19,'KAYIT LİSTESİ'!$B$4:$H$605,5,0)))</f>
        <v/>
      </c>
      <c r="P19" s="46" t="str">
        <f>IF(ISERROR(VLOOKUP(K19,'KAYIT LİSTESİ'!$B$4:$H$605,6,0)),"",(VLOOKUP(K19,'KAYIT LİSTESİ'!$B$4:$H$605,6,0)))</f>
        <v/>
      </c>
      <c r="Q19" s="233"/>
      <c r="R19" s="26"/>
    </row>
    <row r="20" spans="1:18" s="20" customFormat="1" ht="33" customHeight="1" x14ac:dyDescent="0.2">
      <c r="A20" s="70"/>
      <c r="B20" s="70"/>
      <c r="C20" s="117"/>
      <c r="D20" s="117"/>
      <c r="E20" s="181"/>
      <c r="F20" s="182"/>
      <c r="G20" s="233"/>
      <c r="H20" s="234"/>
      <c r="I20" s="23"/>
      <c r="J20" s="547" t="s">
        <v>17</v>
      </c>
      <c r="K20" s="548"/>
      <c r="L20" s="548"/>
      <c r="M20" s="548"/>
      <c r="N20" s="548"/>
      <c r="O20" s="548"/>
      <c r="P20" s="548"/>
      <c r="Q20" s="548"/>
      <c r="R20" s="549"/>
    </row>
    <row r="21" spans="1:18" s="20" customFormat="1" ht="33" customHeight="1" x14ac:dyDescent="0.2">
      <c r="A21" s="70"/>
      <c r="B21" s="70"/>
      <c r="C21" s="117"/>
      <c r="D21" s="117"/>
      <c r="E21" s="181"/>
      <c r="F21" s="182"/>
      <c r="G21" s="233"/>
      <c r="H21" s="71"/>
      <c r="I21" s="23"/>
      <c r="J21" s="45" t="s">
        <v>12</v>
      </c>
      <c r="K21" s="42" t="s">
        <v>148</v>
      </c>
      <c r="L21" s="42" t="s">
        <v>147</v>
      </c>
      <c r="M21" s="43" t="s">
        <v>13</v>
      </c>
      <c r="N21" s="43" t="s">
        <v>225</v>
      </c>
      <c r="O21" s="44" t="s">
        <v>14</v>
      </c>
      <c r="P21" s="44" t="s">
        <v>47</v>
      </c>
      <c r="Q21" s="42" t="s">
        <v>15</v>
      </c>
      <c r="R21" s="42" t="s">
        <v>27</v>
      </c>
    </row>
    <row r="22" spans="1:18" s="20" customFormat="1" ht="33" customHeight="1" x14ac:dyDescent="0.2">
      <c r="A22" s="70"/>
      <c r="B22" s="70"/>
      <c r="C22" s="117"/>
      <c r="D22" s="117"/>
      <c r="E22" s="181"/>
      <c r="F22" s="182"/>
      <c r="G22" s="233"/>
      <c r="H22" s="71"/>
      <c r="I22" s="23"/>
      <c r="J22" s="24">
        <v>1</v>
      </c>
      <c r="K22" s="25" t="s">
        <v>992</v>
      </c>
      <c r="L22" s="26" t="str">
        <f>IF(ISERROR(VLOOKUP(K22,'KAYIT LİSTESİ'!$B$4:$H$605,2,0)),"",(VLOOKUP(K22,'KAYIT LİSTESİ'!$B$4:$H$605,2,0)))</f>
        <v/>
      </c>
      <c r="M22" s="27" t="str">
        <f>IF(ISERROR(VLOOKUP(K22,'KAYIT LİSTESİ'!$B$4:$H$605,4,0)),"",(VLOOKUP(K22,'KAYIT LİSTESİ'!$B$4:$H$605,4,0)))</f>
        <v/>
      </c>
      <c r="N22" s="27" t="str">
        <f>IF(ISERROR(VLOOKUP(K22,'KAYIT LİSTESİ'!$B$4:$N$605,13,0)),"",(VLOOKUP(K22,'KAYIT LİSTESİ'!$B$4:$N$605,13,0)))</f>
        <v/>
      </c>
      <c r="O22" s="46" t="str">
        <f>IF(ISERROR(VLOOKUP(K22,'KAYIT LİSTESİ'!$B$4:$H$605,5,0)),"",(VLOOKUP(K22,'KAYIT LİSTESİ'!$B$4:$H$605,5,0)))</f>
        <v/>
      </c>
      <c r="P22" s="46" t="str">
        <f>IF(ISERROR(VLOOKUP(K22,'KAYIT LİSTESİ'!$B$4:$H$605,6,0)),"",(VLOOKUP(K22,'KAYIT LİSTESİ'!$B$4:$H$605,6,0)))</f>
        <v/>
      </c>
      <c r="Q22" s="233"/>
      <c r="R22" s="26"/>
    </row>
    <row r="23" spans="1:18" s="20" customFormat="1" ht="33" customHeight="1" x14ac:dyDescent="0.2">
      <c r="A23" s="534" t="s">
        <v>12</v>
      </c>
      <c r="B23" s="535" t="s">
        <v>147</v>
      </c>
      <c r="C23" s="527" t="s">
        <v>387</v>
      </c>
      <c r="D23" s="528"/>
      <c r="E23" s="529"/>
      <c r="F23" s="530"/>
      <c r="G23" s="531" t="s">
        <v>15</v>
      </c>
      <c r="H23" s="532" t="s">
        <v>27</v>
      </c>
      <c r="I23" s="23"/>
      <c r="J23" s="24">
        <v>2</v>
      </c>
      <c r="K23" s="25" t="s">
        <v>993</v>
      </c>
      <c r="L23" s="26" t="str">
        <f>IF(ISERROR(VLOOKUP(K23,'KAYIT LİSTESİ'!$B$4:$H$605,2,0)),"",(VLOOKUP(K23,'KAYIT LİSTESİ'!$B$4:$H$605,2,0)))</f>
        <v/>
      </c>
      <c r="M23" s="27" t="str">
        <f>IF(ISERROR(VLOOKUP(K23,'KAYIT LİSTESİ'!$B$4:$H$605,4,0)),"",(VLOOKUP(K23,'KAYIT LİSTESİ'!$B$4:$H$605,4,0)))</f>
        <v/>
      </c>
      <c r="N23" s="27" t="str">
        <f>IF(ISERROR(VLOOKUP(K23,'KAYIT LİSTESİ'!$B$4:$N$605,13,0)),"",(VLOOKUP(K23,'KAYIT LİSTESİ'!$B$4:$N$605,13,0)))</f>
        <v/>
      </c>
      <c r="O23" s="46" t="str">
        <f>IF(ISERROR(VLOOKUP(K23,'KAYIT LİSTESİ'!$B$4:$H$605,5,0)),"",(VLOOKUP(K23,'KAYIT LİSTESİ'!$B$4:$H$605,5,0)))</f>
        <v/>
      </c>
      <c r="P23" s="46" t="str">
        <f>IF(ISERROR(VLOOKUP(K23,'KAYIT LİSTESİ'!$B$4:$H$605,6,0)),"",(VLOOKUP(K23,'KAYIT LİSTESİ'!$B$4:$H$605,6,0)))</f>
        <v/>
      </c>
      <c r="Q23" s="233"/>
      <c r="R23" s="26"/>
    </row>
    <row r="24" spans="1:18" s="20" customFormat="1" ht="33" customHeight="1" x14ac:dyDescent="0.2">
      <c r="A24" s="534"/>
      <c r="B24" s="536"/>
      <c r="C24" s="260" t="s">
        <v>386</v>
      </c>
      <c r="D24" s="261" t="s">
        <v>225</v>
      </c>
      <c r="E24" s="259" t="s">
        <v>14</v>
      </c>
      <c r="F24" s="259" t="s">
        <v>47</v>
      </c>
      <c r="G24" s="531"/>
      <c r="H24" s="533"/>
      <c r="I24" s="23"/>
      <c r="J24" s="24">
        <v>3</v>
      </c>
      <c r="K24" s="25" t="s">
        <v>994</v>
      </c>
      <c r="L24" s="26" t="str">
        <f>IF(ISERROR(VLOOKUP(K24,'KAYIT LİSTESİ'!$B$4:$H$605,2,0)),"",(VLOOKUP(K24,'KAYIT LİSTESİ'!$B$4:$H$605,2,0)))</f>
        <v/>
      </c>
      <c r="M24" s="27" t="str">
        <f>IF(ISERROR(VLOOKUP(K24,'KAYIT LİSTESİ'!$B$4:$H$605,4,0)),"",(VLOOKUP(K24,'KAYIT LİSTESİ'!$B$4:$H$605,4,0)))</f>
        <v/>
      </c>
      <c r="N24" s="27" t="str">
        <f>IF(ISERROR(VLOOKUP(K24,'KAYIT LİSTESİ'!$B$4:$N$605,13,0)),"",(VLOOKUP(K24,'KAYIT LİSTESİ'!$B$4:$N$605,13,0)))</f>
        <v/>
      </c>
      <c r="O24" s="46" t="str">
        <f>IF(ISERROR(VLOOKUP(K24,'KAYIT LİSTESİ'!$B$4:$H$605,5,0)),"",(VLOOKUP(K24,'KAYIT LİSTESİ'!$B$4:$H$605,5,0)))</f>
        <v/>
      </c>
      <c r="P24" s="46" t="str">
        <f>IF(ISERROR(VLOOKUP(K24,'KAYIT LİSTESİ'!$B$4:$H$605,6,0)),"",(VLOOKUP(K24,'KAYIT LİSTESİ'!$B$4:$H$605,6,0)))</f>
        <v/>
      </c>
      <c r="Q24" s="233"/>
      <c r="R24" s="26"/>
    </row>
    <row r="25" spans="1:18" s="20" customFormat="1" ht="33" customHeight="1" x14ac:dyDescent="0.2">
      <c r="A25" s="70">
        <v>1</v>
      </c>
      <c r="B25" s="70"/>
      <c r="C25" s="117"/>
      <c r="D25" s="117"/>
      <c r="E25" s="181"/>
      <c r="F25" s="182"/>
      <c r="G25" s="233"/>
      <c r="H25" s="71"/>
      <c r="I25" s="23"/>
      <c r="J25" s="24">
        <v>4</v>
      </c>
      <c r="K25" s="25" t="s">
        <v>995</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233"/>
      <c r="R25" s="26"/>
    </row>
    <row r="26" spans="1:18" s="20" customFormat="1" ht="33" customHeight="1" x14ac:dyDescent="0.2">
      <c r="A26" s="70"/>
      <c r="B26" s="70"/>
      <c r="C26" s="117"/>
      <c r="D26" s="117"/>
      <c r="E26" s="181"/>
      <c r="F26" s="182"/>
      <c r="G26" s="233"/>
      <c r="H26" s="71"/>
      <c r="I26" s="23"/>
      <c r="J26" s="24">
        <v>5</v>
      </c>
      <c r="K26" s="25" t="s">
        <v>996</v>
      </c>
      <c r="L26" s="26" t="str">
        <f>IF(ISERROR(VLOOKUP(K26,'KAYIT LİSTESİ'!$B$4:$H$605,2,0)),"",(VLOOKUP(K26,'KAYIT LİSTESİ'!$B$4:$H$605,2,0)))</f>
        <v/>
      </c>
      <c r="M26" s="27" t="str">
        <f>IF(ISERROR(VLOOKUP(K26,'KAYIT LİSTESİ'!$B$4:$H$605,4,0)),"",(VLOOKUP(K26,'KAYIT LİSTESİ'!$B$4:$H$605,4,0)))</f>
        <v/>
      </c>
      <c r="N26" s="27" t="str">
        <f>IF(ISERROR(VLOOKUP(K26,'KAYIT LİSTESİ'!$B$4:$N$605,13,0)),"",(VLOOKUP(K26,'KAYIT LİSTESİ'!$B$4:$N$605,13,0)))</f>
        <v/>
      </c>
      <c r="O26" s="46" t="str">
        <f>IF(ISERROR(VLOOKUP(K26,'KAYIT LİSTESİ'!$B$4:$H$605,5,0)),"",(VLOOKUP(K26,'KAYIT LİSTESİ'!$B$4:$H$605,5,0)))</f>
        <v/>
      </c>
      <c r="P26" s="46" t="str">
        <f>IF(ISERROR(VLOOKUP(K26,'KAYIT LİSTESİ'!$B$4:$H$605,6,0)),"",(VLOOKUP(K26,'KAYIT LİSTESİ'!$B$4:$H$605,6,0)))</f>
        <v/>
      </c>
      <c r="Q26" s="233"/>
      <c r="R26" s="26"/>
    </row>
    <row r="27" spans="1:18" s="20" customFormat="1" ht="33" customHeight="1" x14ac:dyDescent="0.2">
      <c r="A27" s="70"/>
      <c r="B27" s="70"/>
      <c r="C27" s="117"/>
      <c r="D27" s="117"/>
      <c r="E27" s="181"/>
      <c r="F27" s="182"/>
      <c r="G27" s="233"/>
      <c r="H27" s="71"/>
      <c r="I27" s="23"/>
      <c r="J27" s="24">
        <v>6</v>
      </c>
      <c r="K27" s="25" t="s">
        <v>997</v>
      </c>
      <c r="L27" s="26" t="str">
        <f>IF(ISERROR(VLOOKUP(K27,'KAYIT LİSTESİ'!$B$4:$H$605,2,0)),"",(VLOOKUP(K27,'KAYIT LİSTESİ'!$B$4:$H$605,2,0)))</f>
        <v/>
      </c>
      <c r="M27" s="27" t="str">
        <f>IF(ISERROR(VLOOKUP(K27,'KAYIT LİSTESİ'!$B$4:$H$605,4,0)),"",(VLOOKUP(K27,'KAYIT LİSTESİ'!$B$4:$H$605,4,0)))</f>
        <v/>
      </c>
      <c r="N27" s="27" t="str">
        <f>IF(ISERROR(VLOOKUP(K27,'KAYIT LİSTESİ'!$B$4:$N$605,13,0)),"",(VLOOKUP(K27,'KAYIT LİSTESİ'!$B$4:$N$605,13,0)))</f>
        <v/>
      </c>
      <c r="O27" s="46" t="str">
        <f>IF(ISERROR(VLOOKUP(K27,'KAYIT LİSTESİ'!$B$4:$H$605,5,0)),"",(VLOOKUP(K27,'KAYIT LİSTESİ'!$B$4:$H$605,5,0)))</f>
        <v/>
      </c>
      <c r="P27" s="46" t="str">
        <f>IF(ISERROR(VLOOKUP(K27,'KAYIT LİSTESİ'!$B$4:$H$605,6,0)),"",(VLOOKUP(K27,'KAYIT LİSTESİ'!$B$4:$H$605,6,0)))</f>
        <v/>
      </c>
      <c r="Q27" s="233"/>
      <c r="R27" s="26"/>
    </row>
    <row r="28" spans="1:18" s="20" customFormat="1" ht="33" customHeight="1" x14ac:dyDescent="0.2">
      <c r="A28" s="70"/>
      <c r="B28" s="70"/>
      <c r="C28" s="117"/>
      <c r="D28" s="117"/>
      <c r="E28" s="181"/>
      <c r="F28" s="182"/>
      <c r="G28" s="233"/>
      <c r="H28" s="71"/>
      <c r="I28" s="23"/>
      <c r="J28" s="24">
        <v>7</v>
      </c>
      <c r="K28" s="25" t="s">
        <v>998</v>
      </c>
      <c r="L28" s="26" t="str">
        <f>IF(ISERROR(VLOOKUP(K28,'KAYIT LİSTESİ'!$B$4:$H$605,2,0)),"",(VLOOKUP(K28,'KAYIT LİSTESİ'!$B$4:$H$605,2,0)))</f>
        <v/>
      </c>
      <c r="M28" s="27" t="str">
        <f>IF(ISERROR(VLOOKUP(K28,'KAYIT LİSTESİ'!$B$4:$H$605,4,0)),"",(VLOOKUP(K28,'KAYIT LİSTESİ'!$B$4:$H$605,4,0)))</f>
        <v/>
      </c>
      <c r="N28" s="27" t="str">
        <f>IF(ISERROR(VLOOKUP(K28,'KAYIT LİSTESİ'!$B$4:$N$605,13,0)),"",(VLOOKUP(K28,'KAYIT LİSTESİ'!$B$4:$N$605,13,0)))</f>
        <v/>
      </c>
      <c r="O28" s="46" t="str">
        <f>IF(ISERROR(VLOOKUP(K28,'KAYIT LİSTESİ'!$B$4:$H$605,5,0)),"",(VLOOKUP(K28,'KAYIT LİSTESİ'!$B$4:$H$605,5,0)))</f>
        <v/>
      </c>
      <c r="P28" s="46" t="str">
        <f>IF(ISERROR(VLOOKUP(K28,'KAYIT LİSTESİ'!$B$4:$H$605,6,0)),"",(VLOOKUP(K28,'KAYIT LİSTESİ'!$B$4:$H$605,6,0)))</f>
        <v/>
      </c>
      <c r="Q28" s="233"/>
      <c r="R28" s="26"/>
    </row>
    <row r="29" spans="1:18" s="20" customFormat="1" ht="33" customHeight="1" x14ac:dyDescent="0.2">
      <c r="A29" s="70"/>
      <c r="B29" s="70"/>
      <c r="C29" s="117"/>
      <c r="D29" s="117"/>
      <c r="E29" s="181"/>
      <c r="F29" s="182"/>
      <c r="G29" s="233"/>
      <c r="H29" s="71"/>
      <c r="I29" s="23"/>
      <c r="J29" s="24">
        <v>8</v>
      </c>
      <c r="K29" s="25" t="s">
        <v>999</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33"/>
      <c r="R29" s="26"/>
    </row>
    <row r="30" spans="1:18" s="20" customFormat="1" ht="33" customHeight="1" x14ac:dyDescent="0.2">
      <c r="A30" s="70"/>
      <c r="B30" s="70"/>
      <c r="C30" s="117"/>
      <c r="D30" s="117"/>
      <c r="E30" s="181"/>
      <c r="F30" s="182"/>
      <c r="G30" s="233"/>
      <c r="H30" s="71"/>
      <c r="I30" s="23"/>
      <c r="J30" s="24">
        <v>9</v>
      </c>
      <c r="K30" s="25" t="s">
        <v>1000</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33"/>
      <c r="R30" s="26"/>
    </row>
    <row r="31" spans="1:18" s="20" customFormat="1" ht="33" customHeight="1" x14ac:dyDescent="0.2">
      <c r="A31" s="70"/>
      <c r="B31" s="70"/>
      <c r="C31" s="117"/>
      <c r="D31" s="117"/>
      <c r="E31" s="181"/>
      <c r="F31" s="182"/>
      <c r="G31" s="233"/>
      <c r="H31" s="71"/>
      <c r="I31" s="23"/>
      <c r="J31" s="24">
        <v>10</v>
      </c>
      <c r="K31" s="25" t="s">
        <v>1001</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33"/>
      <c r="R31" s="26"/>
    </row>
    <row r="32" spans="1:18" s="20" customFormat="1" ht="33" customHeight="1" x14ac:dyDescent="0.2">
      <c r="A32" s="534" t="s">
        <v>12</v>
      </c>
      <c r="B32" s="535" t="s">
        <v>147</v>
      </c>
      <c r="C32" s="527" t="s">
        <v>387</v>
      </c>
      <c r="D32" s="528"/>
      <c r="E32" s="529"/>
      <c r="F32" s="530"/>
      <c r="G32" s="531" t="s">
        <v>15</v>
      </c>
      <c r="H32" s="532" t="s">
        <v>27</v>
      </c>
      <c r="I32" s="23"/>
      <c r="J32" s="24">
        <v>11</v>
      </c>
      <c r="K32" s="25" t="s">
        <v>1002</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33"/>
      <c r="R32" s="26"/>
    </row>
    <row r="33" spans="1:19" s="20" customFormat="1" ht="33" customHeight="1" x14ac:dyDescent="0.2">
      <c r="A33" s="534"/>
      <c r="B33" s="536"/>
      <c r="C33" s="260" t="s">
        <v>386</v>
      </c>
      <c r="D33" s="261" t="s">
        <v>225</v>
      </c>
      <c r="E33" s="259" t="s">
        <v>14</v>
      </c>
      <c r="F33" s="259" t="s">
        <v>47</v>
      </c>
      <c r="G33" s="531"/>
      <c r="H33" s="533"/>
      <c r="I33" s="23"/>
      <c r="J33" s="24">
        <v>12</v>
      </c>
      <c r="K33" s="25" t="s">
        <v>1003</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33"/>
      <c r="R33" s="26"/>
    </row>
    <row r="34" spans="1:19" s="20" customFormat="1" ht="33" customHeight="1" x14ac:dyDescent="0.2">
      <c r="A34" s="70">
        <v>1</v>
      </c>
      <c r="B34" s="70"/>
      <c r="C34" s="117"/>
      <c r="D34" s="117"/>
      <c r="E34" s="181"/>
      <c r="F34" s="182"/>
      <c r="G34" s="233"/>
      <c r="H34" s="71"/>
      <c r="I34" s="23"/>
      <c r="J34" s="547" t="s">
        <v>18</v>
      </c>
      <c r="K34" s="548"/>
      <c r="L34" s="548"/>
      <c r="M34" s="548"/>
      <c r="N34" s="548"/>
      <c r="O34" s="548"/>
      <c r="P34" s="548"/>
      <c r="Q34" s="548"/>
      <c r="R34" s="549"/>
    </row>
    <row r="35" spans="1:19" s="20" customFormat="1" ht="33" customHeight="1" x14ac:dyDescent="0.2">
      <c r="A35" s="70"/>
      <c r="B35" s="70"/>
      <c r="C35" s="117"/>
      <c r="D35" s="117"/>
      <c r="E35" s="181"/>
      <c r="F35" s="182"/>
      <c r="G35" s="233"/>
      <c r="H35" s="71"/>
      <c r="I35" s="23"/>
      <c r="J35" s="45" t="s">
        <v>12</v>
      </c>
      <c r="K35" s="42" t="s">
        <v>148</v>
      </c>
      <c r="L35" s="42" t="s">
        <v>147</v>
      </c>
      <c r="M35" s="43" t="s">
        <v>13</v>
      </c>
      <c r="N35" s="43" t="s">
        <v>225</v>
      </c>
      <c r="O35" s="44" t="s">
        <v>14</v>
      </c>
      <c r="P35" s="44" t="s">
        <v>47</v>
      </c>
      <c r="Q35" s="42" t="s">
        <v>15</v>
      </c>
      <c r="R35" s="42" t="s">
        <v>27</v>
      </c>
    </row>
    <row r="36" spans="1:19" s="20" customFormat="1" ht="33" customHeight="1" x14ac:dyDescent="0.2">
      <c r="A36" s="70"/>
      <c r="B36" s="70"/>
      <c r="C36" s="117"/>
      <c r="D36" s="117"/>
      <c r="E36" s="181"/>
      <c r="F36" s="182"/>
      <c r="G36" s="233"/>
      <c r="H36" s="71"/>
      <c r="I36" s="23"/>
      <c r="J36" s="24">
        <v>1</v>
      </c>
      <c r="K36" s="25" t="s">
        <v>1004</v>
      </c>
      <c r="L36" s="26" t="str">
        <f>IF(ISERROR(VLOOKUP(K36,'KAYIT LİSTESİ'!$B$4:$H$605,2,0)),"",(VLOOKUP(K36,'KAYIT LİSTESİ'!$B$4:$H$605,2,0)))</f>
        <v/>
      </c>
      <c r="M36" s="27" t="str">
        <f>IF(ISERROR(VLOOKUP(K36,'KAYIT LİSTESİ'!$B$4:$H$605,4,0)),"",(VLOOKUP(K36,'KAYIT LİSTESİ'!$B$4:$H$605,4,0)))</f>
        <v/>
      </c>
      <c r="N36" s="27" t="str">
        <f>IF(ISERROR(VLOOKUP(K36,'KAYIT LİSTESİ'!$B$4:$N$605,13,0)),"",(VLOOKUP(K36,'KAYIT LİSTESİ'!$B$4:$N$605,13,0)))</f>
        <v/>
      </c>
      <c r="O36" s="46" t="str">
        <f>IF(ISERROR(VLOOKUP(K36,'KAYIT LİSTESİ'!$B$4:$H$605,5,0)),"",(VLOOKUP(K36,'KAYIT LİSTESİ'!$B$4:$H$605,5,0)))</f>
        <v/>
      </c>
      <c r="P36" s="46" t="str">
        <f>IF(ISERROR(VLOOKUP(K36,'KAYIT LİSTESİ'!$B$4:$H$605,6,0)),"",(VLOOKUP(K36,'KAYIT LİSTESİ'!$B$4:$H$605,6,0)))</f>
        <v/>
      </c>
      <c r="Q36" s="28"/>
      <c r="R36" s="26"/>
    </row>
    <row r="37" spans="1:19" s="20" customFormat="1" ht="33" customHeight="1" x14ac:dyDescent="0.2">
      <c r="A37" s="70"/>
      <c r="B37" s="70"/>
      <c r="C37" s="117"/>
      <c r="D37" s="117"/>
      <c r="E37" s="181"/>
      <c r="F37" s="182"/>
      <c r="G37" s="233"/>
      <c r="H37" s="71"/>
      <c r="I37" s="23"/>
      <c r="J37" s="24">
        <v>2</v>
      </c>
      <c r="K37" s="25" t="s">
        <v>1005</v>
      </c>
      <c r="L37" s="26" t="str">
        <f>IF(ISERROR(VLOOKUP(K37,'KAYIT LİSTESİ'!$B$4:$H$605,2,0)),"",(VLOOKUP(K37,'KAYIT LİSTESİ'!$B$4:$H$605,2,0)))</f>
        <v/>
      </c>
      <c r="M37" s="27" t="str">
        <f>IF(ISERROR(VLOOKUP(K37,'KAYIT LİSTESİ'!$B$4:$H$605,4,0)),"",(VLOOKUP(K37,'KAYIT LİSTESİ'!$B$4:$H$605,4,0)))</f>
        <v/>
      </c>
      <c r="N37" s="27" t="str">
        <f>IF(ISERROR(VLOOKUP(K37,'KAYIT LİSTESİ'!$B$4:$N$605,13,0)),"",(VLOOKUP(K37,'KAYIT LİSTESİ'!$B$4:$N$605,13,0)))</f>
        <v/>
      </c>
      <c r="O37" s="46" t="str">
        <f>IF(ISERROR(VLOOKUP(K37,'KAYIT LİSTESİ'!$B$4:$H$605,5,0)),"",(VLOOKUP(K37,'KAYIT LİSTESİ'!$B$4:$H$605,5,0)))</f>
        <v/>
      </c>
      <c r="P37" s="46" t="str">
        <f>IF(ISERROR(VLOOKUP(K37,'KAYIT LİSTESİ'!$B$4:$H$605,6,0)),"",(VLOOKUP(K37,'KAYIT LİSTESİ'!$B$4:$H$605,6,0)))</f>
        <v/>
      </c>
      <c r="Q37" s="28"/>
      <c r="R37" s="26"/>
    </row>
    <row r="38" spans="1:19" s="20" customFormat="1" ht="33" customHeight="1" x14ac:dyDescent="0.2">
      <c r="A38" s="70"/>
      <c r="B38" s="70"/>
      <c r="C38" s="117"/>
      <c r="D38" s="117"/>
      <c r="E38" s="181"/>
      <c r="F38" s="182"/>
      <c r="G38" s="233"/>
      <c r="H38" s="71"/>
      <c r="I38" s="23"/>
      <c r="J38" s="24">
        <v>3</v>
      </c>
      <c r="K38" s="25" t="s">
        <v>1006</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8"/>
      <c r="R38" s="26"/>
    </row>
    <row r="39" spans="1:19" s="20" customFormat="1" ht="33" customHeight="1" x14ac:dyDescent="0.2">
      <c r="A39" s="70"/>
      <c r="B39" s="70"/>
      <c r="C39" s="117"/>
      <c r="D39" s="117"/>
      <c r="E39" s="181"/>
      <c r="F39" s="182"/>
      <c r="G39" s="233"/>
      <c r="H39" s="71"/>
      <c r="I39" s="23"/>
      <c r="J39" s="24">
        <v>4</v>
      </c>
      <c r="K39" s="25" t="s">
        <v>1007</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8"/>
      <c r="R39" s="26"/>
    </row>
    <row r="40" spans="1:19" s="20" customFormat="1" ht="33" customHeight="1" x14ac:dyDescent="0.2">
      <c r="A40" s="70"/>
      <c r="B40" s="70"/>
      <c r="C40" s="117"/>
      <c r="D40" s="117"/>
      <c r="E40" s="181"/>
      <c r="F40" s="182"/>
      <c r="G40" s="233"/>
      <c r="H40" s="71"/>
      <c r="I40" s="23"/>
      <c r="J40" s="24">
        <v>5</v>
      </c>
      <c r="K40" s="25" t="s">
        <v>1008</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8"/>
      <c r="R40" s="26"/>
    </row>
    <row r="41" spans="1:19" s="20" customFormat="1" ht="33" customHeight="1" x14ac:dyDescent="0.2">
      <c r="A41" s="70"/>
      <c r="B41" s="70"/>
      <c r="C41" s="117"/>
      <c r="D41" s="117"/>
      <c r="E41" s="181"/>
      <c r="F41" s="182"/>
      <c r="G41" s="233"/>
      <c r="H41" s="71"/>
      <c r="I41" s="23"/>
      <c r="J41" s="24">
        <v>6</v>
      </c>
      <c r="K41" s="25" t="s">
        <v>1009</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8"/>
      <c r="R41" s="26"/>
    </row>
    <row r="42" spans="1:19" s="20" customFormat="1" ht="33" customHeight="1" x14ac:dyDescent="0.2">
      <c r="A42" s="70"/>
      <c r="B42" s="70"/>
      <c r="C42" s="117"/>
      <c r="D42" s="117"/>
      <c r="E42" s="181"/>
      <c r="F42" s="182"/>
      <c r="G42" s="233"/>
      <c r="H42" s="71"/>
      <c r="I42" s="23"/>
      <c r="J42" s="24">
        <v>7</v>
      </c>
      <c r="K42" s="25" t="s">
        <v>1010</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8"/>
      <c r="R42" s="26"/>
    </row>
    <row r="43" spans="1:19" s="20" customFormat="1" ht="33" customHeight="1" x14ac:dyDescent="0.2">
      <c r="A43" s="70"/>
      <c r="B43" s="70"/>
      <c r="C43" s="117"/>
      <c r="D43" s="117"/>
      <c r="E43" s="181"/>
      <c r="F43" s="182"/>
      <c r="G43" s="233"/>
      <c r="H43" s="71"/>
      <c r="I43" s="23"/>
      <c r="J43" s="24">
        <v>8</v>
      </c>
      <c r="K43" s="25" t="s">
        <v>1011</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8"/>
      <c r="R43" s="26"/>
    </row>
    <row r="44" spans="1:19" s="20" customFormat="1" ht="33" customHeight="1" x14ac:dyDescent="0.2">
      <c r="A44" s="70"/>
      <c r="B44" s="70"/>
      <c r="C44" s="117"/>
      <c r="D44" s="117"/>
      <c r="E44" s="181"/>
      <c r="F44" s="182"/>
      <c r="G44" s="233"/>
      <c r="H44" s="71"/>
      <c r="I44" s="23"/>
      <c r="J44" s="24">
        <v>9</v>
      </c>
      <c r="K44" s="25" t="s">
        <v>1012</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8"/>
      <c r="R44" s="26"/>
    </row>
    <row r="45" spans="1:19" s="20" customFormat="1" ht="33" customHeight="1" x14ac:dyDescent="0.2">
      <c r="A45" s="70"/>
      <c r="B45" s="70"/>
      <c r="C45" s="117"/>
      <c r="D45" s="117"/>
      <c r="E45" s="181"/>
      <c r="F45" s="182"/>
      <c r="G45" s="233"/>
      <c r="H45" s="71"/>
      <c r="I45" s="23"/>
      <c r="J45" s="24">
        <v>10</v>
      </c>
      <c r="K45" s="25" t="s">
        <v>1013</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8"/>
      <c r="R45" s="26"/>
    </row>
    <row r="46" spans="1:19" s="20" customFormat="1" ht="33" customHeight="1" x14ac:dyDescent="0.2">
      <c r="A46" s="70"/>
      <c r="B46" s="70"/>
      <c r="C46" s="117"/>
      <c r="D46" s="117"/>
      <c r="E46" s="181"/>
      <c r="F46" s="182"/>
      <c r="G46" s="233"/>
      <c r="H46" s="71"/>
      <c r="I46" s="23"/>
      <c r="J46" s="24">
        <v>11</v>
      </c>
      <c r="K46" s="25" t="s">
        <v>1014</v>
      </c>
      <c r="L46" s="26" t="str">
        <f>IF(ISERROR(VLOOKUP(K46,'KAYIT LİSTESİ'!$B$4:$H$605,2,0)),"",(VLOOKUP(K46,'KAYIT LİSTESİ'!$B$4:$H$605,2,0)))</f>
        <v/>
      </c>
      <c r="M46" s="27" t="str">
        <f>IF(ISERROR(VLOOKUP(K46,'KAYIT LİSTESİ'!$B$4:$H$605,4,0)),"",(VLOOKUP(K46,'KAYIT LİSTESİ'!$B$4:$H$605,4,0)))</f>
        <v/>
      </c>
      <c r="N46" s="27" t="str">
        <f>IF(ISERROR(VLOOKUP(K46,'KAYIT LİSTESİ'!$B$4:$N$605,13,0)),"",(VLOOKUP(K46,'KAYIT LİSTESİ'!$B$4:$N$605,13,0)))</f>
        <v/>
      </c>
      <c r="O46" s="46" t="str">
        <f>IF(ISERROR(VLOOKUP(K46,'KAYIT LİSTESİ'!$B$4:$H$605,5,0)),"",(VLOOKUP(K46,'KAYIT LİSTESİ'!$B$4:$H$605,5,0)))</f>
        <v/>
      </c>
      <c r="P46" s="46" t="str">
        <f>IF(ISERROR(VLOOKUP(K46,'KAYIT LİSTESİ'!$B$4:$H$605,6,0)),"",(VLOOKUP(K46,'KAYIT LİSTESİ'!$B$4:$H$605,6,0)))</f>
        <v/>
      </c>
      <c r="Q46" s="28"/>
      <c r="R46" s="26"/>
    </row>
    <row r="47" spans="1:19" s="20" customFormat="1" ht="33" customHeight="1" x14ac:dyDescent="0.2">
      <c r="A47" s="70"/>
      <c r="B47" s="70"/>
      <c r="C47" s="117"/>
      <c r="D47" s="117"/>
      <c r="E47" s="181"/>
      <c r="F47" s="182"/>
      <c r="G47" s="233"/>
      <c r="H47" s="71"/>
      <c r="I47" s="23"/>
      <c r="J47" s="24">
        <v>12</v>
      </c>
      <c r="K47" s="25" t="s">
        <v>1015</v>
      </c>
      <c r="L47" s="26" t="str">
        <f>IF(ISERROR(VLOOKUP(K47,'KAYIT LİSTESİ'!$B$4:$H$605,2,0)),"",(VLOOKUP(K47,'KAYIT LİSTESİ'!$B$4:$H$605,2,0)))</f>
        <v/>
      </c>
      <c r="M47" s="27" t="str">
        <f>IF(ISERROR(VLOOKUP(K47,'KAYIT LİSTESİ'!$B$4:$H$605,4,0)),"",(VLOOKUP(K47,'KAYIT LİSTESİ'!$B$4:$H$605,4,0)))</f>
        <v/>
      </c>
      <c r="N47" s="27" t="str">
        <f>IF(ISERROR(VLOOKUP(K47,'KAYIT LİSTESİ'!$B$4:$N$605,13,0)),"",(VLOOKUP(K47,'KAYIT LİSTESİ'!$B$4:$N$605,13,0)))</f>
        <v/>
      </c>
      <c r="O47" s="46" t="str">
        <f>IF(ISERROR(VLOOKUP(K47,'KAYIT LİSTESİ'!$B$4:$H$605,5,0)),"",(VLOOKUP(K47,'KAYIT LİSTESİ'!$B$4:$H$605,5,0)))</f>
        <v/>
      </c>
      <c r="P47" s="46" t="str">
        <f>IF(ISERROR(VLOOKUP(K47,'KAYIT LİSTESİ'!$B$4:$H$605,6,0)),"",(VLOOKUP(K47,'KAYIT LİSTESİ'!$B$4:$H$605,6,0)))</f>
        <v/>
      </c>
      <c r="Q47" s="28"/>
      <c r="R47" s="26"/>
    </row>
    <row r="48" spans="1:19" ht="14.25" customHeight="1" x14ac:dyDescent="0.2">
      <c r="A48" s="38"/>
      <c r="B48" s="38"/>
      <c r="C48" s="39"/>
      <c r="D48" s="39"/>
      <c r="E48" s="38"/>
      <c r="F48" s="40"/>
      <c r="G48" s="47"/>
      <c r="H48" s="41"/>
      <c r="R48" s="32"/>
      <c r="S48" s="34"/>
    </row>
    <row r="49" spans="1:17" x14ac:dyDescent="0.2">
      <c r="A49" s="32" t="s">
        <v>19</v>
      </c>
      <c r="B49" s="32"/>
      <c r="C49" s="32"/>
      <c r="D49" s="32"/>
      <c r="E49" s="32"/>
      <c r="F49" s="48" t="s">
        <v>0</v>
      </c>
      <c r="G49" s="48" t="s">
        <v>1</v>
      </c>
      <c r="H49" s="29"/>
      <c r="I49" s="33" t="s">
        <v>2</v>
      </c>
      <c r="J49" s="33"/>
      <c r="K49" s="33"/>
      <c r="L49" s="33"/>
      <c r="O49" s="50" t="s">
        <v>3</v>
      </c>
      <c r="P49" s="51" t="s">
        <v>3</v>
      </c>
      <c r="Q49" s="29" t="s">
        <v>3</v>
      </c>
    </row>
  </sheetData>
  <mergeCells count="43">
    <mergeCell ref="J34:R34"/>
    <mergeCell ref="A11:A12"/>
    <mergeCell ref="B11:B12"/>
    <mergeCell ref="C11:D11"/>
    <mergeCell ref="E11:F11"/>
    <mergeCell ref="G11:G12"/>
    <mergeCell ref="H11:H12"/>
    <mergeCell ref="A23:A24"/>
    <mergeCell ref="B23:B24"/>
    <mergeCell ref="C23:D23"/>
    <mergeCell ref="J20:R20"/>
    <mergeCell ref="A32:A33"/>
    <mergeCell ref="B32:B33"/>
    <mergeCell ref="C32:D32"/>
    <mergeCell ref="E32:F32"/>
    <mergeCell ref="G32:G33"/>
    <mergeCell ref="H32:H33"/>
    <mergeCell ref="E23:F23"/>
    <mergeCell ref="G23:G24"/>
    <mergeCell ref="H23:H24"/>
    <mergeCell ref="A16:A17"/>
    <mergeCell ref="B16:B17"/>
    <mergeCell ref="C16:D16"/>
    <mergeCell ref="E16:F16"/>
    <mergeCell ref="G16:G17"/>
    <mergeCell ref="H16:H17"/>
    <mergeCell ref="A4:C4"/>
    <mergeCell ref="E4:F4"/>
    <mergeCell ref="P5:R5"/>
    <mergeCell ref="A6:A7"/>
    <mergeCell ref="B6:B7"/>
    <mergeCell ref="C6:D6"/>
    <mergeCell ref="E6:F6"/>
    <mergeCell ref="G6:G7"/>
    <mergeCell ref="H6:H7"/>
    <mergeCell ref="J6:R6"/>
    <mergeCell ref="A1:R1"/>
    <mergeCell ref="A2:R2"/>
    <mergeCell ref="A3:C3"/>
    <mergeCell ref="E3:F3"/>
    <mergeCell ref="G3:H3"/>
    <mergeCell ref="J3:L3"/>
    <mergeCell ref="P3:R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50"/>
  <sheetViews>
    <sheetView view="pageBreakPreview" zoomScale="80" zoomScaleNormal="100" zoomScaleSheetLayoutView="80" workbookViewId="0">
      <selection activeCell="F39" sqref="F39"/>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9.57031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405"/>
      <c r="E3" s="545" t="str">
        <f>'YARIŞMA PROGRAMI'!C19</f>
        <v>1500 Metre</v>
      </c>
      <c r="F3" s="545"/>
      <c r="G3" s="539"/>
      <c r="H3" s="539"/>
      <c r="I3" s="11"/>
      <c r="J3" s="546"/>
      <c r="K3" s="546"/>
      <c r="L3" s="546"/>
      <c r="M3" s="12"/>
      <c r="N3" s="12"/>
      <c r="O3" s="404"/>
      <c r="P3" s="540"/>
      <c r="Q3" s="540"/>
      <c r="R3" s="540"/>
    </row>
    <row r="4" spans="1:18" s="13" customFormat="1" ht="17.25" customHeight="1" x14ac:dyDescent="0.2">
      <c r="A4" s="537" t="s">
        <v>151</v>
      </c>
      <c r="B4" s="537"/>
      <c r="C4" s="537"/>
      <c r="D4" s="403"/>
      <c r="E4" s="544" t="str">
        <f>'YARIŞMA BİLGİLERİ'!F21</f>
        <v>Master Erkekler</v>
      </c>
      <c r="F4" s="544"/>
      <c r="G4" s="35"/>
      <c r="H4" s="35"/>
      <c r="I4" s="35"/>
      <c r="J4" s="35"/>
      <c r="K4" s="35"/>
      <c r="L4" s="35"/>
      <c r="M4" s="36"/>
      <c r="N4" s="36"/>
      <c r="O4" s="81" t="s">
        <v>5</v>
      </c>
      <c r="P4" s="406">
        <f>'YARIŞMA PROGRAMI'!B19</f>
        <v>42210.864583333336</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33" customHeight="1" x14ac:dyDescent="0.2">
      <c r="A6" s="534" t="s">
        <v>12</v>
      </c>
      <c r="B6" s="535" t="s">
        <v>147</v>
      </c>
      <c r="C6" s="527" t="s">
        <v>387</v>
      </c>
      <c r="D6" s="528"/>
      <c r="E6" s="529" t="str">
        <f>'YARIŞMA PROGRAMI'!J9</f>
        <v>CAHİT ÖNEL-3:57.0</v>
      </c>
      <c r="F6" s="530"/>
      <c r="G6" s="531" t="s">
        <v>15</v>
      </c>
      <c r="H6" s="532" t="s">
        <v>27</v>
      </c>
      <c r="J6" s="547" t="s">
        <v>16</v>
      </c>
      <c r="K6" s="548"/>
      <c r="L6" s="548"/>
      <c r="M6" s="548"/>
      <c r="N6" s="548"/>
      <c r="O6" s="548"/>
      <c r="P6" s="548"/>
      <c r="Q6" s="548"/>
      <c r="R6" s="549"/>
    </row>
    <row r="7" spans="1:18" ht="33" customHeight="1" x14ac:dyDescent="0.2">
      <c r="A7" s="534"/>
      <c r="B7" s="536"/>
      <c r="C7" s="354" t="s">
        <v>386</v>
      </c>
      <c r="D7" s="355" t="s">
        <v>225</v>
      </c>
      <c r="E7" s="400" t="s">
        <v>14</v>
      </c>
      <c r="F7" s="400" t="s">
        <v>47</v>
      </c>
      <c r="G7" s="531"/>
      <c r="H7" s="533"/>
      <c r="I7" s="21"/>
      <c r="J7" s="45" t="s">
        <v>12</v>
      </c>
      <c r="K7" s="42" t="s">
        <v>148</v>
      </c>
      <c r="L7" s="42" t="s">
        <v>147</v>
      </c>
      <c r="M7" s="43" t="s">
        <v>13</v>
      </c>
      <c r="N7" s="43" t="s">
        <v>225</v>
      </c>
      <c r="O7" s="44" t="s">
        <v>14</v>
      </c>
      <c r="P7" s="44" t="s">
        <v>47</v>
      </c>
      <c r="Q7" s="42" t="s">
        <v>15</v>
      </c>
      <c r="R7" s="42" t="s">
        <v>27</v>
      </c>
    </row>
    <row r="8" spans="1:18" s="20" customFormat="1" ht="33" customHeight="1" x14ac:dyDescent="0.2">
      <c r="A8" s="70">
        <v>1</v>
      </c>
      <c r="B8" s="70">
        <v>122</v>
      </c>
      <c r="C8" s="117" t="s">
        <v>1021</v>
      </c>
      <c r="D8" s="117" t="s">
        <v>235</v>
      </c>
      <c r="E8" s="181" t="s">
        <v>1022</v>
      </c>
      <c r="F8" s="182" t="s">
        <v>229</v>
      </c>
      <c r="G8" s="419">
        <v>55796</v>
      </c>
      <c r="H8" s="71"/>
      <c r="I8" s="23"/>
      <c r="J8" s="24">
        <v>1</v>
      </c>
      <c r="K8" s="25" t="s">
        <v>86</v>
      </c>
      <c r="L8" s="26">
        <f>IF(ISERROR(VLOOKUP(K8,'KAYIT LİSTESİ'!$B$4:$H$605,2,0)),"",(VLOOKUP(K8,'KAYIT LİSTESİ'!$B$4:$H$605,2,0)))</f>
        <v>12</v>
      </c>
      <c r="M8" s="27" t="str">
        <f>IF(ISERROR(VLOOKUP(K8,'KAYIT LİSTESİ'!$B$4:$H$605,4,0)),"",(VLOOKUP(K8,'KAYIT LİSTESİ'!$B$4:$H$605,4,0)))</f>
        <v>10.9.1979</v>
      </c>
      <c r="N8" s="27" t="str">
        <f>IF(ISERROR(VLOOKUP(K8,'KAYIT LİSTESİ'!$B$4:$N$605,13,0)),"",(VLOOKUP(K8,'KAYIT LİSTESİ'!$B$4:$N$605,13,0)))</f>
        <v>M-35</v>
      </c>
      <c r="O8" s="46" t="str">
        <f>IF(ISERROR(VLOOKUP(K8,'KAYIT LİSTESİ'!$B$4:$H$605,5,0)),"",(VLOOKUP(K8,'KAYIT LİSTESİ'!$B$4:$H$605,5,0)))</f>
        <v>TAYLAN ÇELTİK</v>
      </c>
      <c r="P8" s="46" t="str">
        <f>IF(ISERROR(VLOOKUP(K8,'KAYIT LİSTESİ'!$B$4:$H$605,6,0)),"",(VLOOKUP(K8,'KAYIT LİSTESİ'!$B$4:$H$605,6,0)))</f>
        <v>İSTANBUL MASTERLERİ ATL. KULÜBÜ</v>
      </c>
      <c r="Q8" s="233" t="s">
        <v>1669</v>
      </c>
      <c r="R8" s="26" t="s">
        <v>383</v>
      </c>
    </row>
    <row r="9" spans="1:18" s="20" customFormat="1" ht="33" customHeight="1" x14ac:dyDescent="0.2">
      <c r="A9" s="70" t="s">
        <v>383</v>
      </c>
      <c r="B9" s="70">
        <v>12</v>
      </c>
      <c r="C9" s="117" t="s">
        <v>1019</v>
      </c>
      <c r="D9" s="117" t="s">
        <v>235</v>
      </c>
      <c r="E9" s="181" t="s">
        <v>1020</v>
      </c>
      <c r="F9" s="182" t="s">
        <v>232</v>
      </c>
      <c r="G9" s="233" t="s">
        <v>1669</v>
      </c>
      <c r="H9" s="71"/>
      <c r="I9" s="23"/>
      <c r="J9" s="24">
        <v>2</v>
      </c>
      <c r="K9" s="25" t="s">
        <v>87</v>
      </c>
      <c r="L9" s="26">
        <f>IF(ISERROR(VLOOKUP(K9,'KAYIT LİSTESİ'!$B$4:$H$605,2,0)),"",(VLOOKUP(K9,'KAYIT LİSTESİ'!$B$4:$H$605,2,0)))</f>
        <v>15</v>
      </c>
      <c r="M9" s="27" t="str">
        <f>IF(ISERROR(VLOOKUP(K9,'KAYIT LİSTESİ'!$B$4:$H$605,4,0)),"",(VLOOKUP(K9,'KAYIT LİSTESİ'!$B$4:$H$605,4,0)))</f>
        <v>27.3.1979</v>
      </c>
      <c r="N9" s="27" t="str">
        <f>IF(ISERROR(VLOOKUP(K9,'KAYIT LİSTESİ'!$B$4:$N$605,13,0)),"",(VLOOKUP(K9,'KAYIT LİSTESİ'!$B$4:$N$605,13,0)))</f>
        <v>M-35</v>
      </c>
      <c r="O9" s="46" t="str">
        <f>IF(ISERROR(VLOOKUP(K9,'KAYIT LİSTESİ'!$B$4:$H$605,5,0)),"",(VLOOKUP(K9,'KAYIT LİSTESİ'!$B$4:$H$605,5,0)))</f>
        <v>KEREM KARAY</v>
      </c>
      <c r="P9" s="46" t="str">
        <f>IF(ISERROR(VLOOKUP(K9,'KAYIT LİSTESİ'!$B$4:$H$605,6,0)),"",(VLOOKUP(K9,'KAYIT LİSTESİ'!$B$4:$H$605,6,0)))</f>
        <v>İSTANBUL MASTERLERİ ATL. KULÜBÜ</v>
      </c>
      <c r="Q9" s="233" t="s">
        <v>1669</v>
      </c>
      <c r="R9" s="26" t="s">
        <v>383</v>
      </c>
    </row>
    <row r="10" spans="1:18" s="20" customFormat="1" ht="33" customHeight="1" x14ac:dyDescent="0.2">
      <c r="A10" s="70" t="s">
        <v>383</v>
      </c>
      <c r="B10" s="70">
        <v>15</v>
      </c>
      <c r="C10" s="117" t="s">
        <v>921</v>
      </c>
      <c r="D10" s="117" t="s">
        <v>235</v>
      </c>
      <c r="E10" s="181" t="s">
        <v>922</v>
      </c>
      <c r="F10" s="182" t="s">
        <v>232</v>
      </c>
      <c r="G10" s="233" t="s">
        <v>1669</v>
      </c>
      <c r="H10" s="71"/>
      <c r="I10" s="23"/>
      <c r="J10" s="24">
        <v>3</v>
      </c>
      <c r="K10" s="25" t="s">
        <v>88</v>
      </c>
      <c r="L10" s="26">
        <f>IF(ISERROR(VLOOKUP(K10,'KAYIT LİSTESİ'!$B$4:$H$605,2,0)),"",(VLOOKUP(K10,'KAYIT LİSTESİ'!$B$4:$H$605,2,0)))</f>
        <v>122</v>
      </c>
      <c r="M10" s="27" t="str">
        <f>IF(ISERROR(VLOOKUP(K10,'KAYIT LİSTESİ'!$B$4:$H$605,4,0)),"",(VLOOKUP(K10,'KAYIT LİSTESİ'!$B$4:$H$605,4,0)))</f>
        <v>26.12.1976</v>
      </c>
      <c r="N10" s="27" t="str">
        <f>IF(ISERROR(VLOOKUP(K10,'KAYIT LİSTESİ'!$B$4:$N$605,13,0)),"",(VLOOKUP(K10,'KAYIT LİSTESİ'!$B$4:$N$605,13,0)))</f>
        <v>M-35</v>
      </c>
      <c r="O10" s="46" t="str">
        <f>IF(ISERROR(VLOOKUP(K10,'KAYIT LİSTESİ'!$B$4:$H$605,5,0)),"",(VLOOKUP(K10,'KAYIT LİSTESİ'!$B$4:$H$605,5,0)))</f>
        <v>ETEM KOÇ</v>
      </c>
      <c r="P10" s="46" t="str">
        <f>IF(ISERROR(VLOOKUP(K10,'KAYIT LİSTESİ'!$B$4:$H$605,6,0)),"",(VLOOKUP(K10,'KAYIT LİSTESİ'!$B$4:$H$605,6,0)))</f>
        <v>İZMİR ATLETİZM SPOR KULÜBÜ</v>
      </c>
      <c r="Q10" s="417">
        <v>55796</v>
      </c>
      <c r="R10" s="26">
        <v>7</v>
      </c>
    </row>
    <row r="11" spans="1:18" s="20" customFormat="1" ht="33" customHeight="1" x14ac:dyDescent="0.2">
      <c r="A11" s="534" t="s">
        <v>12</v>
      </c>
      <c r="B11" s="535" t="s">
        <v>147</v>
      </c>
      <c r="C11" s="527" t="s">
        <v>387</v>
      </c>
      <c r="D11" s="528"/>
      <c r="E11" s="529" t="str">
        <f>'YARIŞMA PROGRAMI'!K9</f>
        <v>MÜJDAT GÜVENÇ-4:18.2</v>
      </c>
      <c r="F11" s="530"/>
      <c r="G11" s="531" t="s">
        <v>15</v>
      </c>
      <c r="H11" s="532" t="s">
        <v>27</v>
      </c>
      <c r="I11" s="23"/>
      <c r="J11" s="24">
        <v>4</v>
      </c>
      <c r="K11" s="25" t="s">
        <v>89</v>
      </c>
      <c r="L11" s="26">
        <f>IF(ISERROR(VLOOKUP(K11,'KAYIT LİSTESİ'!$B$4:$H$605,2,0)),"",(VLOOKUP(K11,'KAYIT LİSTESİ'!$B$4:$H$605,2,0)))</f>
        <v>74</v>
      </c>
      <c r="M11" s="27" t="str">
        <f>IF(ISERROR(VLOOKUP(K11,'KAYIT LİSTESİ'!$B$4:$H$605,4,0)),"",(VLOOKUP(K11,'KAYIT LİSTESİ'!$B$4:$H$605,4,0)))</f>
        <v>12.9.1974</v>
      </c>
      <c r="N11" s="27" t="str">
        <f>IF(ISERROR(VLOOKUP(K11,'KAYIT LİSTESİ'!$B$4:$N$605,13,0)),"",(VLOOKUP(K11,'KAYIT LİSTESİ'!$B$4:$N$605,13,0)))</f>
        <v>M-40</v>
      </c>
      <c r="O11" s="46" t="str">
        <f>IF(ISERROR(VLOOKUP(K11,'KAYIT LİSTESİ'!$B$4:$H$605,5,0)),"",(VLOOKUP(K11,'KAYIT LİSTESİ'!$B$4:$H$605,5,0)))</f>
        <v>ENVER GÜZELAKÇAKAYA</v>
      </c>
      <c r="P11" s="46" t="str">
        <f>IF(ISERROR(VLOOKUP(K11,'KAYIT LİSTESİ'!$B$4:$H$605,6,0)),"",(VLOOKUP(K11,'KAYIT LİSTESİ'!$B$4:$H$605,6,0)))</f>
        <v>URFA ATLETIZM  SPOR KULÜBÜ</v>
      </c>
      <c r="Q11" s="417">
        <v>52052</v>
      </c>
      <c r="R11" s="26">
        <v>5</v>
      </c>
    </row>
    <row r="12" spans="1:18" s="20" customFormat="1" ht="33" customHeight="1" x14ac:dyDescent="0.2">
      <c r="A12" s="534"/>
      <c r="B12" s="536"/>
      <c r="C12" s="354" t="s">
        <v>386</v>
      </c>
      <c r="D12" s="355" t="s">
        <v>225</v>
      </c>
      <c r="E12" s="400" t="s">
        <v>14</v>
      </c>
      <c r="F12" s="400" t="s">
        <v>47</v>
      </c>
      <c r="G12" s="531"/>
      <c r="H12" s="533"/>
      <c r="I12" s="23"/>
      <c r="J12" s="24">
        <v>5</v>
      </c>
      <c r="K12" s="25" t="s">
        <v>90</v>
      </c>
      <c r="L12" s="26">
        <f>IF(ISERROR(VLOOKUP(K12,'KAYIT LİSTESİ'!$B$4:$H$605,2,0)),"",(VLOOKUP(K12,'KAYIT LİSTESİ'!$B$4:$H$605,2,0)))</f>
        <v>13</v>
      </c>
      <c r="M12" s="27" t="str">
        <f>IF(ISERROR(VLOOKUP(K12,'KAYIT LİSTESİ'!$B$4:$H$605,4,0)),"",(VLOOKUP(K12,'KAYIT LİSTESİ'!$B$4:$H$605,4,0)))</f>
        <v>26.1.1970</v>
      </c>
      <c r="N12" s="27" t="str">
        <f>IF(ISERROR(VLOOKUP(K12,'KAYIT LİSTESİ'!$B$4:$N$605,13,0)),"",(VLOOKUP(K12,'KAYIT LİSTESİ'!$B$4:$N$605,13,0)))</f>
        <v>M-45</v>
      </c>
      <c r="O12" s="46" t="str">
        <f>IF(ISERROR(VLOOKUP(K12,'KAYIT LİSTESİ'!$B$4:$H$605,5,0)),"",(VLOOKUP(K12,'KAYIT LİSTESİ'!$B$4:$H$605,5,0)))</f>
        <v>MEHMET DEMİR</v>
      </c>
      <c r="P12" s="46" t="str">
        <f>IF(ISERROR(VLOOKUP(K12,'KAYIT LİSTESİ'!$B$4:$H$605,6,0)),"",(VLOOKUP(K12,'KAYIT LİSTESİ'!$B$4:$H$605,6,0)))</f>
        <v>FERDİ</v>
      </c>
      <c r="Q12" s="417">
        <v>51061</v>
      </c>
      <c r="R12" s="26">
        <v>4</v>
      </c>
    </row>
    <row r="13" spans="1:18" s="20" customFormat="1" ht="33" customHeight="1" x14ac:dyDescent="0.2">
      <c r="A13" s="70">
        <v>1</v>
      </c>
      <c r="B13" s="70">
        <v>74</v>
      </c>
      <c r="C13" s="117" t="s">
        <v>511</v>
      </c>
      <c r="D13" s="117" t="s">
        <v>236</v>
      </c>
      <c r="E13" s="181" t="s">
        <v>564</v>
      </c>
      <c r="F13" s="182" t="s">
        <v>512</v>
      </c>
      <c r="G13" s="418">
        <v>52052</v>
      </c>
      <c r="H13" s="71"/>
      <c r="I13" s="23"/>
      <c r="J13" s="24">
        <v>6</v>
      </c>
      <c r="K13" s="25" t="s">
        <v>91</v>
      </c>
      <c r="L13" s="26">
        <f>IF(ISERROR(VLOOKUP(K13,'KAYIT LİSTESİ'!$B$4:$H$605,2,0)),"",(VLOOKUP(K13,'KAYIT LİSTESİ'!$B$4:$H$605,2,0)))</f>
        <v>14</v>
      </c>
      <c r="M13" s="27" t="str">
        <f>IF(ISERROR(VLOOKUP(K13,'KAYIT LİSTESİ'!$B$4:$H$605,4,0)),"",(VLOOKUP(K13,'KAYIT LİSTESİ'!$B$4:$H$605,4,0)))</f>
        <v>4.5.1970</v>
      </c>
      <c r="N13" s="27" t="str">
        <f>IF(ISERROR(VLOOKUP(K13,'KAYIT LİSTESİ'!$B$4:$N$605,13,0)),"",(VLOOKUP(K13,'KAYIT LİSTESİ'!$B$4:$N$605,13,0)))</f>
        <v>M-45</v>
      </c>
      <c r="O13" s="46" t="str">
        <f>IF(ISERROR(VLOOKUP(K13,'KAYIT LİSTESİ'!$B$4:$H$605,5,0)),"",(VLOOKUP(K13,'KAYIT LİSTESİ'!$B$4:$H$605,5,0)))</f>
        <v>SAİT ŞENDAĞ</v>
      </c>
      <c r="P13" s="46" t="str">
        <f>IF(ISERROR(VLOOKUP(K13,'KAYIT LİSTESİ'!$B$4:$H$605,6,0)),"",(VLOOKUP(K13,'KAYIT LİSTESİ'!$B$4:$H$605,6,0)))</f>
        <v>FERDİ</v>
      </c>
      <c r="Q13" s="417" t="s">
        <v>1669</v>
      </c>
      <c r="R13" s="26" t="s">
        <v>383</v>
      </c>
    </row>
    <row r="14" spans="1:18" s="20" customFormat="1" ht="33" customHeight="1" x14ac:dyDescent="0.2">
      <c r="A14" s="70"/>
      <c r="B14" s="70"/>
      <c r="C14" s="117"/>
      <c r="D14" s="117"/>
      <c r="E14" s="181"/>
      <c r="F14" s="182"/>
      <c r="G14" s="233"/>
      <c r="H14" s="71"/>
      <c r="I14" s="23"/>
      <c r="J14" s="24">
        <v>7</v>
      </c>
      <c r="K14" s="25" t="s">
        <v>92</v>
      </c>
      <c r="L14" s="26">
        <f>IF(ISERROR(VLOOKUP(K14,'KAYIT LİSTESİ'!$B$4:$H$605,2,0)),"",(VLOOKUP(K14,'KAYIT LİSTESİ'!$B$4:$H$605,2,0)))</f>
        <v>93</v>
      </c>
      <c r="M14" s="27" t="str">
        <f>IF(ISERROR(VLOOKUP(K14,'KAYIT LİSTESİ'!$B$4:$H$605,4,0)),"",(VLOOKUP(K14,'KAYIT LİSTESİ'!$B$4:$H$605,4,0)))</f>
        <v>1.2.1968</v>
      </c>
      <c r="N14" s="27" t="str">
        <f>IF(ISERROR(VLOOKUP(K14,'KAYIT LİSTESİ'!$B$4:$N$605,13,0)),"",(VLOOKUP(K14,'KAYIT LİSTESİ'!$B$4:$N$605,13,0)))</f>
        <v>M-45</v>
      </c>
      <c r="O14" s="46" t="str">
        <f>IF(ISERROR(VLOOKUP(K14,'KAYIT LİSTESİ'!$B$4:$H$605,5,0)),"",(VLOOKUP(K14,'KAYIT LİSTESİ'!$B$4:$H$605,5,0)))</f>
        <v>ZEKERİYA YILMAZEL</v>
      </c>
      <c r="P14" s="46" t="str">
        <f>IF(ISERROR(VLOOKUP(K14,'KAYIT LİSTESİ'!$B$4:$H$605,6,0)),"",(VLOOKUP(K14,'KAYIT LİSTESİ'!$B$4:$H$605,6,0)))</f>
        <v>DSİ SPOR EDİRNE</v>
      </c>
      <c r="Q14" s="417">
        <v>45594</v>
      </c>
      <c r="R14" s="26">
        <v>1</v>
      </c>
    </row>
    <row r="15" spans="1:18" s="20" customFormat="1" ht="33" customHeight="1" x14ac:dyDescent="0.2">
      <c r="A15" s="70"/>
      <c r="B15" s="70"/>
      <c r="C15" s="117"/>
      <c r="D15" s="117"/>
      <c r="E15" s="181"/>
      <c r="F15" s="182"/>
      <c r="G15" s="233"/>
      <c r="H15" s="71"/>
      <c r="I15" s="23"/>
      <c r="J15" s="24">
        <v>8</v>
      </c>
      <c r="K15" s="25" t="s">
        <v>93</v>
      </c>
      <c r="L15" s="26">
        <f>IF(ISERROR(VLOOKUP(K15,'KAYIT LİSTESİ'!$B$4:$H$605,2,0)),"",(VLOOKUP(K15,'KAYIT LİSTESİ'!$B$4:$H$605,2,0)))</f>
        <v>209</v>
      </c>
      <c r="M15" s="27" t="str">
        <f>IF(ISERROR(VLOOKUP(K15,'KAYIT LİSTESİ'!$B$4:$H$605,4,0)),"",(VLOOKUP(K15,'KAYIT LİSTESİ'!$B$4:$H$605,4,0)))</f>
        <v>10.7.1967</v>
      </c>
      <c r="N15" s="27" t="str">
        <f>IF(ISERROR(VLOOKUP(K15,'KAYIT LİSTESİ'!$B$4:$N$605,13,0)),"",(VLOOKUP(K15,'KAYIT LİSTESİ'!$B$4:$N$605,13,0)))</f>
        <v>M-45</v>
      </c>
      <c r="O15" s="46" t="str">
        <f>IF(ISERROR(VLOOKUP(K15,'KAYIT LİSTESİ'!$B$4:$H$605,5,0)),"",(VLOOKUP(K15,'KAYIT LİSTESİ'!$B$4:$H$605,5,0)))</f>
        <v>İSMAİL ADIGÜZELOĞLU</v>
      </c>
      <c r="P15" s="46" t="str">
        <f>IF(ISERROR(VLOOKUP(K15,'KAYIT LİSTESİ'!$B$4:$H$605,6,0)),"",(VLOOKUP(K15,'KAYIT LİSTESİ'!$B$4:$H$605,6,0)))</f>
        <v>EGE MARATON SPOR KULÜBÜ</v>
      </c>
      <c r="Q15" s="417">
        <v>50854</v>
      </c>
      <c r="R15" s="26">
        <v>3</v>
      </c>
    </row>
    <row r="16" spans="1:18" s="20" customFormat="1" ht="33" customHeight="1" x14ac:dyDescent="0.2">
      <c r="A16" s="534" t="s">
        <v>12</v>
      </c>
      <c r="B16" s="535" t="s">
        <v>147</v>
      </c>
      <c r="C16" s="527" t="s">
        <v>387</v>
      </c>
      <c r="D16" s="528"/>
      <c r="E16" s="529" t="str">
        <f>'YARIŞMA PROGRAMI'!L9</f>
        <v>NECATİ ÇETECİ-4:28.0</v>
      </c>
      <c r="F16" s="530"/>
      <c r="G16" s="531" t="s">
        <v>15</v>
      </c>
      <c r="H16" s="532" t="s">
        <v>27</v>
      </c>
      <c r="I16" s="23"/>
      <c r="J16" s="24">
        <v>9</v>
      </c>
      <c r="K16" s="25" t="s">
        <v>94</v>
      </c>
      <c r="L16" s="26">
        <f>IF(ISERROR(VLOOKUP(K16,'KAYIT LİSTESİ'!$B$4:$H$605,2,0)),"",(VLOOKUP(K16,'KAYIT LİSTESİ'!$B$4:$H$605,2,0)))</f>
        <v>33</v>
      </c>
      <c r="M16" s="27" t="str">
        <f>IF(ISERROR(VLOOKUP(K16,'KAYIT LİSTESİ'!$B$4:$H$605,4,0)),"",(VLOOKUP(K16,'KAYIT LİSTESİ'!$B$4:$H$605,4,0)))</f>
        <v>20.10.1964</v>
      </c>
      <c r="N16" s="27" t="str">
        <f>IF(ISERROR(VLOOKUP(K16,'KAYIT LİSTESİ'!$B$4:$N$605,13,0)),"",(VLOOKUP(K16,'KAYIT LİSTESİ'!$B$4:$N$605,13,0)))</f>
        <v>M-50</v>
      </c>
      <c r="O16" s="46" t="str">
        <f>IF(ISERROR(VLOOKUP(K16,'KAYIT LİSTESİ'!$B$4:$H$605,5,0)),"",(VLOOKUP(K16,'KAYIT LİSTESİ'!$B$4:$H$605,5,0)))</f>
        <v>AYDIN ÇEKEN</v>
      </c>
      <c r="P16" s="46" t="str">
        <f>IF(ISERROR(VLOOKUP(K16,'KAYIT LİSTESİ'!$B$4:$H$605,6,0)),"",(VLOOKUP(K16,'KAYIT LİSTESİ'!$B$4:$H$605,6,0)))</f>
        <v>FERDİ</v>
      </c>
      <c r="Q16" s="417" t="s">
        <v>1669</v>
      </c>
      <c r="R16" s="26" t="s">
        <v>383</v>
      </c>
    </row>
    <row r="17" spans="1:18" s="20" customFormat="1" ht="33" customHeight="1" x14ac:dyDescent="0.2">
      <c r="A17" s="534"/>
      <c r="B17" s="536"/>
      <c r="C17" s="354" t="s">
        <v>386</v>
      </c>
      <c r="D17" s="355" t="s">
        <v>225</v>
      </c>
      <c r="E17" s="400" t="s">
        <v>14</v>
      </c>
      <c r="F17" s="400" t="s">
        <v>47</v>
      </c>
      <c r="G17" s="531"/>
      <c r="H17" s="533"/>
      <c r="I17" s="23"/>
      <c r="J17" s="24">
        <v>10</v>
      </c>
      <c r="K17" s="25" t="s">
        <v>95</v>
      </c>
      <c r="L17" s="26">
        <f>IF(ISERROR(VLOOKUP(K17,'KAYIT LİSTESİ'!$B$4:$H$605,2,0)),"",(VLOOKUP(K17,'KAYIT LİSTESİ'!$B$4:$H$605,2,0)))</f>
        <v>193</v>
      </c>
      <c r="M17" s="27" t="str">
        <f>IF(ISERROR(VLOOKUP(K17,'KAYIT LİSTESİ'!$B$4:$H$605,4,0)),"",(VLOOKUP(K17,'KAYIT LİSTESİ'!$B$4:$H$605,4,0)))</f>
        <v>16.6.1962</v>
      </c>
      <c r="N17" s="27" t="str">
        <f>IF(ISERROR(VLOOKUP(K17,'KAYIT LİSTESİ'!$B$4:$N$605,13,0)),"",(VLOOKUP(K17,'KAYIT LİSTESİ'!$B$4:$N$605,13,0)))</f>
        <v>M-50</v>
      </c>
      <c r="O17" s="46" t="str">
        <f>IF(ISERROR(VLOOKUP(K17,'KAYIT LİSTESİ'!$B$4:$H$605,5,0)),"",(VLOOKUP(K17,'KAYIT LİSTESİ'!$B$4:$H$605,5,0)))</f>
        <v>VEYSEL UYSAL</v>
      </c>
      <c r="P17" s="46" t="str">
        <f>IF(ISERROR(VLOOKUP(K17,'KAYIT LİSTESİ'!$B$4:$H$605,6,0)),"",(VLOOKUP(K17,'KAYIT LİSTESİ'!$B$4:$H$605,6,0)))</f>
        <v>İZMİR MASTERLER ATL. KULÜBÜ</v>
      </c>
      <c r="Q17" s="417">
        <v>53653</v>
      </c>
      <c r="R17" s="26">
        <v>6</v>
      </c>
    </row>
    <row r="18" spans="1:18" s="20" customFormat="1" ht="33" customHeight="1" x14ac:dyDescent="0.2">
      <c r="A18" s="70">
        <v>1</v>
      </c>
      <c r="B18" s="70">
        <v>93</v>
      </c>
      <c r="C18" s="117" t="s">
        <v>293</v>
      </c>
      <c r="D18" s="117" t="s">
        <v>246</v>
      </c>
      <c r="E18" s="181" t="s">
        <v>294</v>
      </c>
      <c r="F18" s="182" t="s">
        <v>527</v>
      </c>
      <c r="G18" s="418">
        <v>45594</v>
      </c>
      <c r="H18" s="234"/>
      <c r="I18" s="23"/>
      <c r="J18" s="24">
        <v>11</v>
      </c>
      <c r="K18" s="25" t="s">
        <v>96</v>
      </c>
      <c r="L18" s="26">
        <f>IF(ISERROR(VLOOKUP(K18,'KAYIT LİSTESİ'!$B$4:$H$605,2,0)),"",(VLOOKUP(K18,'KAYIT LİSTESİ'!$B$4:$H$605,2,0)))</f>
        <v>203</v>
      </c>
      <c r="M18" s="27" t="str">
        <f>IF(ISERROR(VLOOKUP(K18,'KAYIT LİSTESİ'!$B$4:$H$605,4,0)),"",(VLOOKUP(K18,'KAYIT LİSTESİ'!$B$4:$H$605,4,0)))</f>
        <v>17.12.1963</v>
      </c>
      <c r="N18" s="27" t="str">
        <f>IF(ISERROR(VLOOKUP(K18,'KAYIT LİSTESİ'!$B$4:$N$605,13,0)),"",(VLOOKUP(K18,'KAYIT LİSTESİ'!$B$4:$N$605,13,0)))</f>
        <v>M-50</v>
      </c>
      <c r="O18" s="46" t="str">
        <f>IF(ISERROR(VLOOKUP(K18,'KAYIT LİSTESİ'!$B$4:$H$605,5,0)),"",(VLOOKUP(K18,'KAYIT LİSTESİ'!$B$4:$H$605,5,0)))</f>
        <v>AHMET YAŞAR</v>
      </c>
      <c r="P18" s="46" t="str">
        <f>IF(ISERROR(VLOOKUP(K18,'KAYIT LİSTESİ'!$B$4:$H$605,6,0)),"",(VLOOKUP(K18,'KAYIT LİSTESİ'!$B$4:$H$605,6,0)))</f>
        <v>İSTANBUL MASTERLERİ ATL. KULÜBÜ</v>
      </c>
      <c r="Q18" s="417">
        <v>45792</v>
      </c>
      <c r="R18" s="26">
        <v>2</v>
      </c>
    </row>
    <row r="19" spans="1:18" s="20" customFormat="1" ht="33" customHeight="1" x14ac:dyDescent="0.2">
      <c r="A19" s="70">
        <v>2</v>
      </c>
      <c r="B19" s="70">
        <v>209</v>
      </c>
      <c r="C19" s="117" t="s">
        <v>1389</v>
      </c>
      <c r="D19" s="117" t="s">
        <v>246</v>
      </c>
      <c r="E19" s="181" t="s">
        <v>1390</v>
      </c>
      <c r="F19" s="182" t="s">
        <v>522</v>
      </c>
      <c r="G19" s="418">
        <v>50854</v>
      </c>
      <c r="H19" s="234"/>
      <c r="I19" s="23"/>
      <c r="J19" s="24">
        <v>12</v>
      </c>
      <c r="K19" s="25" t="s">
        <v>97</v>
      </c>
      <c r="L19" s="26">
        <f>IF(ISERROR(VLOOKUP(K19,'KAYIT LİSTESİ'!$B$4:$H$605,2,0)),"",(VLOOKUP(K19,'KAYIT LİSTESİ'!$B$4:$H$605,2,0)))</f>
        <v>23</v>
      </c>
      <c r="M19" s="27" t="str">
        <f>IF(ISERROR(VLOOKUP(K19,'KAYIT LİSTESİ'!$B$4:$H$605,4,0)),"",(VLOOKUP(K19,'KAYIT LİSTESİ'!$B$4:$H$605,4,0)))</f>
        <v>1.9.1957</v>
      </c>
      <c r="N19" s="27" t="str">
        <f>IF(ISERROR(VLOOKUP(K19,'KAYIT LİSTESİ'!$B$4:$N$605,13,0)),"",(VLOOKUP(K19,'KAYIT LİSTESİ'!$B$4:$N$605,13,0)))</f>
        <v>M-55</v>
      </c>
      <c r="O19" s="46" t="str">
        <f>IF(ISERROR(VLOOKUP(K19,'KAYIT LİSTESİ'!$B$4:$H$605,5,0)),"",(VLOOKUP(K19,'KAYIT LİSTESİ'!$B$4:$H$605,5,0)))</f>
        <v>DİLAVER DURSUN</v>
      </c>
      <c r="P19" s="46" t="str">
        <f>IF(ISERROR(VLOOKUP(K19,'KAYIT LİSTESİ'!$B$4:$H$605,6,0)),"",(VLOOKUP(K19,'KAYIT LİSTESİ'!$B$4:$H$605,6,0)))</f>
        <v>ZABITA SPOR</v>
      </c>
      <c r="Q19" s="417">
        <v>70852</v>
      </c>
      <c r="R19" s="26">
        <v>10</v>
      </c>
    </row>
    <row r="20" spans="1:18" s="20" customFormat="1" ht="33" customHeight="1" x14ac:dyDescent="0.2">
      <c r="A20" s="70">
        <v>3</v>
      </c>
      <c r="B20" s="70">
        <v>13</v>
      </c>
      <c r="C20" s="117" t="s">
        <v>515</v>
      </c>
      <c r="D20" s="117" t="s">
        <v>246</v>
      </c>
      <c r="E20" s="181" t="s">
        <v>516</v>
      </c>
      <c r="F20" s="182" t="s">
        <v>301</v>
      </c>
      <c r="G20" s="418">
        <v>51061</v>
      </c>
      <c r="H20" s="234"/>
      <c r="I20" s="23"/>
      <c r="J20" s="24">
        <v>13</v>
      </c>
      <c r="K20" s="25" t="s">
        <v>311</v>
      </c>
      <c r="L20" s="26">
        <f>IF(ISERROR(VLOOKUP(K20,'KAYIT LİSTESİ'!$B$4:$H$605,2,0)),"",(VLOOKUP(K20,'KAYIT LİSTESİ'!$B$4:$H$605,2,0)))</f>
        <v>197</v>
      </c>
      <c r="M20" s="27" t="str">
        <f>IF(ISERROR(VLOOKUP(K20,'KAYIT LİSTESİ'!$B$4:$H$605,4,0)),"",(VLOOKUP(K20,'KAYIT LİSTESİ'!$B$4:$H$605,4,0)))</f>
        <v>25.7.1958</v>
      </c>
      <c r="N20" s="27" t="str">
        <f>IF(ISERROR(VLOOKUP(K20,'KAYIT LİSTESİ'!$B$4:$N$605,13,0)),"",(VLOOKUP(K20,'KAYIT LİSTESİ'!$B$4:$N$605,13,0)))</f>
        <v>M-55</v>
      </c>
      <c r="O20" s="46" t="str">
        <f>IF(ISERROR(VLOOKUP(K20,'KAYIT LİSTESİ'!$B$4:$H$605,5,0)),"",(VLOOKUP(K20,'KAYIT LİSTESİ'!$B$4:$H$605,5,0)))</f>
        <v>ERHAN ŞİRİN</v>
      </c>
      <c r="P20" s="46" t="str">
        <f>IF(ISERROR(VLOOKUP(K20,'KAYIT LİSTESİ'!$B$4:$H$605,6,0)),"",(VLOOKUP(K20,'KAYIT LİSTESİ'!$B$4:$H$605,6,0)))</f>
        <v>İZMİR ATLETİZM SPOR KULÜBÜ</v>
      </c>
      <c r="Q20" s="417">
        <v>61665</v>
      </c>
      <c r="R20" s="26">
        <v>9</v>
      </c>
    </row>
    <row r="21" spans="1:18" s="20" customFormat="1" ht="33" customHeight="1" x14ac:dyDescent="0.2">
      <c r="A21" s="70" t="s">
        <v>383</v>
      </c>
      <c r="B21" s="70">
        <v>14</v>
      </c>
      <c r="C21" s="117" t="s">
        <v>517</v>
      </c>
      <c r="D21" s="117" t="s">
        <v>246</v>
      </c>
      <c r="E21" s="181" t="s">
        <v>566</v>
      </c>
      <c r="F21" s="182" t="s">
        <v>301</v>
      </c>
      <c r="G21" s="418" t="s">
        <v>1669</v>
      </c>
      <c r="H21" s="71"/>
      <c r="I21" s="23"/>
      <c r="J21" s="24">
        <v>14</v>
      </c>
      <c r="K21" s="25" t="s">
        <v>1402</v>
      </c>
      <c r="L21" s="26">
        <f>IF(ISERROR(VLOOKUP(K21,'KAYIT LİSTESİ'!$B$4:$H$605,2,0)),"",(VLOOKUP(K21,'KAYIT LİSTESİ'!$B$4:$H$605,2,0)))</f>
        <v>192</v>
      </c>
      <c r="M21" s="27" t="str">
        <f>IF(ISERROR(VLOOKUP(K21,'KAYIT LİSTESİ'!$B$4:$H$605,4,0)),"",(VLOOKUP(K21,'KAYIT LİSTESİ'!$B$4:$H$605,4,0)))</f>
        <v>1.1.1953</v>
      </c>
      <c r="N21" s="27" t="str">
        <f>IF(ISERROR(VLOOKUP(K21,'KAYIT LİSTESİ'!$B$4:$N$605,13,0)),"",(VLOOKUP(K21,'KAYIT LİSTESİ'!$B$4:$N$605,13,0)))</f>
        <v>M-60</v>
      </c>
      <c r="O21" s="46" t="str">
        <f>IF(ISERROR(VLOOKUP(K21,'KAYIT LİSTESİ'!$B$4:$H$605,5,0)),"",(VLOOKUP(K21,'KAYIT LİSTESİ'!$B$4:$H$605,5,0)))</f>
        <v>MUSTAFA SEVİM</v>
      </c>
      <c r="P21" s="46" t="str">
        <f>IF(ISERROR(VLOOKUP(K21,'KAYIT LİSTESİ'!$B$4:$H$605,6,0)),"",(VLOOKUP(K21,'KAYIT LİSTESİ'!$B$4:$H$605,6,0)))</f>
        <v>İZMİR MASTERLER ATL. KULÜBÜ</v>
      </c>
      <c r="Q21" s="417">
        <v>61063</v>
      </c>
      <c r="R21" s="26">
        <v>8</v>
      </c>
    </row>
    <row r="22" spans="1:18" s="20" customFormat="1" ht="33" customHeight="1" x14ac:dyDescent="0.2">
      <c r="A22" s="534" t="s">
        <v>12</v>
      </c>
      <c r="B22" s="535" t="s">
        <v>147</v>
      </c>
      <c r="C22" s="527" t="s">
        <v>387</v>
      </c>
      <c r="D22" s="528"/>
      <c r="E22" s="529" t="str">
        <f>'YARIŞMA PROGRAMI'!M9</f>
        <v>A.YAVUZ ERTEKİN-4:36.69</v>
      </c>
      <c r="F22" s="530"/>
      <c r="G22" s="400" t="s">
        <v>15</v>
      </c>
      <c r="H22" s="401" t="s">
        <v>27</v>
      </c>
      <c r="I22" s="23"/>
      <c r="J22" s="24">
        <v>15</v>
      </c>
      <c r="K22" s="25" t="s">
        <v>1403</v>
      </c>
      <c r="L22" s="26">
        <f>IF(ISERROR(VLOOKUP(K22,'KAYIT LİSTESİ'!$B$4:$H$605,2,0)),"",(VLOOKUP(K22,'KAYIT LİSTESİ'!$B$4:$H$605,2,0)))</f>
        <v>119</v>
      </c>
      <c r="M22" s="27" t="str">
        <f>IF(ISERROR(VLOOKUP(K22,'KAYIT LİSTESİ'!$B$4:$H$605,4,0)),"",(VLOOKUP(K22,'KAYIT LİSTESİ'!$B$4:$H$605,4,0)))</f>
        <v>2.9.1946</v>
      </c>
      <c r="N22" s="27" t="str">
        <f>IF(ISERROR(VLOOKUP(K22,'KAYIT LİSTESİ'!$B$4:$N$605,13,0)),"",(VLOOKUP(K22,'KAYIT LİSTESİ'!$B$4:$N$605,13,0)))</f>
        <v>M-65</v>
      </c>
      <c r="O22" s="46" t="str">
        <f>IF(ISERROR(VLOOKUP(K22,'KAYIT LİSTESİ'!$B$4:$H$605,5,0)),"",(VLOOKUP(K22,'KAYIT LİSTESİ'!$B$4:$H$605,5,0)))</f>
        <v>YUSUF  ÜZER</v>
      </c>
      <c r="P22" s="46" t="str">
        <f>IF(ISERROR(VLOOKUP(K22,'KAYIT LİSTESİ'!$B$4:$H$605,6,0)),"",(VLOOKUP(K22,'KAYIT LİSTESİ'!$B$4:$H$605,6,0)))</f>
        <v>MUĞLA BÜYÜKŞEHİR BELEDİYESİ</v>
      </c>
      <c r="Q22" s="417">
        <v>74167</v>
      </c>
      <c r="R22" s="26">
        <v>11</v>
      </c>
    </row>
    <row r="23" spans="1:18" s="20" customFormat="1" ht="33" customHeight="1" x14ac:dyDescent="0.2">
      <c r="A23" s="534"/>
      <c r="B23" s="536"/>
      <c r="C23" s="354" t="s">
        <v>386</v>
      </c>
      <c r="D23" s="355" t="s">
        <v>225</v>
      </c>
      <c r="E23" s="400" t="s">
        <v>14</v>
      </c>
      <c r="F23" s="400" t="s">
        <v>47</v>
      </c>
      <c r="G23" s="400"/>
      <c r="H23" s="402"/>
      <c r="I23" s="23"/>
      <c r="J23" s="24">
        <v>16</v>
      </c>
      <c r="K23" s="25" t="s">
        <v>1404</v>
      </c>
      <c r="L23" s="26">
        <f>IF(ISERROR(VLOOKUP(K23,'KAYIT LİSTESİ'!$B$4:$H$605,2,0)),"",(VLOOKUP(K23,'KAYIT LİSTESİ'!$B$4:$H$605,2,0)))</f>
        <v>185</v>
      </c>
      <c r="M23" s="27" t="str">
        <f>IF(ISERROR(VLOOKUP(K23,'KAYIT LİSTESİ'!$B$4:$H$605,4,0)),"",(VLOOKUP(K23,'KAYIT LİSTESİ'!$B$4:$H$605,4,0)))</f>
        <v>2.3.1934</v>
      </c>
      <c r="N23" s="27" t="str">
        <f>IF(ISERROR(VLOOKUP(K23,'KAYIT LİSTESİ'!$B$4:$N$605,13,0)),"",(VLOOKUP(K23,'KAYIT LİSTESİ'!$B$4:$N$605,13,0)))</f>
        <v>M-80</v>
      </c>
      <c r="O23" s="46" t="str">
        <f>IF(ISERROR(VLOOKUP(K23,'KAYIT LİSTESİ'!$B$4:$H$605,5,0)),"",(VLOOKUP(K23,'KAYIT LİSTESİ'!$B$4:$H$605,5,0)))</f>
        <v>MEHMET EMİN KARABOĞA</v>
      </c>
      <c r="P23" s="46" t="str">
        <f>IF(ISERROR(VLOOKUP(K23,'KAYIT LİSTESİ'!$B$4:$H$605,6,0)),"",(VLOOKUP(K23,'KAYIT LİSTESİ'!$B$4:$H$605,6,0)))</f>
        <v>İSTANBUL MASTERLERİ ATL. KULÜBÜ</v>
      </c>
      <c r="Q23" s="417">
        <v>120334</v>
      </c>
      <c r="R23" s="26">
        <v>14</v>
      </c>
    </row>
    <row r="24" spans="1:18" s="20" customFormat="1" ht="33" customHeight="1" x14ac:dyDescent="0.2">
      <c r="A24" s="70">
        <v>1</v>
      </c>
      <c r="B24" s="70">
        <v>203</v>
      </c>
      <c r="C24" s="117" t="s">
        <v>1401</v>
      </c>
      <c r="D24" s="117" t="s">
        <v>251</v>
      </c>
      <c r="E24" s="181" t="s">
        <v>1426</v>
      </c>
      <c r="F24" s="182" t="s">
        <v>232</v>
      </c>
      <c r="G24" s="418">
        <v>45792</v>
      </c>
      <c r="H24" s="71"/>
      <c r="I24" s="23"/>
      <c r="J24" s="24">
        <v>17</v>
      </c>
      <c r="K24" s="25" t="s">
        <v>1445</v>
      </c>
      <c r="L24" s="26">
        <f>IF(ISERROR(VLOOKUP(K24,'KAYIT LİSTESİ'!$B$4:$H$605,2,0)),"",(VLOOKUP(K24,'KAYIT LİSTESİ'!$B$4:$H$605,2,0)))</f>
        <v>45</v>
      </c>
      <c r="M24" s="27" t="str">
        <f>IF(ISERROR(VLOOKUP(K24,'KAYIT LİSTESİ'!$B$4:$H$605,4,0)),"",(VLOOKUP(K24,'KAYIT LİSTESİ'!$B$4:$H$605,4,0)))</f>
        <v>25.4.1946</v>
      </c>
      <c r="N24" s="27" t="str">
        <f>IF(ISERROR(VLOOKUP(K24,'KAYIT LİSTESİ'!$B$4:$N$605,13,0)),"",(VLOOKUP(K24,'KAYIT LİSTESİ'!$B$4:$N$605,13,0)))</f>
        <v>M-65</v>
      </c>
      <c r="O24" s="46" t="str">
        <f>IF(ISERROR(VLOOKUP(K24,'KAYIT LİSTESİ'!$B$4:$H$605,5,0)),"",(VLOOKUP(K24,'KAYIT LİSTESİ'!$B$4:$H$605,5,0)))</f>
        <v>YILMAZ ERGÜNEŞ</v>
      </c>
      <c r="P24" s="46" t="str">
        <f>IF(ISERROR(VLOOKUP(K24,'KAYIT LİSTESİ'!$B$4:$H$605,6,0)),"",(VLOOKUP(K24,'KAYIT LİSTESİ'!$B$4:$H$605,6,0)))</f>
        <v>İZMİR MASTERLER ATL. KULÜBÜ</v>
      </c>
      <c r="Q24" s="417">
        <v>81493</v>
      </c>
      <c r="R24" s="26">
        <v>12</v>
      </c>
    </row>
    <row r="25" spans="1:18" s="20" customFormat="1" ht="33" customHeight="1" x14ac:dyDescent="0.2">
      <c r="A25" s="70">
        <v>2</v>
      </c>
      <c r="B25" s="70">
        <v>193</v>
      </c>
      <c r="C25" s="117" t="s">
        <v>1023</v>
      </c>
      <c r="D25" s="117" t="s">
        <v>251</v>
      </c>
      <c r="E25" s="181" t="s">
        <v>1024</v>
      </c>
      <c r="F25" s="182" t="s">
        <v>250</v>
      </c>
      <c r="G25" s="418">
        <v>53653</v>
      </c>
      <c r="H25" s="71"/>
      <c r="I25" s="23"/>
      <c r="J25" s="24">
        <v>18</v>
      </c>
      <c r="K25" s="25" t="s">
        <v>1472</v>
      </c>
      <c r="L25" s="26">
        <f>IF(ISERROR(VLOOKUP(K25,'KAYIT LİSTESİ'!$B$4:$H$605,2,0)),"",(VLOOKUP(K25,'KAYIT LİSTESİ'!$B$4:$H$605,2,0)))</f>
        <v>78</v>
      </c>
      <c r="M25" s="27" t="str">
        <f>IF(ISERROR(VLOOKUP(K25,'KAYIT LİSTESİ'!$B$4:$H$605,4,0)),"",(VLOOKUP(K25,'KAYIT LİSTESİ'!$B$4:$H$605,4,0)))</f>
        <v>20.3.1949</v>
      </c>
      <c r="N25" s="27" t="str">
        <f>IF(ISERROR(VLOOKUP(K25,'KAYIT LİSTESİ'!$B$4:$N$605,13,0)),"",(VLOOKUP(K25,'KAYIT LİSTESİ'!$B$4:$N$605,13,0)))</f>
        <v>M-65</v>
      </c>
      <c r="O25" s="46" t="str">
        <f>IF(ISERROR(VLOOKUP(K25,'KAYIT LİSTESİ'!$B$4:$H$605,5,0)),"",(VLOOKUP(K25,'KAYIT LİSTESİ'!$B$4:$H$605,5,0)))</f>
        <v>MEHMET AKİF AYTAÇ</v>
      </c>
      <c r="P25" s="46" t="str">
        <f>IF(ISERROR(VLOOKUP(K25,'KAYIT LİSTESİ'!$B$4:$H$605,6,0)),"",(VLOOKUP(K25,'KAYIT LİSTESİ'!$B$4:$H$605,6,0)))</f>
        <v>İZMİR MASTERLER ATL. KULÜBÜ</v>
      </c>
      <c r="Q25" s="417">
        <v>100905</v>
      </c>
      <c r="R25" s="26">
        <v>13</v>
      </c>
    </row>
    <row r="26" spans="1:18" s="20" customFormat="1" ht="33" customHeight="1" x14ac:dyDescent="0.2">
      <c r="A26" s="70" t="s">
        <v>383</v>
      </c>
      <c r="B26" s="70">
        <v>33</v>
      </c>
      <c r="C26" s="117" t="s">
        <v>528</v>
      </c>
      <c r="D26" s="117" t="s">
        <v>251</v>
      </c>
      <c r="E26" s="181" t="s">
        <v>529</v>
      </c>
      <c r="F26" s="182" t="s">
        <v>301</v>
      </c>
      <c r="G26" s="233" t="s">
        <v>1669</v>
      </c>
      <c r="H26" s="71"/>
      <c r="I26" s="23"/>
      <c r="J26" s="24">
        <v>19</v>
      </c>
      <c r="K26" s="25" t="s">
        <v>1482</v>
      </c>
      <c r="L26" s="26">
        <f>IF(ISERROR(VLOOKUP(K26,'KAYIT LİSTESİ'!$B$4:$H$605,2,0)),"",(VLOOKUP(K26,'KAYIT LİSTESİ'!$B$4:$H$605,2,0)))</f>
        <v>202</v>
      </c>
      <c r="M26" s="27" t="str">
        <f>IF(ISERROR(VLOOKUP(K26,'KAYIT LİSTESİ'!$B$4:$H$605,4,0)),"",(VLOOKUP(K26,'KAYIT LİSTESİ'!$B$4:$H$605,4,0)))</f>
        <v>1.7.1948</v>
      </c>
      <c r="N26" s="27" t="str">
        <f>IF(ISERROR(VLOOKUP(K26,'KAYIT LİSTESİ'!$B$4:$N$605,13,0)),"",(VLOOKUP(K26,'KAYIT LİSTESİ'!$B$4:$N$605,13,0)))</f>
        <v>M-65</v>
      </c>
      <c r="O26" s="46" t="str">
        <f>IF(ISERROR(VLOOKUP(K26,'KAYIT LİSTESİ'!$B$4:$H$605,5,0)),"",(VLOOKUP(K26,'KAYIT LİSTESİ'!$B$4:$H$605,5,0)))</f>
        <v>MUSA ÇINAR</v>
      </c>
      <c r="P26" s="46" t="str">
        <f>IF(ISERROR(VLOOKUP(K26,'KAYIT LİSTESİ'!$B$4:$H$605,6,0)),"",(VLOOKUP(K26,'KAYIT LİSTESİ'!$B$4:$H$605,6,0)))</f>
        <v>İSTANBUL MASTERLERİ ATL. KULÜBÜ</v>
      </c>
      <c r="Q26" s="417" t="s">
        <v>1669</v>
      </c>
      <c r="R26" s="26" t="s">
        <v>383</v>
      </c>
    </row>
    <row r="27" spans="1:18" s="20" customFormat="1" ht="33" customHeight="1" x14ac:dyDescent="0.2">
      <c r="A27" s="534" t="s">
        <v>12</v>
      </c>
      <c r="B27" s="535" t="s">
        <v>147</v>
      </c>
      <c r="C27" s="527" t="s">
        <v>387</v>
      </c>
      <c r="D27" s="528"/>
      <c r="E27" s="529" t="str">
        <f>'YARIŞMA PROGRAMI'!N9</f>
        <v>DURALİ YILDIZ-4:41.78</v>
      </c>
      <c r="F27" s="530"/>
      <c r="G27" s="531" t="s">
        <v>15</v>
      </c>
      <c r="H27" s="532" t="s">
        <v>27</v>
      </c>
      <c r="I27" s="23"/>
      <c r="J27" s="547" t="s">
        <v>17</v>
      </c>
      <c r="K27" s="548"/>
      <c r="L27" s="548"/>
      <c r="M27" s="548"/>
      <c r="N27" s="548"/>
      <c r="O27" s="548"/>
      <c r="P27" s="548"/>
      <c r="Q27" s="548"/>
      <c r="R27" s="549"/>
    </row>
    <row r="28" spans="1:18" s="20" customFormat="1" ht="33" customHeight="1" x14ac:dyDescent="0.2">
      <c r="A28" s="534"/>
      <c r="B28" s="536"/>
      <c r="C28" s="354" t="s">
        <v>386</v>
      </c>
      <c r="D28" s="355" t="s">
        <v>225</v>
      </c>
      <c r="E28" s="400" t="s">
        <v>14</v>
      </c>
      <c r="F28" s="400" t="s">
        <v>47</v>
      </c>
      <c r="G28" s="531"/>
      <c r="H28" s="533"/>
      <c r="I28" s="23"/>
      <c r="J28" s="45" t="s">
        <v>12</v>
      </c>
      <c r="K28" s="42" t="s">
        <v>148</v>
      </c>
      <c r="L28" s="42" t="s">
        <v>147</v>
      </c>
      <c r="M28" s="43" t="s">
        <v>13</v>
      </c>
      <c r="N28" s="43" t="s">
        <v>225</v>
      </c>
      <c r="O28" s="44" t="s">
        <v>14</v>
      </c>
      <c r="P28" s="44" t="s">
        <v>47</v>
      </c>
      <c r="Q28" s="42" t="s">
        <v>15</v>
      </c>
      <c r="R28" s="42" t="s">
        <v>27</v>
      </c>
    </row>
    <row r="29" spans="1:18" s="20" customFormat="1" ht="33" customHeight="1" x14ac:dyDescent="0.2">
      <c r="A29" s="70">
        <v>1</v>
      </c>
      <c r="B29" s="70">
        <v>197</v>
      </c>
      <c r="C29" s="117" t="s">
        <v>1384</v>
      </c>
      <c r="D29" s="117" t="s">
        <v>252</v>
      </c>
      <c r="E29" s="181" t="s">
        <v>1421</v>
      </c>
      <c r="F29" s="182" t="s">
        <v>229</v>
      </c>
      <c r="G29" s="418">
        <v>61665</v>
      </c>
      <c r="H29" s="71"/>
      <c r="I29" s="23"/>
      <c r="J29" s="24">
        <v>1</v>
      </c>
      <c r="K29" s="25" t="s">
        <v>98</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33"/>
      <c r="R29" s="26"/>
    </row>
    <row r="30" spans="1:18" s="20" customFormat="1" ht="33" customHeight="1" x14ac:dyDescent="0.2">
      <c r="A30" s="70">
        <v>2</v>
      </c>
      <c r="B30" s="70">
        <v>23</v>
      </c>
      <c r="C30" s="117" t="s">
        <v>1025</v>
      </c>
      <c r="D30" s="117" t="s">
        <v>252</v>
      </c>
      <c r="E30" s="181" t="s">
        <v>1026</v>
      </c>
      <c r="F30" s="182" t="s">
        <v>1027</v>
      </c>
      <c r="G30" s="418">
        <v>70852</v>
      </c>
      <c r="H30" s="71"/>
      <c r="I30" s="23"/>
      <c r="J30" s="24">
        <v>2</v>
      </c>
      <c r="K30" s="25" t="s">
        <v>99</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33"/>
      <c r="R30" s="26"/>
    </row>
    <row r="31" spans="1:18" s="20" customFormat="1" ht="33" customHeight="1" x14ac:dyDescent="0.2">
      <c r="A31" s="70"/>
      <c r="B31" s="70"/>
      <c r="C31" s="117"/>
      <c r="D31" s="117"/>
      <c r="E31" s="181"/>
      <c r="F31" s="182"/>
      <c r="G31" s="233"/>
      <c r="H31" s="71"/>
      <c r="I31" s="23"/>
      <c r="J31" s="24">
        <v>3</v>
      </c>
      <c r="K31" s="25" t="s">
        <v>100</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33"/>
      <c r="R31" s="26"/>
    </row>
    <row r="32" spans="1:18" s="20" customFormat="1" ht="33" customHeight="1" x14ac:dyDescent="0.2">
      <c r="A32" s="534" t="s">
        <v>12</v>
      </c>
      <c r="B32" s="535" t="s">
        <v>147</v>
      </c>
      <c r="C32" s="527" t="s">
        <v>387</v>
      </c>
      <c r="D32" s="528"/>
      <c r="E32" s="529" t="str">
        <f>'YARIŞMA PROGRAMI'!O9</f>
        <v>RIZA MAKSUT İŞHAN-4:54.5</v>
      </c>
      <c r="F32" s="530"/>
      <c r="G32" s="531" t="s">
        <v>15</v>
      </c>
      <c r="H32" s="532" t="s">
        <v>27</v>
      </c>
      <c r="I32" s="23"/>
      <c r="J32" s="24">
        <v>4</v>
      </c>
      <c r="K32" s="25" t="s">
        <v>101</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33"/>
      <c r="R32" s="26"/>
    </row>
    <row r="33" spans="1:19" s="20" customFormat="1" ht="33" customHeight="1" x14ac:dyDescent="0.2">
      <c r="A33" s="534"/>
      <c r="B33" s="536"/>
      <c r="C33" s="354" t="s">
        <v>386</v>
      </c>
      <c r="D33" s="355" t="s">
        <v>225</v>
      </c>
      <c r="E33" s="400" t="s">
        <v>14</v>
      </c>
      <c r="F33" s="400" t="s">
        <v>47</v>
      </c>
      <c r="G33" s="531"/>
      <c r="H33" s="533"/>
      <c r="I33" s="23"/>
      <c r="J33" s="24">
        <v>5</v>
      </c>
      <c r="K33" s="25" t="s">
        <v>102</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33"/>
      <c r="R33" s="26"/>
    </row>
    <row r="34" spans="1:19" s="20" customFormat="1" ht="33" customHeight="1" x14ac:dyDescent="0.2">
      <c r="A34" s="70">
        <v>1</v>
      </c>
      <c r="B34" s="70">
        <v>192</v>
      </c>
      <c r="C34" s="117" t="s">
        <v>298</v>
      </c>
      <c r="D34" s="117" t="s">
        <v>263</v>
      </c>
      <c r="E34" s="181" t="s">
        <v>299</v>
      </c>
      <c r="F34" s="182" t="s">
        <v>250</v>
      </c>
      <c r="G34" s="418">
        <v>61063</v>
      </c>
      <c r="H34" s="71"/>
      <c r="I34" s="23"/>
      <c r="J34" s="24">
        <v>6</v>
      </c>
      <c r="K34" s="25" t="s">
        <v>103</v>
      </c>
      <c r="L34" s="26" t="str">
        <f>IF(ISERROR(VLOOKUP(K34,'KAYIT LİSTESİ'!$B$4:$H$605,2,0)),"",(VLOOKUP(K34,'KAYIT LİSTESİ'!$B$4:$H$605,2,0)))</f>
        <v/>
      </c>
      <c r="M34" s="27" t="str">
        <f>IF(ISERROR(VLOOKUP(K34,'KAYIT LİSTESİ'!$B$4:$H$605,4,0)),"",(VLOOKUP(K34,'KAYIT LİSTESİ'!$B$4:$H$605,4,0)))</f>
        <v/>
      </c>
      <c r="N34" s="27" t="str">
        <f>IF(ISERROR(VLOOKUP(K34,'KAYIT LİSTESİ'!$B$4:$N$605,13,0)),"",(VLOOKUP(K34,'KAYIT LİSTESİ'!$B$4:$N$605,13,0)))</f>
        <v/>
      </c>
      <c r="O34" s="46" t="str">
        <f>IF(ISERROR(VLOOKUP(K34,'KAYIT LİSTESİ'!$B$4:$H$605,5,0)),"",(VLOOKUP(K34,'KAYIT LİSTESİ'!$B$4:$H$605,5,0)))</f>
        <v/>
      </c>
      <c r="P34" s="46" t="str">
        <f>IF(ISERROR(VLOOKUP(K34,'KAYIT LİSTESİ'!$B$4:$H$605,6,0)),"",(VLOOKUP(K34,'KAYIT LİSTESİ'!$B$4:$H$605,6,0)))</f>
        <v/>
      </c>
      <c r="Q34" s="233"/>
      <c r="R34" s="26"/>
    </row>
    <row r="35" spans="1:19" s="20" customFormat="1" ht="33" customHeight="1" x14ac:dyDescent="0.2">
      <c r="A35" s="70"/>
      <c r="B35" s="70"/>
      <c r="C35" s="117"/>
      <c r="D35" s="117"/>
      <c r="E35" s="181"/>
      <c r="F35" s="182"/>
      <c r="G35" s="233"/>
      <c r="H35" s="71"/>
      <c r="I35" s="23"/>
      <c r="J35" s="24">
        <v>7</v>
      </c>
      <c r="K35" s="25" t="s">
        <v>104</v>
      </c>
      <c r="L35" s="26" t="str">
        <f>IF(ISERROR(VLOOKUP(K35,'KAYIT LİSTESİ'!$B$4:$H$605,2,0)),"",(VLOOKUP(K35,'KAYIT LİSTESİ'!$B$4:$H$605,2,0)))</f>
        <v/>
      </c>
      <c r="M35" s="27" t="str">
        <f>IF(ISERROR(VLOOKUP(K35,'KAYIT LİSTESİ'!$B$4:$H$605,4,0)),"",(VLOOKUP(K35,'KAYIT LİSTESİ'!$B$4:$H$605,4,0)))</f>
        <v/>
      </c>
      <c r="N35" s="27" t="str">
        <f>IF(ISERROR(VLOOKUP(K35,'KAYIT LİSTESİ'!$B$4:$N$605,13,0)),"",(VLOOKUP(K35,'KAYIT LİSTESİ'!$B$4:$N$605,13,0)))</f>
        <v/>
      </c>
      <c r="O35" s="46" t="str">
        <f>IF(ISERROR(VLOOKUP(K35,'KAYIT LİSTESİ'!$B$4:$H$605,5,0)),"",(VLOOKUP(K35,'KAYIT LİSTESİ'!$B$4:$H$605,5,0)))</f>
        <v/>
      </c>
      <c r="P35" s="46" t="str">
        <f>IF(ISERROR(VLOOKUP(K35,'KAYIT LİSTESİ'!$B$4:$H$605,6,0)),"",(VLOOKUP(K35,'KAYIT LİSTESİ'!$B$4:$H$605,6,0)))</f>
        <v/>
      </c>
      <c r="Q35" s="233"/>
      <c r="R35" s="26"/>
    </row>
    <row r="36" spans="1:19" s="20" customFormat="1" ht="33" customHeight="1" x14ac:dyDescent="0.2">
      <c r="A36" s="70"/>
      <c r="B36" s="70"/>
      <c r="C36" s="117"/>
      <c r="D36" s="117"/>
      <c r="E36" s="181"/>
      <c r="F36" s="182"/>
      <c r="G36" s="233"/>
      <c r="H36" s="71"/>
      <c r="I36" s="23"/>
      <c r="J36" s="24">
        <v>8</v>
      </c>
      <c r="K36" s="25" t="s">
        <v>105</v>
      </c>
      <c r="L36" s="26" t="str">
        <f>IF(ISERROR(VLOOKUP(K36,'KAYIT LİSTESİ'!$B$4:$H$605,2,0)),"",(VLOOKUP(K36,'KAYIT LİSTESİ'!$B$4:$H$605,2,0)))</f>
        <v/>
      </c>
      <c r="M36" s="27" t="str">
        <f>IF(ISERROR(VLOOKUP(K36,'KAYIT LİSTESİ'!$B$4:$H$605,4,0)),"",(VLOOKUP(K36,'KAYIT LİSTESİ'!$B$4:$H$605,4,0)))</f>
        <v/>
      </c>
      <c r="N36" s="27" t="str">
        <f>IF(ISERROR(VLOOKUP(K36,'KAYIT LİSTESİ'!$B$4:$N$605,13,0)),"",(VLOOKUP(K36,'KAYIT LİSTESİ'!$B$4:$N$605,13,0)))</f>
        <v/>
      </c>
      <c r="O36" s="46" t="str">
        <f>IF(ISERROR(VLOOKUP(K36,'KAYIT LİSTESİ'!$B$4:$H$605,5,0)),"",(VLOOKUP(K36,'KAYIT LİSTESİ'!$B$4:$H$605,5,0)))</f>
        <v/>
      </c>
      <c r="P36" s="46" t="str">
        <f>IF(ISERROR(VLOOKUP(K36,'KAYIT LİSTESİ'!$B$4:$H$605,6,0)),"",(VLOOKUP(K36,'KAYIT LİSTESİ'!$B$4:$H$605,6,0)))</f>
        <v/>
      </c>
      <c r="Q36" s="233"/>
      <c r="R36" s="26"/>
    </row>
    <row r="37" spans="1:19" s="20" customFormat="1" ht="33" customHeight="1" x14ac:dyDescent="0.2">
      <c r="A37" s="534" t="s">
        <v>12</v>
      </c>
      <c r="B37" s="535" t="s">
        <v>147</v>
      </c>
      <c r="C37" s="527" t="s">
        <v>387</v>
      </c>
      <c r="D37" s="528"/>
      <c r="E37" s="529" t="str">
        <f>'YARIŞMA PROGRAMI'!P9</f>
        <v>OSMAN YAVUZ-5:38.7</v>
      </c>
      <c r="F37" s="530"/>
      <c r="G37" s="531" t="s">
        <v>15</v>
      </c>
      <c r="H37" s="532" t="s">
        <v>27</v>
      </c>
      <c r="I37" s="23"/>
      <c r="J37" s="24">
        <v>9</v>
      </c>
      <c r="K37" s="25" t="s">
        <v>106</v>
      </c>
      <c r="L37" s="26" t="str">
        <f>IF(ISERROR(VLOOKUP(K37,'KAYIT LİSTESİ'!$B$4:$H$605,2,0)),"",(VLOOKUP(K37,'KAYIT LİSTESİ'!$B$4:$H$605,2,0)))</f>
        <v/>
      </c>
      <c r="M37" s="27" t="str">
        <f>IF(ISERROR(VLOOKUP(K37,'KAYIT LİSTESİ'!$B$4:$H$605,4,0)),"",(VLOOKUP(K37,'KAYIT LİSTESİ'!$B$4:$H$605,4,0)))</f>
        <v/>
      </c>
      <c r="N37" s="27" t="str">
        <f>IF(ISERROR(VLOOKUP(K37,'KAYIT LİSTESİ'!$B$4:$N$605,13,0)),"",(VLOOKUP(K37,'KAYIT LİSTESİ'!$B$4:$N$605,13,0)))</f>
        <v/>
      </c>
      <c r="O37" s="46" t="str">
        <f>IF(ISERROR(VLOOKUP(K37,'KAYIT LİSTESİ'!$B$4:$H$605,5,0)),"",(VLOOKUP(K37,'KAYIT LİSTESİ'!$B$4:$H$605,5,0)))</f>
        <v/>
      </c>
      <c r="P37" s="46" t="str">
        <f>IF(ISERROR(VLOOKUP(K37,'KAYIT LİSTESİ'!$B$4:$H$605,6,0)),"",(VLOOKUP(K37,'KAYIT LİSTESİ'!$B$4:$H$605,6,0)))</f>
        <v/>
      </c>
      <c r="Q37" s="233"/>
      <c r="R37" s="26"/>
    </row>
    <row r="38" spans="1:19" s="20" customFormat="1" ht="33" customHeight="1" x14ac:dyDescent="0.2">
      <c r="A38" s="534"/>
      <c r="B38" s="536"/>
      <c r="C38" s="354" t="s">
        <v>386</v>
      </c>
      <c r="D38" s="355" t="s">
        <v>225</v>
      </c>
      <c r="E38" s="400" t="s">
        <v>14</v>
      </c>
      <c r="F38" s="400" t="s">
        <v>47</v>
      </c>
      <c r="G38" s="531"/>
      <c r="H38" s="533"/>
      <c r="I38" s="23"/>
      <c r="J38" s="24">
        <v>10</v>
      </c>
      <c r="K38" s="25" t="s">
        <v>107</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33"/>
      <c r="R38" s="26"/>
    </row>
    <row r="39" spans="1:19" s="20" customFormat="1" ht="33" customHeight="1" x14ac:dyDescent="0.2">
      <c r="A39" s="70">
        <v>1</v>
      </c>
      <c r="B39" s="70">
        <v>119</v>
      </c>
      <c r="C39" s="117" t="s">
        <v>552</v>
      </c>
      <c r="D39" s="117" t="s">
        <v>264</v>
      </c>
      <c r="E39" s="181" t="s">
        <v>579</v>
      </c>
      <c r="F39" s="182" t="s">
        <v>801</v>
      </c>
      <c r="G39" s="418">
        <v>74167</v>
      </c>
      <c r="H39" s="71"/>
      <c r="I39" s="23"/>
      <c r="J39" s="24">
        <v>11</v>
      </c>
      <c r="K39" s="25" t="s">
        <v>108</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33"/>
      <c r="R39" s="26"/>
    </row>
    <row r="40" spans="1:19" s="20" customFormat="1" ht="33" customHeight="1" x14ac:dyDescent="0.2">
      <c r="A40" s="70"/>
      <c r="B40" s="70">
        <v>45</v>
      </c>
      <c r="C40" s="117" t="s">
        <v>942</v>
      </c>
      <c r="D40" s="117" t="s">
        <v>264</v>
      </c>
      <c r="E40" s="181" t="s">
        <v>943</v>
      </c>
      <c r="F40" s="182" t="s">
        <v>250</v>
      </c>
      <c r="G40" s="418">
        <v>81493</v>
      </c>
      <c r="H40" s="71"/>
      <c r="I40" s="23"/>
      <c r="J40" s="24">
        <v>12</v>
      </c>
      <c r="K40" s="25" t="s">
        <v>109</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33"/>
      <c r="R40" s="26"/>
    </row>
    <row r="41" spans="1:19" s="20" customFormat="1" ht="33" customHeight="1" x14ac:dyDescent="0.2">
      <c r="A41" s="70"/>
      <c r="B41" s="70">
        <v>78</v>
      </c>
      <c r="C41" s="117" t="s">
        <v>1216</v>
      </c>
      <c r="D41" s="117" t="s">
        <v>264</v>
      </c>
      <c r="E41" s="181" t="s">
        <v>1217</v>
      </c>
      <c r="F41" s="182" t="s">
        <v>250</v>
      </c>
      <c r="G41" s="418">
        <v>100905</v>
      </c>
      <c r="H41" s="71"/>
      <c r="I41" s="23"/>
      <c r="J41" s="547" t="s">
        <v>18</v>
      </c>
      <c r="K41" s="548"/>
      <c r="L41" s="548"/>
      <c r="M41" s="548"/>
      <c r="N41" s="548"/>
      <c r="O41" s="548"/>
      <c r="P41" s="548"/>
      <c r="Q41" s="548"/>
      <c r="R41" s="549"/>
    </row>
    <row r="42" spans="1:19" s="20" customFormat="1" ht="33" customHeight="1" x14ac:dyDescent="0.2">
      <c r="A42" s="70"/>
      <c r="B42" s="70">
        <v>202</v>
      </c>
      <c r="C42" s="117" t="s">
        <v>1387</v>
      </c>
      <c r="D42" s="117" t="s">
        <v>264</v>
      </c>
      <c r="E42" s="181" t="s">
        <v>1388</v>
      </c>
      <c r="F42" s="182" t="s">
        <v>232</v>
      </c>
      <c r="G42" s="418" t="s">
        <v>1669</v>
      </c>
      <c r="H42" s="71"/>
      <c r="I42" s="23"/>
      <c r="J42" s="45" t="s">
        <v>12</v>
      </c>
      <c r="K42" s="42" t="s">
        <v>148</v>
      </c>
      <c r="L42" s="42" t="s">
        <v>147</v>
      </c>
      <c r="M42" s="43" t="s">
        <v>13</v>
      </c>
      <c r="N42" s="43" t="s">
        <v>225</v>
      </c>
      <c r="O42" s="44" t="s">
        <v>14</v>
      </c>
      <c r="P42" s="44" t="s">
        <v>47</v>
      </c>
      <c r="Q42" s="42" t="s">
        <v>15</v>
      </c>
      <c r="R42" s="42" t="s">
        <v>27</v>
      </c>
    </row>
    <row r="43" spans="1:19" s="20" customFormat="1" ht="33" customHeight="1" x14ac:dyDescent="0.2">
      <c r="A43" s="70"/>
      <c r="B43" s="70"/>
      <c r="C43" s="117"/>
      <c r="D43" s="117"/>
      <c r="E43" s="181"/>
      <c r="F43" s="182"/>
      <c r="G43" s="233"/>
      <c r="H43" s="71"/>
      <c r="I43" s="23"/>
      <c r="J43" s="24">
        <v>1</v>
      </c>
      <c r="K43" s="25" t="s">
        <v>110</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8"/>
      <c r="R43" s="26"/>
    </row>
    <row r="44" spans="1:19" s="20" customFormat="1" ht="33" customHeight="1" x14ac:dyDescent="0.2">
      <c r="A44" s="534" t="s">
        <v>12</v>
      </c>
      <c r="B44" s="535" t="s">
        <v>147</v>
      </c>
      <c r="C44" s="527" t="s">
        <v>387</v>
      </c>
      <c r="D44" s="528"/>
      <c r="E44" s="529" t="str">
        <f>'YARIŞMA PROGRAMI'!S9</f>
        <v>MUHARREN BERK-7:37.5</v>
      </c>
      <c r="F44" s="530"/>
      <c r="G44" s="531" t="s">
        <v>15</v>
      </c>
      <c r="H44" s="532" t="s">
        <v>27</v>
      </c>
      <c r="I44" s="23"/>
      <c r="J44" s="24">
        <v>2</v>
      </c>
      <c r="K44" s="25" t="s">
        <v>111</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8"/>
      <c r="R44" s="26"/>
    </row>
    <row r="45" spans="1:19" s="20" customFormat="1" ht="33" customHeight="1" x14ac:dyDescent="0.2">
      <c r="A45" s="534"/>
      <c r="B45" s="536"/>
      <c r="C45" s="354" t="s">
        <v>386</v>
      </c>
      <c r="D45" s="355" t="s">
        <v>225</v>
      </c>
      <c r="E45" s="400" t="s">
        <v>14</v>
      </c>
      <c r="F45" s="400" t="s">
        <v>47</v>
      </c>
      <c r="G45" s="531"/>
      <c r="H45" s="533"/>
      <c r="I45" s="23"/>
      <c r="J45" s="24">
        <v>3</v>
      </c>
      <c r="K45" s="25" t="s">
        <v>112</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8"/>
      <c r="R45" s="26"/>
    </row>
    <row r="46" spans="1:19" s="20" customFormat="1" ht="33" customHeight="1" x14ac:dyDescent="0.2">
      <c r="A46" s="70">
        <v>1</v>
      </c>
      <c r="B46" s="70">
        <v>185</v>
      </c>
      <c r="C46" s="117" t="s">
        <v>286</v>
      </c>
      <c r="D46" s="117" t="s">
        <v>288</v>
      </c>
      <c r="E46" s="181" t="s">
        <v>287</v>
      </c>
      <c r="F46" s="392" t="s">
        <v>232</v>
      </c>
      <c r="G46" s="418">
        <v>120334</v>
      </c>
      <c r="H46" s="71"/>
      <c r="I46" s="23"/>
      <c r="J46" s="24">
        <v>4</v>
      </c>
      <c r="K46" s="25" t="s">
        <v>113</v>
      </c>
      <c r="L46" s="26" t="str">
        <f>IF(ISERROR(VLOOKUP(K46,'KAYIT LİSTESİ'!$B$4:$H$605,2,0)),"",(VLOOKUP(K46,'KAYIT LİSTESİ'!$B$4:$H$605,2,0)))</f>
        <v/>
      </c>
      <c r="M46" s="27" t="str">
        <f>IF(ISERROR(VLOOKUP(K46,'KAYIT LİSTESİ'!$B$4:$H$605,4,0)),"",(VLOOKUP(K46,'KAYIT LİSTESİ'!$B$4:$H$605,4,0)))</f>
        <v/>
      </c>
      <c r="N46" s="27" t="str">
        <f>IF(ISERROR(VLOOKUP(K46,'KAYIT LİSTESİ'!$B$4:$N$605,13,0)),"",(VLOOKUP(K46,'KAYIT LİSTESİ'!$B$4:$N$605,13,0)))</f>
        <v/>
      </c>
      <c r="O46" s="46" t="str">
        <f>IF(ISERROR(VLOOKUP(K46,'KAYIT LİSTESİ'!$B$4:$H$605,5,0)),"",(VLOOKUP(K46,'KAYIT LİSTESİ'!$B$4:$H$605,5,0)))</f>
        <v/>
      </c>
      <c r="P46" s="46" t="str">
        <f>IF(ISERROR(VLOOKUP(K46,'KAYIT LİSTESİ'!$B$4:$H$605,6,0)),"",(VLOOKUP(K46,'KAYIT LİSTESİ'!$B$4:$H$605,6,0)))</f>
        <v/>
      </c>
      <c r="Q46" s="28"/>
      <c r="R46" s="26"/>
    </row>
    <row r="47" spans="1:19" s="20" customFormat="1" ht="33" customHeight="1" x14ac:dyDescent="0.2">
      <c r="A47" s="70"/>
      <c r="B47" s="70"/>
      <c r="C47" s="117"/>
      <c r="D47" s="117"/>
      <c r="E47" s="181"/>
      <c r="F47" s="182"/>
      <c r="G47" s="233"/>
      <c r="H47" s="71"/>
      <c r="I47" s="23"/>
      <c r="J47" s="24">
        <v>5</v>
      </c>
      <c r="K47" s="25" t="s">
        <v>114</v>
      </c>
      <c r="L47" s="26" t="str">
        <f>IF(ISERROR(VLOOKUP(K47,'KAYIT LİSTESİ'!$B$4:$H$605,2,0)),"",(VLOOKUP(K47,'KAYIT LİSTESİ'!$B$4:$H$605,2,0)))</f>
        <v/>
      </c>
      <c r="M47" s="27" t="str">
        <f>IF(ISERROR(VLOOKUP(K47,'KAYIT LİSTESİ'!$B$4:$H$605,4,0)),"",(VLOOKUP(K47,'KAYIT LİSTESİ'!$B$4:$H$605,4,0)))</f>
        <v/>
      </c>
      <c r="N47" s="27" t="str">
        <f>IF(ISERROR(VLOOKUP(K47,'KAYIT LİSTESİ'!$B$4:$N$605,13,0)),"",(VLOOKUP(K47,'KAYIT LİSTESİ'!$B$4:$N$605,13,0)))</f>
        <v/>
      </c>
      <c r="O47" s="46" t="str">
        <f>IF(ISERROR(VLOOKUP(K47,'KAYIT LİSTESİ'!$B$4:$H$605,5,0)),"",(VLOOKUP(K47,'KAYIT LİSTESİ'!$B$4:$H$605,5,0)))</f>
        <v/>
      </c>
      <c r="P47" s="46" t="str">
        <f>IF(ISERROR(VLOOKUP(K47,'KAYIT LİSTESİ'!$B$4:$H$605,6,0)),"",(VLOOKUP(K47,'KAYIT LİSTESİ'!$B$4:$H$605,6,0)))</f>
        <v/>
      </c>
      <c r="Q47" s="28"/>
      <c r="R47" s="26"/>
    </row>
    <row r="48" spans="1:19" ht="21.6" customHeight="1" x14ac:dyDescent="0.2">
      <c r="A48" s="70"/>
      <c r="B48" s="70"/>
      <c r="C48" s="117"/>
      <c r="D48" s="117"/>
      <c r="E48" s="181"/>
      <c r="F48" s="182"/>
      <c r="G48" s="233"/>
      <c r="H48" s="71"/>
      <c r="I48" s="23"/>
      <c r="J48" s="24">
        <v>6</v>
      </c>
      <c r="K48" s="25" t="s">
        <v>115</v>
      </c>
      <c r="L48" s="26" t="str">
        <f>IF(ISERROR(VLOOKUP(K48,'KAYIT LİSTESİ'!$B$4:$H$605,2,0)),"",(VLOOKUP(K48,'KAYIT LİSTESİ'!$B$4:$H$605,2,0)))</f>
        <v/>
      </c>
      <c r="M48" s="27" t="str">
        <f>IF(ISERROR(VLOOKUP(K48,'KAYIT LİSTESİ'!$B$4:$H$605,4,0)),"",(VLOOKUP(K48,'KAYIT LİSTESİ'!$B$4:$H$605,4,0)))</f>
        <v/>
      </c>
      <c r="N48" s="27" t="str">
        <f>IF(ISERROR(VLOOKUP(K48,'KAYIT LİSTESİ'!$B$4:$N$605,13,0)),"",(VLOOKUP(K48,'KAYIT LİSTESİ'!$B$4:$N$605,13,0)))</f>
        <v/>
      </c>
      <c r="O48" s="46" t="str">
        <f>IF(ISERROR(VLOOKUP(K48,'KAYIT LİSTESİ'!$B$4:$H$605,5,0)),"",(VLOOKUP(K48,'KAYIT LİSTESİ'!$B$4:$H$605,5,0)))</f>
        <v/>
      </c>
      <c r="P48" s="46" t="str">
        <f>IF(ISERROR(VLOOKUP(K48,'KAYIT LİSTESİ'!$B$4:$H$605,6,0)),"",(VLOOKUP(K48,'KAYIT LİSTESİ'!$B$4:$H$605,6,0)))</f>
        <v/>
      </c>
      <c r="Q48" s="28"/>
      <c r="R48" s="26"/>
      <c r="S48" s="34"/>
    </row>
    <row r="49" spans="1:18" x14ac:dyDescent="0.2">
      <c r="A49" s="38"/>
      <c r="B49" s="38"/>
      <c r="C49" s="39"/>
      <c r="D49" s="39"/>
      <c r="E49" s="38"/>
      <c r="F49" s="40"/>
      <c r="G49" s="47"/>
      <c r="H49" s="41"/>
      <c r="R49" s="32"/>
    </row>
    <row r="50" spans="1:18" x14ac:dyDescent="0.2">
      <c r="A50" s="32" t="s">
        <v>19</v>
      </c>
      <c r="B50" s="32"/>
      <c r="C50" s="32"/>
      <c r="D50" s="32"/>
      <c r="E50" s="32"/>
      <c r="F50" s="48" t="s">
        <v>0</v>
      </c>
      <c r="G50" s="48" t="s">
        <v>1</v>
      </c>
      <c r="H50" s="29"/>
      <c r="I50" s="33" t="s">
        <v>2</v>
      </c>
      <c r="J50" s="33"/>
      <c r="K50" s="33"/>
      <c r="L50" s="33"/>
      <c r="O50" s="50" t="s">
        <v>3</v>
      </c>
      <c r="P50" s="51" t="s">
        <v>3</v>
      </c>
      <c r="Q50" s="29" t="s">
        <v>3</v>
      </c>
    </row>
  </sheetData>
  <mergeCells count="59">
    <mergeCell ref="A1:R1"/>
    <mergeCell ref="A2:R2"/>
    <mergeCell ref="A3:C3"/>
    <mergeCell ref="E3:F3"/>
    <mergeCell ref="G3:H3"/>
    <mergeCell ref="J3:L3"/>
    <mergeCell ref="P3:R3"/>
    <mergeCell ref="A4:C4"/>
    <mergeCell ref="E4:F4"/>
    <mergeCell ref="P5:R5"/>
    <mergeCell ref="A6:A7"/>
    <mergeCell ref="B6:B7"/>
    <mergeCell ref="C6:D6"/>
    <mergeCell ref="E6:F6"/>
    <mergeCell ref="G6:G7"/>
    <mergeCell ref="H6:H7"/>
    <mergeCell ref="J6:R6"/>
    <mergeCell ref="H16:H17"/>
    <mergeCell ref="A11:A12"/>
    <mergeCell ref="B11:B12"/>
    <mergeCell ref="C11:D11"/>
    <mergeCell ref="E11:F11"/>
    <mergeCell ref="G11:G12"/>
    <mergeCell ref="H11:H12"/>
    <mergeCell ref="A16:A17"/>
    <mergeCell ref="B16:B17"/>
    <mergeCell ref="C16:D16"/>
    <mergeCell ref="E16:F16"/>
    <mergeCell ref="G16:G17"/>
    <mergeCell ref="A22:A23"/>
    <mergeCell ref="B22:B23"/>
    <mergeCell ref="C22:D22"/>
    <mergeCell ref="E22:F22"/>
    <mergeCell ref="A27:A28"/>
    <mergeCell ref="B27:B28"/>
    <mergeCell ref="C27:D27"/>
    <mergeCell ref="E27:F27"/>
    <mergeCell ref="H37:H38"/>
    <mergeCell ref="G27:G28"/>
    <mergeCell ref="H27:H28"/>
    <mergeCell ref="J27:R27"/>
    <mergeCell ref="A32:A33"/>
    <mergeCell ref="B32:B33"/>
    <mergeCell ref="C32:D32"/>
    <mergeCell ref="E32:F32"/>
    <mergeCell ref="G32:G33"/>
    <mergeCell ref="H32:H33"/>
    <mergeCell ref="A37:A38"/>
    <mergeCell ref="B37:B38"/>
    <mergeCell ref="C37:D37"/>
    <mergeCell ref="E37:F37"/>
    <mergeCell ref="G37:G38"/>
    <mergeCell ref="J41:R41"/>
    <mergeCell ref="A44:A45"/>
    <mergeCell ref="B44:B45"/>
    <mergeCell ref="C44:D44"/>
    <mergeCell ref="E44:F44"/>
    <mergeCell ref="G44:G45"/>
    <mergeCell ref="H44:H45"/>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65"/>
  <sheetViews>
    <sheetView view="pageBreakPreview" zoomScale="80" zoomScaleNormal="100" zoomScaleSheetLayoutView="80" workbookViewId="0">
      <selection activeCell="E5" sqref="E5:F5"/>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10"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3.7109375" style="31" bestFit="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422"/>
      <c r="E3" s="545" t="str">
        <f>'YARIŞMA PROGRAMI'!C20</f>
        <v>5000 Metre</v>
      </c>
      <c r="F3" s="545"/>
      <c r="G3" s="539"/>
      <c r="H3" s="539"/>
      <c r="I3" s="11"/>
      <c r="J3" s="546"/>
      <c r="K3" s="546"/>
      <c r="L3" s="546"/>
      <c r="M3" s="12"/>
      <c r="N3" s="12"/>
      <c r="O3" s="421"/>
      <c r="P3" s="540"/>
      <c r="Q3" s="540"/>
      <c r="R3" s="540"/>
    </row>
    <row r="4" spans="1:18" s="13" customFormat="1" ht="17.25" customHeight="1" x14ac:dyDescent="0.2">
      <c r="A4" s="537" t="s">
        <v>151</v>
      </c>
      <c r="B4" s="537"/>
      <c r="C4" s="537"/>
      <c r="D4" s="423"/>
      <c r="E4" s="544" t="str">
        <f>'YARIŞMA BİLGİLERİ'!F21</f>
        <v>Master Erkekler</v>
      </c>
      <c r="F4" s="544"/>
      <c r="G4" s="35"/>
      <c r="H4" s="35"/>
      <c r="I4" s="35"/>
      <c r="J4" s="35"/>
      <c r="K4" s="35"/>
      <c r="L4" s="35"/>
      <c r="M4" s="36"/>
      <c r="N4" s="36"/>
      <c r="O4" s="81" t="s">
        <v>5</v>
      </c>
      <c r="P4" s="406">
        <f>'YARIŞMA PROGRAMI'!B20</f>
        <v>42210.888888888891</v>
      </c>
      <c r="Q4" s="193"/>
      <c r="R4" s="192"/>
    </row>
    <row r="5" spans="1:18" s="10" customFormat="1" ht="16.5" customHeight="1" x14ac:dyDescent="0.2">
      <c r="A5" s="14"/>
      <c r="B5" s="14"/>
      <c r="C5" s="15"/>
      <c r="D5" s="15"/>
      <c r="E5" s="571" t="s">
        <v>1678</v>
      </c>
      <c r="F5" s="571"/>
      <c r="G5" s="17"/>
      <c r="H5" s="17"/>
      <c r="I5" s="17"/>
      <c r="J5" s="14"/>
      <c r="K5" s="14"/>
      <c r="L5" s="14"/>
      <c r="M5" s="18"/>
      <c r="N5" s="18"/>
      <c r="O5" s="19"/>
      <c r="P5" s="538">
        <f ca="1">NOW()</f>
        <v>42212.506261805553</v>
      </c>
      <c r="Q5" s="538"/>
      <c r="R5" s="538"/>
    </row>
    <row r="6" spans="1:18" s="20" customFormat="1" ht="25.9" customHeight="1" x14ac:dyDescent="0.2">
      <c r="A6" s="534" t="s">
        <v>12</v>
      </c>
      <c r="B6" s="535" t="s">
        <v>147</v>
      </c>
      <c r="C6" s="527" t="s">
        <v>387</v>
      </c>
      <c r="D6" s="528"/>
      <c r="E6" s="529" t="s">
        <v>1508</v>
      </c>
      <c r="F6" s="530"/>
      <c r="G6" s="531" t="s">
        <v>15</v>
      </c>
      <c r="H6" s="532" t="s">
        <v>27</v>
      </c>
      <c r="J6" s="547" t="s">
        <v>16</v>
      </c>
      <c r="K6" s="548"/>
      <c r="L6" s="548"/>
      <c r="M6" s="548"/>
      <c r="N6" s="548"/>
      <c r="O6" s="548"/>
      <c r="P6" s="548"/>
      <c r="Q6" s="548"/>
      <c r="R6" s="549"/>
    </row>
    <row r="7" spans="1:18" ht="25.9" customHeight="1" x14ac:dyDescent="0.2">
      <c r="A7" s="534"/>
      <c r="B7" s="536"/>
      <c r="C7" s="354" t="s">
        <v>386</v>
      </c>
      <c r="D7" s="355" t="s">
        <v>225</v>
      </c>
      <c r="E7" s="424" t="s">
        <v>14</v>
      </c>
      <c r="F7" s="424" t="s">
        <v>47</v>
      </c>
      <c r="G7" s="531"/>
      <c r="H7" s="533"/>
      <c r="I7" s="21"/>
      <c r="J7" s="45" t="s">
        <v>12</v>
      </c>
      <c r="K7" s="42" t="s">
        <v>148</v>
      </c>
      <c r="L7" s="42" t="s">
        <v>147</v>
      </c>
      <c r="M7" s="43" t="s">
        <v>13</v>
      </c>
      <c r="N7" s="43" t="s">
        <v>225</v>
      </c>
      <c r="O7" s="44" t="s">
        <v>14</v>
      </c>
      <c r="P7" s="44" t="s">
        <v>47</v>
      </c>
      <c r="Q7" s="42" t="s">
        <v>15</v>
      </c>
      <c r="R7" s="42" t="s">
        <v>27</v>
      </c>
    </row>
    <row r="8" spans="1:18" s="20" customFormat="1" ht="25.9" customHeight="1" x14ac:dyDescent="0.2">
      <c r="A8" s="70">
        <v>1</v>
      </c>
      <c r="B8" s="70">
        <v>136</v>
      </c>
      <c r="C8" s="117" t="s">
        <v>508</v>
      </c>
      <c r="D8" s="117" t="s">
        <v>235</v>
      </c>
      <c r="E8" s="181" t="s">
        <v>289</v>
      </c>
      <c r="F8" s="392" t="s">
        <v>509</v>
      </c>
      <c r="G8" s="429">
        <v>175170</v>
      </c>
      <c r="H8" s="71"/>
      <c r="I8" s="23"/>
      <c r="J8" s="24">
        <v>1</v>
      </c>
      <c r="K8" s="25" t="s">
        <v>1028</v>
      </c>
      <c r="L8" s="26">
        <v>12</v>
      </c>
      <c r="M8" s="27" t="s">
        <v>1019</v>
      </c>
      <c r="N8" s="27" t="s">
        <v>235</v>
      </c>
      <c r="O8" s="46" t="s">
        <v>1020</v>
      </c>
      <c r="P8" s="46" t="s">
        <v>232</v>
      </c>
      <c r="Q8" s="233" t="s">
        <v>1669</v>
      </c>
      <c r="R8" s="26" t="s">
        <v>383</v>
      </c>
    </row>
    <row r="9" spans="1:18" s="20" customFormat="1" ht="25.9" customHeight="1" x14ac:dyDescent="0.2">
      <c r="A9" s="70">
        <v>2</v>
      </c>
      <c r="B9" s="70">
        <v>63</v>
      </c>
      <c r="C9" s="117" t="s">
        <v>226</v>
      </c>
      <c r="D9" s="117" t="s">
        <v>235</v>
      </c>
      <c r="E9" s="181" t="s">
        <v>227</v>
      </c>
      <c r="F9" s="392" t="s">
        <v>228</v>
      </c>
      <c r="G9" s="429">
        <v>205220</v>
      </c>
      <c r="H9" s="71"/>
      <c r="I9" s="23"/>
      <c r="J9" s="24">
        <v>2</v>
      </c>
      <c r="K9" s="25" t="s">
        <v>1029</v>
      </c>
      <c r="L9" s="26">
        <v>63</v>
      </c>
      <c r="M9" s="27" t="s">
        <v>226</v>
      </c>
      <c r="N9" s="27" t="s">
        <v>235</v>
      </c>
      <c r="O9" s="46" t="s">
        <v>227</v>
      </c>
      <c r="P9" s="46" t="s">
        <v>228</v>
      </c>
      <c r="Q9" s="429">
        <v>205220</v>
      </c>
      <c r="R9" s="26">
        <v>7</v>
      </c>
    </row>
    <row r="10" spans="1:18" s="20" customFormat="1" ht="25.9" customHeight="1" x14ac:dyDescent="0.2">
      <c r="A10" s="70" t="s">
        <v>383</v>
      </c>
      <c r="B10" s="70">
        <v>12</v>
      </c>
      <c r="C10" s="117" t="s">
        <v>1019</v>
      </c>
      <c r="D10" s="117" t="s">
        <v>235</v>
      </c>
      <c r="E10" s="181" t="s">
        <v>1020</v>
      </c>
      <c r="F10" s="392" t="s">
        <v>232</v>
      </c>
      <c r="G10" s="233" t="s">
        <v>1669</v>
      </c>
      <c r="H10" s="71"/>
      <c r="I10" s="23"/>
      <c r="J10" s="24">
        <v>3</v>
      </c>
      <c r="K10" s="25" t="s">
        <v>1030</v>
      </c>
      <c r="L10" s="26">
        <v>71</v>
      </c>
      <c r="M10" s="27" t="s">
        <v>506</v>
      </c>
      <c r="N10" s="27" t="s">
        <v>235</v>
      </c>
      <c r="O10" s="46" t="s">
        <v>563</v>
      </c>
      <c r="P10" s="46" t="s">
        <v>507</v>
      </c>
      <c r="Q10" s="429" t="s">
        <v>1669</v>
      </c>
      <c r="R10" s="26" t="s">
        <v>383</v>
      </c>
    </row>
    <row r="11" spans="1:18" s="20" customFormat="1" ht="25.9" customHeight="1" x14ac:dyDescent="0.2">
      <c r="A11" s="70" t="s">
        <v>383</v>
      </c>
      <c r="B11" s="70">
        <v>71</v>
      </c>
      <c r="C11" s="117" t="s">
        <v>506</v>
      </c>
      <c r="D11" s="117" t="s">
        <v>235</v>
      </c>
      <c r="E11" s="181" t="s">
        <v>563</v>
      </c>
      <c r="F11" s="392" t="s">
        <v>507</v>
      </c>
      <c r="G11" s="233" t="s">
        <v>1669</v>
      </c>
      <c r="H11" s="71"/>
      <c r="I11" s="23"/>
      <c r="J11" s="24">
        <v>4</v>
      </c>
      <c r="K11" s="25" t="s">
        <v>1031</v>
      </c>
      <c r="L11" s="26">
        <v>136</v>
      </c>
      <c r="M11" s="27" t="s">
        <v>508</v>
      </c>
      <c r="N11" s="27" t="s">
        <v>235</v>
      </c>
      <c r="O11" s="46" t="s">
        <v>289</v>
      </c>
      <c r="P11" s="46" t="s">
        <v>509</v>
      </c>
      <c r="Q11" s="429">
        <v>175170</v>
      </c>
      <c r="R11" s="26">
        <v>1</v>
      </c>
    </row>
    <row r="12" spans="1:18" s="20" customFormat="1" ht="25.9" customHeight="1" x14ac:dyDescent="0.2">
      <c r="A12" s="70" t="s">
        <v>383</v>
      </c>
      <c r="B12" s="70">
        <v>198</v>
      </c>
      <c r="C12" s="117" t="s">
        <v>1385</v>
      </c>
      <c r="D12" s="117" t="s">
        <v>235</v>
      </c>
      <c r="E12" s="181" t="s">
        <v>1386</v>
      </c>
      <c r="F12" s="392" t="s">
        <v>232</v>
      </c>
      <c r="G12" s="233" t="s">
        <v>1669</v>
      </c>
      <c r="H12" s="71"/>
      <c r="I12" s="23"/>
      <c r="J12" s="24">
        <v>5</v>
      </c>
      <c r="K12" s="25" t="s">
        <v>1032</v>
      </c>
      <c r="L12" s="26">
        <v>198</v>
      </c>
      <c r="M12" s="27" t="s">
        <v>1385</v>
      </c>
      <c r="N12" s="27" t="s">
        <v>235</v>
      </c>
      <c r="O12" s="46" t="s">
        <v>1386</v>
      </c>
      <c r="P12" s="46" t="s">
        <v>232</v>
      </c>
      <c r="Q12" s="429" t="s">
        <v>1669</v>
      </c>
      <c r="R12" s="26" t="s">
        <v>383</v>
      </c>
    </row>
    <row r="13" spans="1:18" s="20" customFormat="1" ht="25.9" customHeight="1" x14ac:dyDescent="0.2">
      <c r="A13" s="534" t="s">
        <v>12</v>
      </c>
      <c r="B13" s="535" t="s">
        <v>147</v>
      </c>
      <c r="C13" s="427" t="s">
        <v>387</v>
      </c>
      <c r="D13" s="428"/>
      <c r="E13" s="529" t="s">
        <v>1509</v>
      </c>
      <c r="F13" s="530"/>
      <c r="G13" s="425" t="s">
        <v>15</v>
      </c>
      <c r="H13" s="425" t="s">
        <v>27</v>
      </c>
      <c r="I13" s="23"/>
      <c r="J13" s="24">
        <v>6</v>
      </c>
      <c r="K13" s="25" t="s">
        <v>1033</v>
      </c>
      <c r="L13" s="26">
        <v>18</v>
      </c>
      <c r="M13" s="27" t="s">
        <v>290</v>
      </c>
      <c r="N13" s="27" t="s">
        <v>236</v>
      </c>
      <c r="O13" s="46" t="s">
        <v>291</v>
      </c>
      <c r="P13" s="46" t="s">
        <v>510</v>
      </c>
      <c r="Q13" s="429">
        <v>200367</v>
      </c>
      <c r="R13" s="26">
        <v>3</v>
      </c>
    </row>
    <row r="14" spans="1:18" s="20" customFormat="1" ht="25.9" customHeight="1" x14ac:dyDescent="0.2">
      <c r="A14" s="534"/>
      <c r="B14" s="536"/>
      <c r="C14" s="354" t="s">
        <v>386</v>
      </c>
      <c r="D14" s="355" t="s">
        <v>225</v>
      </c>
      <c r="E14" s="424" t="s">
        <v>14</v>
      </c>
      <c r="F14" s="424" t="s">
        <v>47</v>
      </c>
      <c r="G14" s="426"/>
      <c r="H14" s="426"/>
      <c r="I14" s="23"/>
      <c r="J14" s="24">
        <v>7</v>
      </c>
      <c r="K14" s="25" t="s">
        <v>1034</v>
      </c>
      <c r="L14" s="26">
        <v>120</v>
      </c>
      <c r="M14" s="27" t="s">
        <v>1055</v>
      </c>
      <c r="N14" s="27" t="s">
        <v>236</v>
      </c>
      <c r="O14" s="46" t="s">
        <v>1056</v>
      </c>
      <c r="P14" s="46" t="s">
        <v>301</v>
      </c>
      <c r="Q14" s="429" t="s">
        <v>1669</v>
      </c>
      <c r="R14" s="26" t="s">
        <v>383</v>
      </c>
    </row>
    <row r="15" spans="1:18" s="20" customFormat="1" ht="25.9" customHeight="1" x14ac:dyDescent="0.2">
      <c r="A15" s="70">
        <v>1</v>
      </c>
      <c r="B15" s="70">
        <v>18</v>
      </c>
      <c r="C15" s="117" t="s">
        <v>290</v>
      </c>
      <c r="D15" s="117" t="s">
        <v>236</v>
      </c>
      <c r="E15" s="181" t="s">
        <v>291</v>
      </c>
      <c r="F15" s="182" t="s">
        <v>510</v>
      </c>
      <c r="G15" s="429">
        <v>200367</v>
      </c>
      <c r="H15" s="234"/>
      <c r="I15" s="23"/>
      <c r="J15" s="24">
        <v>8</v>
      </c>
      <c r="K15" s="25" t="s">
        <v>1035</v>
      </c>
      <c r="L15" s="26">
        <v>13</v>
      </c>
      <c r="M15" s="27" t="s">
        <v>515</v>
      </c>
      <c r="N15" s="27" t="s">
        <v>246</v>
      </c>
      <c r="O15" s="46" t="s">
        <v>516</v>
      </c>
      <c r="P15" s="46" t="s">
        <v>301</v>
      </c>
      <c r="Q15" s="429" t="s">
        <v>1669</v>
      </c>
      <c r="R15" s="26" t="s">
        <v>383</v>
      </c>
    </row>
    <row r="16" spans="1:18" s="20" customFormat="1" ht="25.9" customHeight="1" x14ac:dyDescent="0.2">
      <c r="A16" s="70">
        <v>2</v>
      </c>
      <c r="B16" s="70">
        <v>212</v>
      </c>
      <c r="C16" s="117">
        <v>27354</v>
      </c>
      <c r="D16" s="117" t="s">
        <v>236</v>
      </c>
      <c r="E16" s="181" t="s">
        <v>1489</v>
      </c>
      <c r="F16" s="182" t="s">
        <v>1490</v>
      </c>
      <c r="G16" s="429">
        <v>201162</v>
      </c>
      <c r="H16" s="234"/>
      <c r="I16" s="23"/>
      <c r="J16" s="24">
        <v>9</v>
      </c>
      <c r="K16" s="25" t="s">
        <v>1036</v>
      </c>
      <c r="L16" s="26">
        <v>21</v>
      </c>
      <c r="M16" s="27" t="s">
        <v>1057</v>
      </c>
      <c r="N16" s="27" t="s">
        <v>246</v>
      </c>
      <c r="O16" s="46" t="s">
        <v>1058</v>
      </c>
      <c r="P16" s="46" t="s">
        <v>1059</v>
      </c>
      <c r="Q16" s="429">
        <v>182131</v>
      </c>
      <c r="R16" s="26">
        <v>2</v>
      </c>
    </row>
    <row r="17" spans="1:18" s="20" customFormat="1" ht="25.9" customHeight="1" x14ac:dyDescent="0.2">
      <c r="A17" s="70" t="s">
        <v>383</v>
      </c>
      <c r="B17" s="70">
        <v>120</v>
      </c>
      <c r="C17" s="117" t="s">
        <v>1055</v>
      </c>
      <c r="D17" s="117" t="s">
        <v>236</v>
      </c>
      <c r="E17" s="181" t="s">
        <v>1056</v>
      </c>
      <c r="F17" s="182" t="s">
        <v>301</v>
      </c>
      <c r="G17" s="233" t="s">
        <v>1669</v>
      </c>
      <c r="H17" s="234"/>
      <c r="I17" s="23"/>
      <c r="J17" s="24">
        <v>10</v>
      </c>
      <c r="K17" s="25" t="s">
        <v>1037</v>
      </c>
      <c r="L17" s="26">
        <v>32</v>
      </c>
      <c r="M17" s="27" t="s">
        <v>518</v>
      </c>
      <c r="N17" s="27" t="s">
        <v>246</v>
      </c>
      <c r="O17" s="420" t="s">
        <v>519</v>
      </c>
      <c r="P17" s="46" t="s">
        <v>301</v>
      </c>
      <c r="Q17" s="429">
        <v>245768</v>
      </c>
      <c r="R17" s="26">
        <v>15</v>
      </c>
    </row>
    <row r="18" spans="1:18" s="20" customFormat="1" ht="25.9" customHeight="1" x14ac:dyDescent="0.2">
      <c r="A18" s="534" t="s">
        <v>12</v>
      </c>
      <c r="B18" s="535" t="s">
        <v>147</v>
      </c>
      <c r="C18" s="427" t="s">
        <v>387</v>
      </c>
      <c r="D18" s="428"/>
      <c r="E18" s="529" t="s">
        <v>1510</v>
      </c>
      <c r="F18" s="530"/>
      <c r="G18" s="424" t="s">
        <v>15</v>
      </c>
      <c r="H18" s="425" t="s">
        <v>27</v>
      </c>
      <c r="I18" s="23"/>
      <c r="J18" s="24">
        <v>11</v>
      </c>
      <c r="K18" s="25" t="s">
        <v>1038</v>
      </c>
      <c r="L18" s="26">
        <v>82</v>
      </c>
      <c r="M18" s="27" t="s">
        <v>523</v>
      </c>
      <c r="N18" s="27" t="s">
        <v>246</v>
      </c>
      <c r="O18" s="46" t="s">
        <v>524</v>
      </c>
      <c r="P18" s="46" t="s">
        <v>522</v>
      </c>
      <c r="Q18" s="429">
        <v>201049</v>
      </c>
      <c r="R18" s="26">
        <v>6</v>
      </c>
    </row>
    <row r="19" spans="1:18" s="20" customFormat="1" ht="25.9" customHeight="1" x14ac:dyDescent="0.2">
      <c r="A19" s="534"/>
      <c r="B19" s="536"/>
      <c r="C19" s="354" t="s">
        <v>386</v>
      </c>
      <c r="D19" s="355" t="s">
        <v>225</v>
      </c>
      <c r="E19" s="424" t="s">
        <v>14</v>
      </c>
      <c r="F19" s="424" t="s">
        <v>47</v>
      </c>
      <c r="G19" s="424"/>
      <c r="H19" s="426"/>
      <c r="I19" s="23"/>
      <c r="J19" s="24">
        <v>12</v>
      </c>
      <c r="K19" s="25" t="s">
        <v>1039</v>
      </c>
      <c r="L19" s="26">
        <v>111</v>
      </c>
      <c r="M19" s="27" t="s">
        <v>275</v>
      </c>
      <c r="N19" s="27" t="s">
        <v>246</v>
      </c>
      <c r="O19" s="46" t="s">
        <v>1060</v>
      </c>
      <c r="P19" s="46" t="s">
        <v>229</v>
      </c>
      <c r="Q19" s="429">
        <v>204816</v>
      </c>
      <c r="R19" s="26">
        <v>9</v>
      </c>
    </row>
    <row r="20" spans="1:18" s="20" customFormat="1" ht="25.9" customHeight="1" x14ac:dyDescent="0.2">
      <c r="A20" s="70">
        <v>1</v>
      </c>
      <c r="B20" s="70">
        <v>21</v>
      </c>
      <c r="C20" s="117" t="s">
        <v>1057</v>
      </c>
      <c r="D20" s="117" t="s">
        <v>246</v>
      </c>
      <c r="E20" s="181" t="s">
        <v>1058</v>
      </c>
      <c r="F20" s="182" t="s">
        <v>1059</v>
      </c>
      <c r="G20" s="429">
        <v>182131</v>
      </c>
      <c r="H20" s="234"/>
      <c r="I20" s="23"/>
      <c r="J20" s="24">
        <v>13</v>
      </c>
      <c r="K20" s="25" t="s">
        <v>1040</v>
      </c>
      <c r="L20" s="26">
        <v>133</v>
      </c>
      <c r="M20" s="27" t="s">
        <v>929</v>
      </c>
      <c r="N20" s="27" t="s">
        <v>246</v>
      </c>
      <c r="O20" s="46" t="s">
        <v>930</v>
      </c>
      <c r="P20" s="46" t="s">
        <v>301</v>
      </c>
      <c r="Q20" s="429" t="s">
        <v>1669</v>
      </c>
      <c r="R20" s="26" t="s">
        <v>383</v>
      </c>
    </row>
    <row r="21" spans="1:18" s="20" customFormat="1" ht="25.9" customHeight="1" x14ac:dyDescent="0.2">
      <c r="A21" s="70">
        <v>2</v>
      </c>
      <c r="B21" s="70">
        <v>82</v>
      </c>
      <c r="C21" s="117" t="s">
        <v>523</v>
      </c>
      <c r="D21" s="117" t="s">
        <v>246</v>
      </c>
      <c r="E21" s="181" t="s">
        <v>524</v>
      </c>
      <c r="F21" s="182" t="s">
        <v>522</v>
      </c>
      <c r="G21" s="429">
        <v>201049</v>
      </c>
      <c r="H21" s="71"/>
      <c r="I21" s="23"/>
      <c r="J21" s="24">
        <v>14</v>
      </c>
      <c r="K21" s="25" t="s">
        <v>1071</v>
      </c>
      <c r="L21" s="26">
        <v>72</v>
      </c>
      <c r="M21" s="27" t="s">
        <v>309</v>
      </c>
      <c r="N21" s="27" t="s">
        <v>251</v>
      </c>
      <c r="O21" s="46" t="s">
        <v>310</v>
      </c>
      <c r="P21" s="46" t="s">
        <v>530</v>
      </c>
      <c r="Q21" s="429">
        <v>214816</v>
      </c>
      <c r="R21" s="26">
        <v>11</v>
      </c>
    </row>
    <row r="22" spans="1:18" s="20" customFormat="1" ht="25.9" customHeight="1" x14ac:dyDescent="0.2">
      <c r="A22" s="70">
        <v>3</v>
      </c>
      <c r="B22" s="70">
        <v>111</v>
      </c>
      <c r="C22" s="117" t="s">
        <v>275</v>
      </c>
      <c r="D22" s="117" t="s">
        <v>246</v>
      </c>
      <c r="E22" s="181" t="s">
        <v>1060</v>
      </c>
      <c r="F22" s="182" t="s">
        <v>229</v>
      </c>
      <c r="G22" s="429">
        <v>204816</v>
      </c>
      <c r="H22" s="71"/>
      <c r="I22" s="23"/>
      <c r="J22" s="24">
        <v>15</v>
      </c>
      <c r="K22" s="25" t="s">
        <v>1072</v>
      </c>
      <c r="L22" s="26">
        <v>143</v>
      </c>
      <c r="M22" s="27" t="s">
        <v>1061</v>
      </c>
      <c r="N22" s="27" t="s">
        <v>251</v>
      </c>
      <c r="O22" s="46" t="s">
        <v>1062</v>
      </c>
      <c r="P22" s="46" t="s">
        <v>522</v>
      </c>
      <c r="Q22" s="429">
        <v>215411</v>
      </c>
      <c r="R22" s="26">
        <v>12</v>
      </c>
    </row>
    <row r="23" spans="1:18" s="20" customFormat="1" ht="25.9" customHeight="1" x14ac:dyDescent="0.2">
      <c r="A23" s="70">
        <v>4</v>
      </c>
      <c r="B23" s="70">
        <v>32</v>
      </c>
      <c r="C23" s="117" t="s">
        <v>518</v>
      </c>
      <c r="D23" s="117" t="s">
        <v>246</v>
      </c>
      <c r="E23" s="181" t="s">
        <v>519</v>
      </c>
      <c r="F23" s="182" t="s">
        <v>301</v>
      </c>
      <c r="G23" s="429">
        <v>245768</v>
      </c>
      <c r="H23" s="71"/>
      <c r="I23" s="23"/>
      <c r="J23" s="24">
        <v>16</v>
      </c>
      <c r="K23" s="25" t="s">
        <v>1073</v>
      </c>
      <c r="L23" s="26">
        <v>167</v>
      </c>
      <c r="M23" s="27" t="s">
        <v>307</v>
      </c>
      <c r="N23" s="27" t="s">
        <v>251</v>
      </c>
      <c r="O23" s="46" t="s">
        <v>308</v>
      </c>
      <c r="P23" s="46" t="s">
        <v>229</v>
      </c>
      <c r="Q23" s="429">
        <v>214490</v>
      </c>
      <c r="R23" s="26">
        <v>10</v>
      </c>
    </row>
    <row r="24" spans="1:18" s="20" customFormat="1" ht="25.9" customHeight="1" x14ac:dyDescent="0.2">
      <c r="A24" s="70" t="s">
        <v>383</v>
      </c>
      <c r="B24" s="70">
        <v>13</v>
      </c>
      <c r="C24" s="117" t="s">
        <v>515</v>
      </c>
      <c r="D24" s="117" t="s">
        <v>246</v>
      </c>
      <c r="E24" s="181" t="s">
        <v>516</v>
      </c>
      <c r="F24" s="182" t="s">
        <v>301</v>
      </c>
      <c r="G24" s="233" t="s">
        <v>1669</v>
      </c>
      <c r="H24" s="234"/>
      <c r="I24" s="23"/>
      <c r="J24" s="24">
        <v>17</v>
      </c>
      <c r="K24" s="25" t="s">
        <v>1074</v>
      </c>
      <c r="L24" s="26">
        <v>176</v>
      </c>
      <c r="M24" s="27" t="s">
        <v>532</v>
      </c>
      <c r="N24" s="27" t="s">
        <v>251</v>
      </c>
      <c r="O24" s="46" t="s">
        <v>568</v>
      </c>
      <c r="P24" s="46" t="s">
        <v>522</v>
      </c>
      <c r="Q24" s="429">
        <v>200447</v>
      </c>
      <c r="R24" s="26">
        <v>4</v>
      </c>
    </row>
    <row r="25" spans="1:18" s="20" customFormat="1" ht="25.9" customHeight="1" x14ac:dyDescent="0.2">
      <c r="A25" s="70" t="s">
        <v>383</v>
      </c>
      <c r="B25" s="70">
        <v>133</v>
      </c>
      <c r="C25" s="117" t="s">
        <v>929</v>
      </c>
      <c r="D25" s="117" t="s">
        <v>246</v>
      </c>
      <c r="E25" s="181" t="s">
        <v>930</v>
      </c>
      <c r="F25" s="182" t="s">
        <v>301</v>
      </c>
      <c r="G25" s="233" t="s">
        <v>1669</v>
      </c>
      <c r="H25" s="71"/>
      <c r="I25" s="23"/>
      <c r="J25" s="24">
        <v>18</v>
      </c>
      <c r="K25" s="25" t="s">
        <v>1410</v>
      </c>
      <c r="L25" s="26">
        <v>179</v>
      </c>
      <c r="M25" s="27" t="s">
        <v>932</v>
      </c>
      <c r="N25" s="27" t="s">
        <v>251</v>
      </c>
      <c r="O25" s="46" t="s">
        <v>933</v>
      </c>
      <c r="P25" s="46" t="s">
        <v>934</v>
      </c>
      <c r="Q25" s="429">
        <v>215897</v>
      </c>
      <c r="R25" s="26">
        <v>13</v>
      </c>
    </row>
    <row r="26" spans="1:18" s="20" customFormat="1" ht="25.9" customHeight="1" x14ac:dyDescent="0.2">
      <c r="A26" s="534" t="s">
        <v>12</v>
      </c>
      <c r="B26" s="535" t="s">
        <v>147</v>
      </c>
      <c r="C26" s="527" t="s">
        <v>387</v>
      </c>
      <c r="D26" s="528"/>
      <c r="E26" s="529" t="s">
        <v>1511</v>
      </c>
      <c r="F26" s="530"/>
      <c r="G26" s="531" t="s">
        <v>15</v>
      </c>
      <c r="H26" s="532" t="s">
        <v>27</v>
      </c>
      <c r="I26" s="23"/>
      <c r="J26" s="24">
        <v>19</v>
      </c>
      <c r="K26" s="25" t="s">
        <v>1411</v>
      </c>
      <c r="L26" s="26">
        <v>208</v>
      </c>
      <c r="M26" s="27" t="s">
        <v>1408</v>
      </c>
      <c r="N26" s="27" t="s">
        <v>251</v>
      </c>
      <c r="O26" s="46" t="s">
        <v>1409</v>
      </c>
      <c r="P26" s="46" t="s">
        <v>522</v>
      </c>
      <c r="Q26" s="429">
        <v>200693</v>
      </c>
      <c r="R26" s="26">
        <v>5</v>
      </c>
    </row>
    <row r="27" spans="1:18" s="20" customFormat="1" ht="25.9" customHeight="1" x14ac:dyDescent="0.2">
      <c r="A27" s="534"/>
      <c r="B27" s="536"/>
      <c r="C27" s="354" t="s">
        <v>386</v>
      </c>
      <c r="D27" s="355" t="s">
        <v>225</v>
      </c>
      <c r="E27" s="424" t="s">
        <v>14</v>
      </c>
      <c r="F27" s="424" t="s">
        <v>47</v>
      </c>
      <c r="G27" s="531"/>
      <c r="H27" s="533"/>
      <c r="I27" s="23"/>
      <c r="J27" s="24">
        <v>20</v>
      </c>
      <c r="K27" s="25" t="s">
        <v>1473</v>
      </c>
      <c r="L27" s="26">
        <v>92</v>
      </c>
      <c r="M27" s="27" t="s">
        <v>633</v>
      </c>
      <c r="N27" s="27" t="s">
        <v>251</v>
      </c>
      <c r="O27" s="46" t="s">
        <v>634</v>
      </c>
      <c r="P27" s="46" t="s">
        <v>522</v>
      </c>
      <c r="Q27" s="429">
        <v>221735</v>
      </c>
      <c r="R27" s="26">
        <v>14</v>
      </c>
    </row>
    <row r="28" spans="1:18" s="20" customFormat="1" ht="25.9" customHeight="1" x14ac:dyDescent="0.2">
      <c r="A28" s="70">
        <v>1</v>
      </c>
      <c r="B28" s="70">
        <v>176</v>
      </c>
      <c r="C28" s="117" t="s">
        <v>532</v>
      </c>
      <c r="D28" s="117" t="s">
        <v>251</v>
      </c>
      <c r="E28" s="181" t="s">
        <v>568</v>
      </c>
      <c r="F28" s="392" t="s">
        <v>522</v>
      </c>
      <c r="G28" s="429">
        <v>200447</v>
      </c>
      <c r="H28" s="71"/>
      <c r="I28" s="23"/>
      <c r="J28" s="24">
        <v>21</v>
      </c>
      <c r="K28" s="25" t="s">
        <v>1492</v>
      </c>
      <c r="L28" s="26">
        <v>212</v>
      </c>
      <c r="M28" s="27">
        <v>27354</v>
      </c>
      <c r="N28" s="27" t="s">
        <v>236</v>
      </c>
      <c r="O28" s="46" t="s">
        <v>1489</v>
      </c>
      <c r="P28" s="46" t="s">
        <v>1490</v>
      </c>
      <c r="Q28" s="429">
        <v>201162</v>
      </c>
      <c r="R28" s="26">
        <v>7</v>
      </c>
    </row>
    <row r="29" spans="1:18" s="20" customFormat="1" ht="25.9" customHeight="1" x14ac:dyDescent="0.2">
      <c r="A29" s="70">
        <v>2</v>
      </c>
      <c r="B29" s="70">
        <v>208</v>
      </c>
      <c r="C29" s="117" t="s">
        <v>1408</v>
      </c>
      <c r="D29" s="117" t="s">
        <v>251</v>
      </c>
      <c r="E29" s="181" t="s">
        <v>1409</v>
      </c>
      <c r="F29" s="392" t="s">
        <v>522</v>
      </c>
      <c r="G29" s="429">
        <v>200693</v>
      </c>
      <c r="H29" s="71"/>
      <c r="I29" s="23"/>
      <c r="J29" s="547" t="s">
        <v>17</v>
      </c>
      <c r="K29" s="548"/>
      <c r="L29" s="548"/>
      <c r="M29" s="548"/>
      <c r="N29" s="548"/>
      <c r="O29" s="548"/>
      <c r="P29" s="548"/>
      <c r="Q29" s="548"/>
      <c r="R29" s="549"/>
    </row>
    <row r="30" spans="1:18" s="20" customFormat="1" ht="25.9" customHeight="1" x14ac:dyDescent="0.2">
      <c r="A30" s="70">
        <v>3</v>
      </c>
      <c r="B30" s="70">
        <v>167</v>
      </c>
      <c r="C30" s="117" t="s">
        <v>307</v>
      </c>
      <c r="D30" s="117" t="s">
        <v>251</v>
      </c>
      <c r="E30" s="181" t="s">
        <v>308</v>
      </c>
      <c r="F30" s="392" t="s">
        <v>229</v>
      </c>
      <c r="G30" s="429">
        <v>214490</v>
      </c>
      <c r="H30" s="71"/>
      <c r="I30" s="23"/>
      <c r="J30" s="45" t="s">
        <v>12</v>
      </c>
      <c r="K30" s="42" t="s">
        <v>148</v>
      </c>
      <c r="L30" s="42" t="s">
        <v>147</v>
      </c>
      <c r="M30" s="43" t="s">
        <v>13</v>
      </c>
      <c r="N30" s="43" t="s">
        <v>225</v>
      </c>
      <c r="O30" s="44" t="s">
        <v>14</v>
      </c>
      <c r="P30" s="44" t="s">
        <v>47</v>
      </c>
      <c r="Q30" s="42" t="s">
        <v>15</v>
      </c>
      <c r="R30" s="42" t="s">
        <v>27</v>
      </c>
    </row>
    <row r="31" spans="1:18" s="20" customFormat="1" ht="25.9" customHeight="1" x14ac:dyDescent="0.2">
      <c r="A31" s="70">
        <v>4</v>
      </c>
      <c r="B31" s="70">
        <v>72</v>
      </c>
      <c r="C31" s="117" t="s">
        <v>309</v>
      </c>
      <c r="D31" s="117" t="s">
        <v>251</v>
      </c>
      <c r="E31" s="181" t="s">
        <v>310</v>
      </c>
      <c r="F31" s="392" t="s">
        <v>530</v>
      </c>
      <c r="G31" s="429">
        <v>214816</v>
      </c>
      <c r="H31" s="71"/>
      <c r="I31" s="23"/>
      <c r="J31" s="24">
        <v>1</v>
      </c>
      <c r="K31" s="25" t="s">
        <v>1041</v>
      </c>
      <c r="L31" s="26">
        <v>47</v>
      </c>
      <c r="M31" s="27" t="s">
        <v>535</v>
      </c>
      <c r="N31" s="27" t="s">
        <v>252</v>
      </c>
      <c r="O31" s="46" t="s">
        <v>536</v>
      </c>
      <c r="P31" s="46" t="s">
        <v>250</v>
      </c>
      <c r="Q31" s="233" t="s">
        <v>1669</v>
      </c>
      <c r="R31" s="26" t="s">
        <v>383</v>
      </c>
    </row>
    <row r="32" spans="1:18" s="20" customFormat="1" ht="25.9" customHeight="1" x14ac:dyDescent="0.2">
      <c r="A32" s="70">
        <v>5</v>
      </c>
      <c r="B32" s="70">
        <v>143</v>
      </c>
      <c r="C32" s="117" t="s">
        <v>1061</v>
      </c>
      <c r="D32" s="117" t="s">
        <v>251</v>
      </c>
      <c r="E32" s="181" t="s">
        <v>1062</v>
      </c>
      <c r="F32" s="392" t="s">
        <v>522</v>
      </c>
      <c r="G32" s="429">
        <v>215411</v>
      </c>
      <c r="H32" s="71"/>
      <c r="I32" s="23"/>
      <c r="J32" s="24">
        <v>2</v>
      </c>
      <c r="K32" s="25" t="s">
        <v>1042</v>
      </c>
      <c r="L32" s="26">
        <v>90</v>
      </c>
      <c r="M32" s="27" t="s">
        <v>1063</v>
      </c>
      <c r="N32" s="27" t="s">
        <v>252</v>
      </c>
      <c r="O32" s="46" t="s">
        <v>1064</v>
      </c>
      <c r="P32" s="46" t="s">
        <v>547</v>
      </c>
      <c r="Q32" s="233" t="s">
        <v>1669</v>
      </c>
      <c r="R32" s="26" t="s">
        <v>383</v>
      </c>
    </row>
    <row r="33" spans="1:19" s="20" customFormat="1" ht="25.9" customHeight="1" x14ac:dyDescent="0.2">
      <c r="A33" s="70">
        <v>6</v>
      </c>
      <c r="B33" s="70">
        <v>179</v>
      </c>
      <c r="C33" s="117" t="s">
        <v>932</v>
      </c>
      <c r="D33" s="117" t="s">
        <v>251</v>
      </c>
      <c r="E33" s="181" t="s">
        <v>933</v>
      </c>
      <c r="F33" s="392" t="s">
        <v>934</v>
      </c>
      <c r="G33" s="429">
        <v>215897</v>
      </c>
      <c r="H33" s="71"/>
      <c r="I33" s="23"/>
      <c r="J33" s="24">
        <v>3</v>
      </c>
      <c r="K33" s="25" t="s">
        <v>1043</v>
      </c>
      <c r="L33" s="26">
        <v>104</v>
      </c>
      <c r="M33" s="27" t="s">
        <v>537</v>
      </c>
      <c r="N33" s="27" t="s">
        <v>252</v>
      </c>
      <c r="O33" s="46" t="s">
        <v>569</v>
      </c>
      <c r="P33" s="46" t="s">
        <v>301</v>
      </c>
      <c r="Q33" s="429">
        <v>253386</v>
      </c>
      <c r="R33" s="26">
        <v>9</v>
      </c>
    </row>
    <row r="34" spans="1:19" s="20" customFormat="1" ht="25.9" customHeight="1" x14ac:dyDescent="0.2">
      <c r="A34" s="70">
        <v>7</v>
      </c>
      <c r="B34" s="70">
        <v>92</v>
      </c>
      <c r="C34" s="117" t="s">
        <v>633</v>
      </c>
      <c r="D34" s="117" t="s">
        <v>251</v>
      </c>
      <c r="E34" s="181" t="s">
        <v>634</v>
      </c>
      <c r="F34" s="392" t="s">
        <v>522</v>
      </c>
      <c r="G34" s="429">
        <v>221735</v>
      </c>
      <c r="H34" s="71"/>
      <c r="I34" s="23"/>
      <c r="J34" s="24">
        <v>4</v>
      </c>
      <c r="K34" s="25" t="s">
        <v>1044</v>
      </c>
      <c r="L34" s="26">
        <v>150</v>
      </c>
      <c r="M34" s="27" t="s">
        <v>295</v>
      </c>
      <c r="N34" s="27" t="s">
        <v>252</v>
      </c>
      <c r="O34" s="46" t="s">
        <v>296</v>
      </c>
      <c r="P34" s="46" t="s">
        <v>229</v>
      </c>
      <c r="Q34" s="429">
        <v>210398</v>
      </c>
      <c r="R34" s="26">
        <v>1</v>
      </c>
    </row>
    <row r="35" spans="1:19" s="20" customFormat="1" ht="25.9" customHeight="1" x14ac:dyDescent="0.2">
      <c r="A35" s="534" t="s">
        <v>12</v>
      </c>
      <c r="B35" s="535" t="s">
        <v>147</v>
      </c>
      <c r="C35" s="527" t="s">
        <v>387</v>
      </c>
      <c r="D35" s="528"/>
      <c r="E35" s="529" t="s">
        <v>1512</v>
      </c>
      <c r="F35" s="530"/>
      <c r="G35" s="531" t="s">
        <v>15</v>
      </c>
      <c r="H35" s="532" t="s">
        <v>27</v>
      </c>
      <c r="I35" s="23"/>
      <c r="J35" s="24">
        <v>5</v>
      </c>
      <c r="K35" s="25" t="s">
        <v>1045</v>
      </c>
      <c r="L35" s="26">
        <v>164</v>
      </c>
      <c r="M35" s="27" t="s">
        <v>541</v>
      </c>
      <c r="N35" s="27" t="s">
        <v>252</v>
      </c>
      <c r="O35" s="46" t="s">
        <v>571</v>
      </c>
      <c r="P35" s="46" t="s">
        <v>522</v>
      </c>
      <c r="Q35" s="429">
        <v>245258</v>
      </c>
      <c r="R35" s="26">
        <v>7</v>
      </c>
    </row>
    <row r="36" spans="1:19" s="20" customFormat="1" ht="25.9" customHeight="1" x14ac:dyDescent="0.2">
      <c r="A36" s="534"/>
      <c r="B36" s="536"/>
      <c r="C36" s="354" t="s">
        <v>386</v>
      </c>
      <c r="D36" s="355" t="s">
        <v>225</v>
      </c>
      <c r="E36" s="424" t="s">
        <v>14</v>
      </c>
      <c r="F36" s="424" t="s">
        <v>47</v>
      </c>
      <c r="G36" s="531"/>
      <c r="H36" s="533"/>
      <c r="I36" s="23"/>
      <c r="J36" s="24">
        <v>6</v>
      </c>
      <c r="K36" s="25" t="s">
        <v>1046</v>
      </c>
      <c r="L36" s="26">
        <v>85</v>
      </c>
      <c r="M36" s="27" t="s">
        <v>545</v>
      </c>
      <c r="N36" s="27" t="s">
        <v>263</v>
      </c>
      <c r="O36" s="46" t="s">
        <v>573</v>
      </c>
      <c r="P36" s="46" t="s">
        <v>229</v>
      </c>
      <c r="Q36" s="429" t="s">
        <v>1669</v>
      </c>
      <c r="R36" s="26" t="s">
        <v>383</v>
      </c>
    </row>
    <row r="37" spans="1:19" s="20" customFormat="1" ht="25.9" customHeight="1" x14ac:dyDescent="0.2">
      <c r="A37" s="70">
        <v>1</v>
      </c>
      <c r="B37" s="70">
        <v>150</v>
      </c>
      <c r="C37" s="117" t="s">
        <v>295</v>
      </c>
      <c r="D37" s="117" t="s">
        <v>252</v>
      </c>
      <c r="E37" s="181" t="s">
        <v>296</v>
      </c>
      <c r="F37" s="392" t="s">
        <v>229</v>
      </c>
      <c r="G37" s="429">
        <v>210398</v>
      </c>
      <c r="H37" s="71"/>
      <c r="I37" s="23"/>
      <c r="J37" s="24">
        <v>7</v>
      </c>
      <c r="K37" s="25" t="s">
        <v>1047</v>
      </c>
      <c r="L37" s="26">
        <v>89</v>
      </c>
      <c r="M37" s="27" t="s">
        <v>546</v>
      </c>
      <c r="N37" s="27" t="s">
        <v>263</v>
      </c>
      <c r="O37" s="46" t="s">
        <v>574</v>
      </c>
      <c r="P37" s="46" t="s">
        <v>547</v>
      </c>
      <c r="Q37" s="429">
        <v>225636</v>
      </c>
      <c r="R37" s="26">
        <v>2</v>
      </c>
    </row>
    <row r="38" spans="1:19" s="20" customFormat="1" ht="25.9" customHeight="1" x14ac:dyDescent="0.2">
      <c r="A38" s="70">
        <v>2</v>
      </c>
      <c r="B38" s="70">
        <v>164</v>
      </c>
      <c r="C38" s="117" t="s">
        <v>541</v>
      </c>
      <c r="D38" s="117" t="s">
        <v>252</v>
      </c>
      <c r="E38" s="181" t="s">
        <v>571</v>
      </c>
      <c r="F38" s="392" t="s">
        <v>522</v>
      </c>
      <c r="G38" s="429">
        <v>245258</v>
      </c>
      <c r="H38" s="71"/>
      <c r="I38" s="23"/>
      <c r="J38" s="24">
        <v>8</v>
      </c>
      <c r="K38" s="25" t="s">
        <v>1048</v>
      </c>
      <c r="L38" s="26">
        <v>100</v>
      </c>
      <c r="M38" s="27" t="s">
        <v>1065</v>
      </c>
      <c r="N38" s="27" t="s">
        <v>263</v>
      </c>
      <c r="O38" s="46" t="s">
        <v>1066</v>
      </c>
      <c r="P38" s="46" t="s">
        <v>250</v>
      </c>
      <c r="Q38" s="429" t="s">
        <v>1669</v>
      </c>
      <c r="R38" s="26" t="s">
        <v>383</v>
      </c>
    </row>
    <row r="39" spans="1:19" s="20" customFormat="1" ht="25.9" customHeight="1" x14ac:dyDescent="0.2">
      <c r="A39" s="70">
        <v>3</v>
      </c>
      <c r="B39" s="70">
        <v>104</v>
      </c>
      <c r="C39" s="117" t="s">
        <v>537</v>
      </c>
      <c r="D39" s="117" t="s">
        <v>252</v>
      </c>
      <c r="E39" s="181" t="s">
        <v>569</v>
      </c>
      <c r="F39" s="392" t="s">
        <v>301</v>
      </c>
      <c r="G39" s="429">
        <v>253386</v>
      </c>
      <c r="H39" s="71"/>
      <c r="I39" s="23"/>
      <c r="J39" s="24">
        <v>9</v>
      </c>
      <c r="K39" s="25" t="s">
        <v>1049</v>
      </c>
      <c r="L39" s="26">
        <v>113</v>
      </c>
      <c r="M39" s="27" t="s">
        <v>548</v>
      </c>
      <c r="N39" s="27" t="s">
        <v>263</v>
      </c>
      <c r="O39" s="46" t="s">
        <v>575</v>
      </c>
      <c r="P39" s="46" t="s">
        <v>301</v>
      </c>
      <c r="Q39" s="429">
        <v>234728</v>
      </c>
      <c r="R39" s="26">
        <v>3</v>
      </c>
    </row>
    <row r="40" spans="1:19" s="20" customFormat="1" ht="25.9" customHeight="1" x14ac:dyDescent="0.2">
      <c r="A40" s="70" t="s">
        <v>383</v>
      </c>
      <c r="B40" s="70">
        <v>47</v>
      </c>
      <c r="C40" s="117" t="s">
        <v>535</v>
      </c>
      <c r="D40" s="117" t="s">
        <v>252</v>
      </c>
      <c r="E40" s="181" t="s">
        <v>536</v>
      </c>
      <c r="F40" s="392" t="s">
        <v>250</v>
      </c>
      <c r="G40" s="429" t="s">
        <v>1669</v>
      </c>
      <c r="H40" s="71"/>
      <c r="I40" s="23"/>
      <c r="J40" s="24">
        <v>10</v>
      </c>
      <c r="K40" s="25" t="s">
        <v>1050</v>
      </c>
      <c r="L40" s="26">
        <v>88</v>
      </c>
      <c r="M40" s="27" t="s">
        <v>550</v>
      </c>
      <c r="N40" s="27" t="s">
        <v>264</v>
      </c>
      <c r="O40" s="46" t="s">
        <v>577</v>
      </c>
      <c r="P40" s="46" t="s">
        <v>229</v>
      </c>
      <c r="Q40" s="429">
        <v>235731</v>
      </c>
      <c r="R40" s="26">
        <v>4</v>
      </c>
    </row>
    <row r="41" spans="1:19" s="20" customFormat="1" ht="25.9" customHeight="1" x14ac:dyDescent="0.2">
      <c r="A41" s="70" t="s">
        <v>383</v>
      </c>
      <c r="B41" s="70">
        <v>90</v>
      </c>
      <c r="C41" s="117" t="s">
        <v>1063</v>
      </c>
      <c r="D41" s="117" t="s">
        <v>252</v>
      </c>
      <c r="E41" s="181" t="s">
        <v>1064</v>
      </c>
      <c r="F41" s="392" t="s">
        <v>547</v>
      </c>
      <c r="G41" s="429" t="s">
        <v>1669</v>
      </c>
      <c r="H41" s="71"/>
      <c r="I41" s="23"/>
      <c r="J41" s="24">
        <v>11</v>
      </c>
      <c r="K41" s="25" t="s">
        <v>1051</v>
      </c>
      <c r="L41" s="26">
        <v>112</v>
      </c>
      <c r="M41" s="27" t="s">
        <v>551</v>
      </c>
      <c r="N41" s="27" t="s">
        <v>264</v>
      </c>
      <c r="O41" s="46" t="s">
        <v>578</v>
      </c>
      <c r="P41" s="46" t="s">
        <v>547</v>
      </c>
      <c r="Q41" s="429">
        <v>265086</v>
      </c>
      <c r="R41" s="26">
        <v>11</v>
      </c>
    </row>
    <row r="42" spans="1:19" s="20" customFormat="1" ht="25.9" customHeight="1" x14ac:dyDescent="0.2">
      <c r="A42" s="534" t="s">
        <v>12</v>
      </c>
      <c r="B42" s="535" t="s">
        <v>147</v>
      </c>
      <c r="C42" s="527" t="s">
        <v>387</v>
      </c>
      <c r="D42" s="528"/>
      <c r="E42" s="529" t="s">
        <v>1513</v>
      </c>
      <c r="F42" s="530"/>
      <c r="G42" s="531" t="s">
        <v>15</v>
      </c>
      <c r="H42" s="532" t="s">
        <v>27</v>
      </c>
      <c r="I42" s="23"/>
      <c r="J42" s="24">
        <v>12</v>
      </c>
      <c r="K42" s="25" t="s">
        <v>1052</v>
      </c>
      <c r="L42" s="26">
        <v>153</v>
      </c>
      <c r="M42" s="27" t="s">
        <v>553</v>
      </c>
      <c r="N42" s="27" t="s">
        <v>264</v>
      </c>
      <c r="O42" s="46" t="s">
        <v>580</v>
      </c>
      <c r="P42" s="46" t="s">
        <v>554</v>
      </c>
      <c r="Q42" s="429">
        <v>245220</v>
      </c>
      <c r="R42" s="26">
        <v>6</v>
      </c>
    </row>
    <row r="43" spans="1:19" s="20" customFormat="1" ht="25.9" customHeight="1" x14ac:dyDescent="0.2">
      <c r="A43" s="534"/>
      <c r="B43" s="536"/>
      <c r="C43" s="354" t="s">
        <v>386</v>
      </c>
      <c r="D43" s="355" t="s">
        <v>225</v>
      </c>
      <c r="E43" s="424" t="s">
        <v>14</v>
      </c>
      <c r="F43" s="424" t="s">
        <v>47</v>
      </c>
      <c r="G43" s="531"/>
      <c r="H43" s="533"/>
      <c r="I43" s="23"/>
      <c r="J43" s="24">
        <v>13</v>
      </c>
      <c r="K43" s="25" t="s">
        <v>1075</v>
      </c>
      <c r="L43" s="26">
        <v>37</v>
      </c>
      <c r="M43" s="27" t="s">
        <v>555</v>
      </c>
      <c r="N43" s="27" t="s">
        <v>270</v>
      </c>
      <c r="O43" s="46" t="s">
        <v>581</v>
      </c>
      <c r="P43" s="46" t="s">
        <v>250</v>
      </c>
      <c r="Q43" s="429">
        <v>240665</v>
      </c>
      <c r="R43" s="26">
        <v>5</v>
      </c>
    </row>
    <row r="44" spans="1:19" s="20" customFormat="1" ht="25.9" customHeight="1" x14ac:dyDescent="0.2">
      <c r="A44" s="70">
        <v>1</v>
      </c>
      <c r="B44" s="70">
        <v>89</v>
      </c>
      <c r="C44" s="117" t="s">
        <v>546</v>
      </c>
      <c r="D44" s="117" t="s">
        <v>263</v>
      </c>
      <c r="E44" s="181" t="s">
        <v>574</v>
      </c>
      <c r="F44" s="182" t="s">
        <v>547</v>
      </c>
      <c r="G44" s="429">
        <v>225636</v>
      </c>
      <c r="H44" s="71"/>
      <c r="I44" s="23"/>
      <c r="J44" s="24">
        <v>14</v>
      </c>
      <c r="K44" s="25" t="s">
        <v>1076</v>
      </c>
      <c r="L44" s="26">
        <v>41</v>
      </c>
      <c r="M44" s="27" t="s">
        <v>556</v>
      </c>
      <c r="N44" s="27" t="s">
        <v>270</v>
      </c>
      <c r="O44" s="46" t="s">
        <v>557</v>
      </c>
      <c r="P44" s="46" t="s">
        <v>250</v>
      </c>
      <c r="Q44" s="429">
        <v>302734</v>
      </c>
      <c r="R44" s="26">
        <v>14</v>
      </c>
    </row>
    <row r="45" spans="1:19" s="20" customFormat="1" ht="25.9" customHeight="1" x14ac:dyDescent="0.2">
      <c r="A45" s="70">
        <v>2</v>
      </c>
      <c r="B45" s="70">
        <v>113</v>
      </c>
      <c r="C45" s="117" t="s">
        <v>548</v>
      </c>
      <c r="D45" s="117" t="s">
        <v>263</v>
      </c>
      <c r="E45" s="181" t="s">
        <v>575</v>
      </c>
      <c r="F45" s="182" t="s">
        <v>301</v>
      </c>
      <c r="G45" s="429">
        <v>234728</v>
      </c>
      <c r="H45" s="71"/>
      <c r="I45" s="23"/>
      <c r="J45" s="24">
        <v>15</v>
      </c>
      <c r="K45" s="25" t="s">
        <v>1077</v>
      </c>
      <c r="L45" s="26">
        <v>124</v>
      </c>
      <c r="M45" s="27" t="s">
        <v>558</v>
      </c>
      <c r="N45" s="27" t="s">
        <v>270</v>
      </c>
      <c r="O45" s="46" t="s">
        <v>582</v>
      </c>
      <c r="P45" s="46" t="s">
        <v>250</v>
      </c>
      <c r="Q45" s="429">
        <v>263823</v>
      </c>
      <c r="R45" s="26">
        <v>12</v>
      </c>
    </row>
    <row r="46" spans="1:19" s="20" customFormat="1" ht="25.9" customHeight="1" x14ac:dyDescent="0.2">
      <c r="A46" s="70">
        <v>3</v>
      </c>
      <c r="B46" s="70">
        <v>168</v>
      </c>
      <c r="C46" s="117" t="s">
        <v>1291</v>
      </c>
      <c r="D46" s="117" t="s">
        <v>263</v>
      </c>
      <c r="E46" s="181" t="s">
        <v>1292</v>
      </c>
      <c r="F46" s="182" t="s">
        <v>231</v>
      </c>
      <c r="G46" s="429">
        <v>251831</v>
      </c>
      <c r="H46" s="71"/>
      <c r="I46" s="23"/>
      <c r="J46" s="24">
        <v>16</v>
      </c>
      <c r="K46" s="25" t="s">
        <v>1078</v>
      </c>
      <c r="L46" s="26">
        <v>27</v>
      </c>
      <c r="M46" s="27" t="s">
        <v>1067</v>
      </c>
      <c r="N46" s="27" t="s">
        <v>271</v>
      </c>
      <c r="O46" s="46" t="s">
        <v>1068</v>
      </c>
      <c r="P46" s="46" t="s">
        <v>1069</v>
      </c>
      <c r="Q46" s="429">
        <v>262666</v>
      </c>
      <c r="R46" s="26">
        <v>10</v>
      </c>
    </row>
    <row r="47" spans="1:19" s="20" customFormat="1" ht="25.9" customHeight="1" x14ac:dyDescent="0.2">
      <c r="A47" s="70" t="s">
        <v>383</v>
      </c>
      <c r="B47" s="70">
        <v>85</v>
      </c>
      <c r="C47" s="117" t="s">
        <v>545</v>
      </c>
      <c r="D47" s="117" t="s">
        <v>263</v>
      </c>
      <c r="E47" s="181" t="s">
        <v>573</v>
      </c>
      <c r="F47" s="392" t="s">
        <v>229</v>
      </c>
      <c r="G47" s="429" t="s">
        <v>1669</v>
      </c>
      <c r="H47" s="71"/>
      <c r="I47" s="23"/>
      <c r="J47" s="24">
        <v>17</v>
      </c>
      <c r="K47" s="25" t="s">
        <v>1079</v>
      </c>
      <c r="L47" s="26">
        <v>115</v>
      </c>
      <c r="M47" s="27" t="s">
        <v>559</v>
      </c>
      <c r="N47" s="27" t="s">
        <v>271</v>
      </c>
      <c r="O47" s="46" t="s">
        <v>560</v>
      </c>
      <c r="P47" s="46" t="s">
        <v>229</v>
      </c>
      <c r="Q47" s="429">
        <v>274780</v>
      </c>
      <c r="R47" s="26">
        <v>13</v>
      </c>
    </row>
    <row r="48" spans="1:19" ht="25.9" customHeight="1" x14ac:dyDescent="0.2">
      <c r="A48" s="70" t="s">
        <v>383</v>
      </c>
      <c r="B48" s="70">
        <v>100</v>
      </c>
      <c r="C48" s="117" t="s">
        <v>1065</v>
      </c>
      <c r="D48" s="117" t="s">
        <v>263</v>
      </c>
      <c r="E48" s="181" t="s">
        <v>1066</v>
      </c>
      <c r="F48" s="392" t="s">
        <v>250</v>
      </c>
      <c r="G48" s="429" t="s">
        <v>1669</v>
      </c>
      <c r="H48" s="71"/>
      <c r="I48" s="23"/>
      <c r="J48" s="24">
        <v>18</v>
      </c>
      <c r="K48" s="25" t="s">
        <v>1080</v>
      </c>
      <c r="L48" s="26">
        <v>181</v>
      </c>
      <c r="M48" s="27" t="s">
        <v>561</v>
      </c>
      <c r="N48" s="27" t="s">
        <v>271</v>
      </c>
      <c r="O48" s="46" t="s">
        <v>300</v>
      </c>
      <c r="P48" s="46" t="s">
        <v>562</v>
      </c>
      <c r="Q48" s="429">
        <v>334143</v>
      </c>
      <c r="R48" s="26">
        <v>16</v>
      </c>
      <c r="S48" s="34"/>
    </row>
    <row r="49" spans="1:18" ht="25.9" customHeight="1" x14ac:dyDescent="0.2">
      <c r="A49" s="534" t="s">
        <v>12</v>
      </c>
      <c r="B49" s="535" t="s">
        <v>147</v>
      </c>
      <c r="C49" s="527" t="s">
        <v>387</v>
      </c>
      <c r="D49" s="528"/>
      <c r="E49" s="529" t="s">
        <v>1514</v>
      </c>
      <c r="F49" s="530"/>
      <c r="G49" s="531" t="s">
        <v>15</v>
      </c>
      <c r="H49" s="532" t="s">
        <v>27</v>
      </c>
      <c r="I49" s="23"/>
      <c r="J49" s="24">
        <v>19</v>
      </c>
      <c r="K49" s="25" t="s">
        <v>1477</v>
      </c>
      <c r="L49" s="26">
        <v>168</v>
      </c>
      <c r="M49" s="27" t="s">
        <v>1291</v>
      </c>
      <c r="N49" s="27" t="s">
        <v>263</v>
      </c>
      <c r="O49" s="46" t="s">
        <v>1292</v>
      </c>
      <c r="P49" s="46" t="s">
        <v>231</v>
      </c>
      <c r="Q49" s="429">
        <v>251831</v>
      </c>
      <c r="R49" s="26">
        <v>8</v>
      </c>
    </row>
    <row r="50" spans="1:18" ht="25.9" customHeight="1" x14ac:dyDescent="0.2">
      <c r="A50" s="534"/>
      <c r="B50" s="536"/>
      <c r="C50" s="354" t="s">
        <v>386</v>
      </c>
      <c r="D50" s="355" t="s">
        <v>225</v>
      </c>
      <c r="E50" s="424" t="s">
        <v>14</v>
      </c>
      <c r="F50" s="424" t="s">
        <v>47</v>
      </c>
      <c r="G50" s="531"/>
      <c r="H50" s="533"/>
      <c r="I50" s="23"/>
      <c r="J50" s="24">
        <v>20</v>
      </c>
      <c r="K50" s="25" t="s">
        <v>1487</v>
      </c>
      <c r="L50" s="26">
        <v>110</v>
      </c>
      <c r="M50" s="27">
        <v>15385</v>
      </c>
      <c r="N50" s="27" t="s">
        <v>1486</v>
      </c>
      <c r="O50" s="46" t="s">
        <v>1485</v>
      </c>
      <c r="P50" s="46" t="s">
        <v>301</v>
      </c>
      <c r="Q50" s="429">
        <v>321822</v>
      </c>
      <c r="R50" s="26">
        <v>15</v>
      </c>
    </row>
    <row r="51" spans="1:18" ht="25.9" customHeight="1" x14ac:dyDescent="0.2">
      <c r="A51" s="70">
        <v>1</v>
      </c>
      <c r="B51" s="70">
        <v>88</v>
      </c>
      <c r="C51" s="117" t="s">
        <v>550</v>
      </c>
      <c r="D51" s="117" t="s">
        <v>264</v>
      </c>
      <c r="E51" s="181" t="s">
        <v>577</v>
      </c>
      <c r="F51" s="392" t="s">
        <v>229</v>
      </c>
      <c r="G51" s="429">
        <v>235731</v>
      </c>
      <c r="H51" s="71"/>
      <c r="I51" s="23"/>
      <c r="J51" s="547" t="s">
        <v>18</v>
      </c>
      <c r="K51" s="548"/>
      <c r="L51" s="548"/>
      <c r="M51" s="548"/>
      <c r="N51" s="548"/>
      <c r="O51" s="548"/>
      <c r="P51" s="548"/>
      <c r="Q51" s="548"/>
      <c r="R51" s="549"/>
    </row>
    <row r="52" spans="1:18" ht="25.9" customHeight="1" x14ac:dyDescent="0.2">
      <c r="A52" s="70">
        <v>2</v>
      </c>
      <c r="B52" s="70">
        <v>153</v>
      </c>
      <c r="C52" s="117" t="s">
        <v>553</v>
      </c>
      <c r="D52" s="117" t="s">
        <v>264</v>
      </c>
      <c r="E52" s="181" t="s">
        <v>580</v>
      </c>
      <c r="F52" s="392" t="s">
        <v>554</v>
      </c>
      <c r="G52" s="429">
        <v>245220</v>
      </c>
      <c r="H52" s="71"/>
      <c r="I52" s="23"/>
      <c r="J52" s="45" t="s">
        <v>12</v>
      </c>
      <c r="K52" s="42" t="s">
        <v>148</v>
      </c>
      <c r="L52" s="42" t="s">
        <v>147</v>
      </c>
      <c r="M52" s="43" t="s">
        <v>13</v>
      </c>
      <c r="N52" s="43" t="s">
        <v>225</v>
      </c>
      <c r="O52" s="44" t="s">
        <v>14</v>
      </c>
      <c r="P52" s="44" t="s">
        <v>47</v>
      </c>
      <c r="Q52" s="42" t="s">
        <v>15</v>
      </c>
      <c r="R52" s="42" t="s">
        <v>27</v>
      </c>
    </row>
    <row r="53" spans="1:18" ht="25.9" customHeight="1" x14ac:dyDescent="0.2">
      <c r="A53" s="70">
        <v>3</v>
      </c>
      <c r="B53" s="70">
        <v>112</v>
      </c>
      <c r="C53" s="117" t="s">
        <v>551</v>
      </c>
      <c r="D53" s="117" t="s">
        <v>264</v>
      </c>
      <c r="E53" s="181" t="s">
        <v>578</v>
      </c>
      <c r="F53" s="392" t="s">
        <v>547</v>
      </c>
      <c r="G53" s="429">
        <v>265086</v>
      </c>
      <c r="H53" s="71"/>
      <c r="I53" s="23"/>
      <c r="J53" s="45"/>
      <c r="K53" s="42"/>
      <c r="L53" s="42"/>
      <c r="M53" s="43"/>
      <c r="N53" s="43"/>
      <c r="O53" s="44"/>
      <c r="P53" s="44"/>
      <c r="Q53" s="42"/>
      <c r="R53" s="42"/>
    </row>
    <row r="54" spans="1:18" ht="25.9" customHeight="1" x14ac:dyDescent="0.2">
      <c r="A54" s="534" t="s">
        <v>12</v>
      </c>
      <c r="B54" s="535" t="s">
        <v>147</v>
      </c>
      <c r="C54" s="527" t="s">
        <v>387</v>
      </c>
      <c r="D54" s="528"/>
      <c r="E54" s="529" t="s">
        <v>1515</v>
      </c>
      <c r="F54" s="530"/>
      <c r="G54" s="531" t="s">
        <v>15</v>
      </c>
      <c r="H54" s="532" t="s">
        <v>27</v>
      </c>
      <c r="I54" s="23"/>
      <c r="J54" s="45"/>
      <c r="K54" s="42"/>
      <c r="L54" s="42"/>
      <c r="M54" s="43"/>
      <c r="N54" s="43"/>
      <c r="O54" s="44"/>
      <c r="P54" s="44"/>
      <c r="Q54" s="42"/>
      <c r="R54" s="42"/>
    </row>
    <row r="55" spans="1:18" ht="25.9" customHeight="1" x14ac:dyDescent="0.2">
      <c r="A55" s="534"/>
      <c r="B55" s="536"/>
      <c r="C55" s="354" t="s">
        <v>386</v>
      </c>
      <c r="D55" s="355" t="s">
        <v>225</v>
      </c>
      <c r="E55" s="424" t="s">
        <v>14</v>
      </c>
      <c r="F55" s="424" t="s">
        <v>47</v>
      </c>
      <c r="G55" s="531"/>
      <c r="H55" s="533"/>
      <c r="I55" s="23"/>
      <c r="J55" s="45"/>
      <c r="K55" s="42"/>
      <c r="L55" s="42"/>
      <c r="M55" s="43"/>
      <c r="N55" s="43"/>
      <c r="O55" s="44"/>
      <c r="P55" s="44"/>
      <c r="Q55" s="42"/>
      <c r="R55" s="42"/>
    </row>
    <row r="56" spans="1:18" ht="25.9" customHeight="1" x14ac:dyDescent="0.2">
      <c r="A56" s="70">
        <v>1</v>
      </c>
      <c r="B56" s="70">
        <v>37</v>
      </c>
      <c r="C56" s="117" t="s">
        <v>555</v>
      </c>
      <c r="D56" s="117" t="s">
        <v>270</v>
      </c>
      <c r="E56" s="181" t="s">
        <v>581</v>
      </c>
      <c r="F56" s="392" t="s">
        <v>250</v>
      </c>
      <c r="G56" s="429">
        <v>240665</v>
      </c>
      <c r="H56" s="71"/>
      <c r="I56" s="23"/>
      <c r="J56" s="45"/>
      <c r="K56" s="42"/>
      <c r="L56" s="42"/>
      <c r="M56" s="43"/>
      <c r="N56" s="43"/>
      <c r="O56" s="44"/>
      <c r="P56" s="44"/>
      <c r="Q56" s="42"/>
      <c r="R56" s="42"/>
    </row>
    <row r="57" spans="1:18" ht="25.9" customHeight="1" x14ac:dyDescent="0.2">
      <c r="A57" s="70">
        <v>2</v>
      </c>
      <c r="B57" s="70">
        <v>124</v>
      </c>
      <c r="C57" s="117" t="s">
        <v>558</v>
      </c>
      <c r="D57" s="117" t="s">
        <v>270</v>
      </c>
      <c r="E57" s="181" t="s">
        <v>582</v>
      </c>
      <c r="F57" s="392" t="s">
        <v>250</v>
      </c>
      <c r="G57" s="429">
        <v>263823</v>
      </c>
      <c r="H57" s="71"/>
      <c r="I57" s="23"/>
      <c r="J57" s="45"/>
      <c r="K57" s="42"/>
      <c r="L57" s="42"/>
      <c r="M57" s="43"/>
      <c r="N57" s="43"/>
      <c r="O57" s="44"/>
      <c r="P57" s="44"/>
      <c r="Q57" s="42"/>
      <c r="R57" s="42"/>
    </row>
    <row r="58" spans="1:18" ht="28.5" x14ac:dyDescent="0.2">
      <c r="A58" s="70">
        <v>3</v>
      </c>
      <c r="B58" s="70">
        <v>41</v>
      </c>
      <c r="C58" s="117" t="s">
        <v>556</v>
      </c>
      <c r="D58" s="117" t="s">
        <v>270</v>
      </c>
      <c r="E58" s="181" t="s">
        <v>557</v>
      </c>
      <c r="F58" s="392" t="s">
        <v>250</v>
      </c>
      <c r="G58" s="429">
        <v>302734</v>
      </c>
      <c r="H58" s="71"/>
      <c r="I58" s="23"/>
      <c r="J58" s="45"/>
      <c r="K58" s="42"/>
      <c r="L58" s="42"/>
      <c r="M58" s="43"/>
      <c r="N58" s="43"/>
      <c r="O58" s="44"/>
      <c r="P58" s="44"/>
      <c r="Q58" s="42"/>
      <c r="R58" s="42"/>
    </row>
    <row r="59" spans="1:18" ht="15.75" x14ac:dyDescent="0.2">
      <c r="A59" s="70">
        <v>4</v>
      </c>
      <c r="B59" s="70">
        <v>110</v>
      </c>
      <c r="C59" s="117">
        <v>15385</v>
      </c>
      <c r="D59" s="117" t="s">
        <v>1486</v>
      </c>
      <c r="E59" s="181" t="s">
        <v>1485</v>
      </c>
      <c r="F59" s="182" t="s">
        <v>301</v>
      </c>
      <c r="G59" s="429">
        <v>321822</v>
      </c>
      <c r="H59" s="71"/>
      <c r="I59" s="23"/>
      <c r="J59" s="45"/>
      <c r="K59" s="42"/>
      <c r="L59" s="42"/>
      <c r="M59" s="43"/>
      <c r="N59" s="43"/>
      <c r="O59" s="44"/>
      <c r="P59" s="44"/>
      <c r="Q59" s="42"/>
      <c r="R59" s="42"/>
    </row>
    <row r="60" spans="1:18" ht="24" customHeight="1" x14ac:dyDescent="0.2">
      <c r="A60" s="534" t="s">
        <v>12</v>
      </c>
      <c r="B60" s="535" t="s">
        <v>147</v>
      </c>
      <c r="C60" s="527" t="s">
        <v>387</v>
      </c>
      <c r="D60" s="528"/>
      <c r="E60" s="529" t="s">
        <v>1516</v>
      </c>
      <c r="F60" s="530"/>
      <c r="G60" s="531" t="s">
        <v>15</v>
      </c>
      <c r="H60" s="532" t="s">
        <v>27</v>
      </c>
      <c r="I60" s="23"/>
      <c r="J60" s="45"/>
      <c r="K60" s="42"/>
      <c r="L60" s="42"/>
      <c r="M60" s="43"/>
      <c r="N60" s="43"/>
      <c r="O60" s="44"/>
      <c r="P60" s="44"/>
      <c r="Q60" s="42"/>
      <c r="R60" s="42"/>
    </row>
    <row r="61" spans="1:18" ht="25.5" x14ac:dyDescent="0.2">
      <c r="A61" s="534"/>
      <c r="B61" s="536"/>
      <c r="C61" s="354" t="s">
        <v>386</v>
      </c>
      <c r="D61" s="355" t="s">
        <v>225</v>
      </c>
      <c r="E61" s="424" t="s">
        <v>14</v>
      </c>
      <c r="F61" s="424" t="s">
        <v>47</v>
      </c>
      <c r="G61" s="531"/>
      <c r="H61" s="533"/>
      <c r="I61" s="23"/>
      <c r="J61" s="45"/>
      <c r="K61" s="42"/>
      <c r="L61" s="42"/>
      <c r="M61" s="43"/>
      <c r="N61" s="43"/>
      <c r="O61" s="44"/>
      <c r="P61" s="44"/>
      <c r="Q61" s="42"/>
      <c r="R61" s="42"/>
    </row>
    <row r="62" spans="1:18" ht="31.5" x14ac:dyDescent="0.2">
      <c r="A62" s="70">
        <v>1</v>
      </c>
      <c r="B62" s="70">
        <v>27</v>
      </c>
      <c r="C62" s="117" t="s">
        <v>1067</v>
      </c>
      <c r="D62" s="117" t="s">
        <v>271</v>
      </c>
      <c r="E62" s="181" t="s">
        <v>1068</v>
      </c>
      <c r="F62" s="182" t="s">
        <v>1069</v>
      </c>
      <c r="G62" s="429">
        <v>262666</v>
      </c>
      <c r="H62" s="71"/>
      <c r="I62" s="23"/>
      <c r="J62" s="45"/>
      <c r="K62" s="42"/>
      <c r="L62" s="42"/>
      <c r="M62" s="43"/>
      <c r="N62" s="43"/>
      <c r="O62" s="44"/>
      <c r="P62" s="44"/>
      <c r="Q62" s="42"/>
      <c r="R62" s="42"/>
    </row>
    <row r="63" spans="1:18" ht="31.5" x14ac:dyDescent="0.2">
      <c r="A63" s="70">
        <v>2</v>
      </c>
      <c r="B63" s="70">
        <v>115</v>
      </c>
      <c r="C63" s="117" t="s">
        <v>559</v>
      </c>
      <c r="D63" s="117" t="s">
        <v>271</v>
      </c>
      <c r="E63" s="181" t="s">
        <v>560</v>
      </c>
      <c r="F63" s="182" t="s">
        <v>229</v>
      </c>
      <c r="G63" s="429">
        <v>274780</v>
      </c>
      <c r="H63" s="71"/>
      <c r="I63" s="23"/>
      <c r="J63" s="24"/>
      <c r="K63" s="25" t="s">
        <v>1053</v>
      </c>
      <c r="L63" s="26" t="str">
        <f>IF(ISERROR(VLOOKUP(K63,'KAYIT LİSTESİ'!$B$4:$H$603,2,0)),"",(VLOOKUP(K63,'KAYIT LİSTESİ'!$B$4:$H$603,2,0)))</f>
        <v/>
      </c>
      <c r="M63" s="27" t="str">
        <f>IF(ISERROR(VLOOKUP(K63,'KAYIT LİSTESİ'!$B$4:$H$603,4,0)),"",(VLOOKUP(K63,'KAYIT LİSTESİ'!$B$4:$H$603,4,0)))</f>
        <v/>
      </c>
      <c r="N63" s="27" t="str">
        <f>IF(ISERROR(VLOOKUP(K63,'KAYIT LİSTESİ'!$B$4:$N$603,13,0)),"",(VLOOKUP(K63,'KAYIT LİSTESİ'!$B$4:$N$603,13,0)))</f>
        <v/>
      </c>
      <c r="O63" s="46" t="str">
        <f>IF(ISERROR(VLOOKUP(K63,'KAYIT LİSTESİ'!$B$4:$H$603,5,0)),"",(VLOOKUP(K63,'KAYIT LİSTESİ'!$B$4:$H$603,5,0)))</f>
        <v/>
      </c>
      <c r="P63" s="46" t="str">
        <f>IF(ISERROR(VLOOKUP(K63,'KAYIT LİSTESİ'!$B$4:$H$603,6,0)),"",(VLOOKUP(K63,'KAYIT LİSTESİ'!$B$4:$H$603,6,0)))</f>
        <v/>
      </c>
      <c r="Q63" s="28"/>
      <c r="R63" s="26"/>
    </row>
    <row r="64" spans="1:18" ht="24" x14ac:dyDescent="0.2">
      <c r="A64" s="70">
        <v>3</v>
      </c>
      <c r="B64" s="70">
        <v>181</v>
      </c>
      <c r="C64" s="117" t="s">
        <v>561</v>
      </c>
      <c r="D64" s="117" t="s">
        <v>271</v>
      </c>
      <c r="E64" s="181" t="s">
        <v>300</v>
      </c>
      <c r="F64" s="430" t="s">
        <v>562</v>
      </c>
      <c r="G64" s="429">
        <v>334143</v>
      </c>
      <c r="H64" s="71"/>
      <c r="I64" s="23"/>
      <c r="J64" s="24"/>
      <c r="K64" s="25" t="s">
        <v>1054</v>
      </c>
      <c r="L64" s="26" t="str">
        <f>IF(ISERROR(VLOOKUP(K64,'KAYIT LİSTESİ'!$B$4:$H$603,2,0)),"",(VLOOKUP(K64,'KAYIT LİSTESİ'!$B$4:$H$603,2,0)))</f>
        <v/>
      </c>
      <c r="M64" s="27" t="str">
        <f>IF(ISERROR(VLOOKUP(K64,'KAYIT LİSTESİ'!$B$4:$H$603,4,0)),"",(VLOOKUP(K64,'KAYIT LİSTESİ'!$B$4:$H$603,4,0)))</f>
        <v/>
      </c>
      <c r="N64" s="27" t="str">
        <f>IF(ISERROR(VLOOKUP(K64,'KAYIT LİSTESİ'!$B$4:$N$603,13,0)),"",(VLOOKUP(K64,'KAYIT LİSTESİ'!$B$4:$N$603,13,0)))</f>
        <v/>
      </c>
      <c r="O64" s="46" t="str">
        <f>IF(ISERROR(VLOOKUP(K64,'KAYIT LİSTESİ'!$B$4:$H$603,5,0)),"",(VLOOKUP(K64,'KAYIT LİSTESİ'!$B$4:$H$603,5,0)))</f>
        <v/>
      </c>
      <c r="P64" s="46" t="str">
        <f>IF(ISERROR(VLOOKUP(K64,'KAYIT LİSTESİ'!$B$4:$H$603,6,0)),"",(VLOOKUP(K64,'KAYIT LİSTESİ'!$B$4:$H$603,6,0)))</f>
        <v/>
      </c>
      <c r="Q64" s="28"/>
      <c r="R64" s="26"/>
    </row>
    <row r="65" spans="1:17" x14ac:dyDescent="0.2">
      <c r="A65" s="572" t="s">
        <v>19</v>
      </c>
      <c r="B65" s="572"/>
      <c r="C65" s="572"/>
      <c r="F65" s="49" t="s">
        <v>0</v>
      </c>
      <c r="G65" s="49" t="s">
        <v>1</v>
      </c>
      <c r="I65" s="22" t="s">
        <v>2</v>
      </c>
      <c r="O65" s="52" t="s">
        <v>3</v>
      </c>
      <c r="P65" s="52" t="s">
        <v>3</v>
      </c>
      <c r="Q65" s="22" t="s">
        <v>3</v>
      </c>
    </row>
  </sheetData>
  <sortState ref="B28:G34">
    <sortCondition ref="G28:G34"/>
  </sortState>
  <mergeCells count="63">
    <mergeCell ref="A65:C65"/>
    <mergeCell ref="E13:F13"/>
    <mergeCell ref="E18:F18"/>
    <mergeCell ref="H54:H55"/>
    <mergeCell ref="A60:A61"/>
    <mergeCell ref="B60:B61"/>
    <mergeCell ref="C60:D60"/>
    <mergeCell ref="E60:F60"/>
    <mergeCell ref="G60:G61"/>
    <mergeCell ref="H60:H61"/>
    <mergeCell ref="A54:A55"/>
    <mergeCell ref="B54:B55"/>
    <mergeCell ref="C54:D54"/>
    <mergeCell ref="E54:F54"/>
    <mergeCell ref="G54:G55"/>
    <mergeCell ref="A42:A43"/>
    <mergeCell ref="A18:A19"/>
    <mergeCell ref="B18:B19"/>
    <mergeCell ref="A26:A27"/>
    <mergeCell ref="B26:B27"/>
    <mergeCell ref="C26:D26"/>
    <mergeCell ref="A49:A50"/>
    <mergeCell ref="B49:B50"/>
    <mergeCell ref="J29:R29"/>
    <mergeCell ref="C49:D49"/>
    <mergeCell ref="E49:F49"/>
    <mergeCell ref="G49:G50"/>
    <mergeCell ref="B42:B43"/>
    <mergeCell ref="C42:D42"/>
    <mergeCell ref="E42:F42"/>
    <mergeCell ref="G42:G43"/>
    <mergeCell ref="A35:A36"/>
    <mergeCell ref="B35:B36"/>
    <mergeCell ref="C35:D35"/>
    <mergeCell ref="E35:F35"/>
    <mergeCell ref="G35:G36"/>
    <mergeCell ref="J51:R51"/>
    <mergeCell ref="H49:H50"/>
    <mergeCell ref="H35:H36"/>
    <mergeCell ref="H42:H43"/>
    <mergeCell ref="E26:F26"/>
    <mergeCell ref="G26:G27"/>
    <mergeCell ref="H26:H27"/>
    <mergeCell ref="A13:A14"/>
    <mergeCell ref="B13:B14"/>
    <mergeCell ref="A4:C4"/>
    <mergeCell ref="E4:F4"/>
    <mergeCell ref="P5:R5"/>
    <mergeCell ref="A6:A7"/>
    <mergeCell ref="B6:B7"/>
    <mergeCell ref="C6:D6"/>
    <mergeCell ref="E6:F6"/>
    <mergeCell ref="G6:G7"/>
    <mergeCell ref="H6:H7"/>
    <mergeCell ref="J6:R6"/>
    <mergeCell ref="E5:F5"/>
    <mergeCell ref="A1:R1"/>
    <mergeCell ref="A2:R2"/>
    <mergeCell ref="A3:C3"/>
    <mergeCell ref="E3:F3"/>
    <mergeCell ref="G3:H3"/>
    <mergeCell ref="J3:L3"/>
    <mergeCell ref="P3:R3"/>
  </mergeCells>
  <hyperlinks>
    <hyperlink ref="E3" location="'YARIŞMA PROGRAMI'!C7" display="100 m. Engelli"/>
  </hyperlinks>
  <printOptions horizontalCentered="1"/>
  <pageMargins left="0.16" right="0.19685039370078741" top="0.17" bottom="0.17" header="0.17" footer="0.17"/>
  <pageSetup paperSize="9" scale="5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57"/>
  <sheetViews>
    <sheetView view="pageBreakPreview" zoomScale="80" zoomScaleNormal="100" zoomScaleSheetLayoutView="80" workbookViewId="0">
      <selection activeCell="Q10" sqref="Q10"/>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10" style="49" customWidth="1"/>
    <col min="8" max="8" width="6.42578125" style="30" customWidth="1"/>
    <col min="9" max="9" width="2.140625" style="22" customWidth="1"/>
    <col min="10" max="10" width="4.42578125" style="29" customWidth="1"/>
    <col min="11" max="11" width="11.85546875" style="29" hidden="1" customWidth="1"/>
    <col min="12" max="12" width="9.42578125" style="29" bestFit="1" customWidth="1"/>
    <col min="13" max="13" width="13.140625" style="31" bestFit="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257"/>
      <c r="E3" s="545" t="str">
        <f>'YARIŞMA PROGRAMI'!C16</f>
        <v>400 Metre</v>
      </c>
      <c r="F3" s="545"/>
      <c r="G3" s="539"/>
      <c r="H3" s="539"/>
      <c r="I3" s="11"/>
      <c r="J3" s="546"/>
      <c r="K3" s="546"/>
      <c r="L3" s="546"/>
      <c r="M3" s="12"/>
      <c r="N3" s="12"/>
      <c r="O3" s="256"/>
      <c r="P3" s="540"/>
      <c r="Q3" s="540"/>
      <c r="R3" s="540"/>
    </row>
    <row r="4" spans="1:18" s="13" customFormat="1" ht="17.25" customHeight="1" x14ac:dyDescent="0.2">
      <c r="A4" s="537" t="s">
        <v>151</v>
      </c>
      <c r="B4" s="537"/>
      <c r="C4" s="537"/>
      <c r="D4" s="258"/>
      <c r="E4" s="544" t="str">
        <f>'YARIŞMA BİLGİLERİ'!F21</f>
        <v>Master Erkekler</v>
      </c>
      <c r="F4" s="544"/>
      <c r="G4" s="35"/>
      <c r="H4" s="35"/>
      <c r="I4" s="35"/>
      <c r="J4" s="35"/>
      <c r="K4" s="35"/>
      <c r="L4" s="35"/>
      <c r="M4" s="36"/>
      <c r="N4" s="36"/>
      <c r="O4" s="81" t="s">
        <v>5</v>
      </c>
      <c r="P4" s="406">
        <f>'YARIŞMA PROGRAMI'!B16</f>
        <v>42210.791666666664</v>
      </c>
      <c r="Q4" s="193"/>
      <c r="R4" s="192"/>
    </row>
    <row r="5" spans="1:18" s="10" customFormat="1" ht="16.5" customHeight="1" x14ac:dyDescent="0.2">
      <c r="A5" s="14"/>
      <c r="B5" s="14"/>
      <c r="C5" s="15"/>
      <c r="D5" s="15"/>
      <c r="E5" s="571" t="s">
        <v>1679</v>
      </c>
      <c r="F5" s="571"/>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t="str">
        <f>'YARIŞMA PROGRAMI'!J7</f>
        <v>ENVER ÜNLÜ-53.9</v>
      </c>
      <c r="F6" s="530"/>
      <c r="G6" s="531" t="s">
        <v>15</v>
      </c>
      <c r="H6" s="532" t="s">
        <v>27</v>
      </c>
      <c r="J6" s="547" t="s">
        <v>16</v>
      </c>
      <c r="K6" s="548"/>
      <c r="L6" s="548"/>
      <c r="M6" s="548"/>
      <c r="N6" s="548"/>
      <c r="O6" s="548"/>
      <c r="P6" s="548"/>
      <c r="Q6" s="548"/>
      <c r="R6" s="549"/>
    </row>
    <row r="7" spans="1:18" ht="24.75" customHeight="1" x14ac:dyDescent="0.2">
      <c r="A7" s="534"/>
      <c r="B7" s="536"/>
      <c r="C7" s="260" t="s">
        <v>386</v>
      </c>
      <c r="D7" s="261" t="s">
        <v>225</v>
      </c>
      <c r="E7" s="259" t="s">
        <v>14</v>
      </c>
      <c r="F7" s="259" t="s">
        <v>47</v>
      </c>
      <c r="G7" s="531"/>
      <c r="H7" s="533"/>
      <c r="I7" s="21"/>
      <c r="J7" s="45" t="s">
        <v>12</v>
      </c>
      <c r="K7" s="42" t="s">
        <v>148</v>
      </c>
      <c r="L7" s="42" t="s">
        <v>147</v>
      </c>
      <c r="M7" s="43" t="s">
        <v>13</v>
      </c>
      <c r="N7" s="43" t="s">
        <v>225</v>
      </c>
      <c r="O7" s="44" t="s">
        <v>14</v>
      </c>
      <c r="P7" s="44" t="s">
        <v>47</v>
      </c>
      <c r="Q7" s="42" t="s">
        <v>15</v>
      </c>
      <c r="R7" s="42" t="s">
        <v>27</v>
      </c>
    </row>
    <row r="8" spans="1:18" s="20" customFormat="1" ht="27.6" customHeight="1" x14ac:dyDescent="0.2">
      <c r="A8" s="70">
        <v>1</v>
      </c>
      <c r="B8" s="70">
        <v>198</v>
      </c>
      <c r="C8" s="117" t="s">
        <v>1385</v>
      </c>
      <c r="D8" s="117" t="s">
        <v>235</v>
      </c>
      <c r="E8" s="181" t="s">
        <v>1386</v>
      </c>
      <c r="F8" s="182" t="s">
        <v>232</v>
      </c>
      <c r="G8" s="417">
        <v>10709</v>
      </c>
      <c r="H8" s="71"/>
      <c r="I8" s="23"/>
      <c r="J8" s="24">
        <v>1</v>
      </c>
      <c r="K8" s="25" t="s">
        <v>49</v>
      </c>
      <c r="L8" s="26">
        <f>IF(ISERROR(VLOOKUP(K8,'KAYIT LİSTESİ'!$B$4:$H$605,2,0)),"",(VLOOKUP(K8,'KAYIT LİSTESİ'!$B$4:$H$605,2,0)))</f>
        <v>15</v>
      </c>
      <c r="M8" s="27" t="str">
        <f>IF(ISERROR(VLOOKUP(K8,'KAYIT LİSTESİ'!$B$4:$H$605,4,0)),"",(VLOOKUP(K8,'KAYIT LİSTESİ'!$B$4:$H$605,4,0)))</f>
        <v>27.3.1979</v>
      </c>
      <c r="N8" s="27" t="str">
        <f>IF(ISERROR(VLOOKUP(K8,'KAYIT LİSTESİ'!$B$4:$N$605,13,0)),"",(VLOOKUP(K8,'KAYIT LİSTESİ'!$B$4:$N$605,13,0)))</f>
        <v>M-35</v>
      </c>
      <c r="O8" s="46" t="str">
        <f>IF(ISERROR(VLOOKUP(K8,'KAYIT LİSTESİ'!$B$4:$H$605,5,0)),"",(VLOOKUP(K8,'KAYIT LİSTESİ'!$B$4:$H$605,5,0)))</f>
        <v>KEREM KARAY</v>
      </c>
      <c r="P8" s="46" t="str">
        <f>IF(ISERROR(VLOOKUP(K8,'KAYIT LİSTESİ'!$B$4:$H$605,6,0)),"",(VLOOKUP(K8,'KAYIT LİSTESİ'!$B$4:$H$605,6,0)))</f>
        <v>İSTANBUL MASTERLERİ ATL. KULÜBÜ</v>
      </c>
      <c r="Q8" s="233" t="s">
        <v>1669</v>
      </c>
      <c r="R8" s="26" t="s">
        <v>383</v>
      </c>
    </row>
    <row r="9" spans="1:18" s="20" customFormat="1" ht="27.6" customHeight="1" x14ac:dyDescent="0.2">
      <c r="A9" s="70">
        <v>2</v>
      </c>
      <c r="B9" s="70">
        <v>63</v>
      </c>
      <c r="C9" s="117" t="s">
        <v>226</v>
      </c>
      <c r="D9" s="117" t="s">
        <v>235</v>
      </c>
      <c r="E9" s="181" t="s">
        <v>227</v>
      </c>
      <c r="F9" s="182" t="s">
        <v>228</v>
      </c>
      <c r="G9" s="417">
        <v>11164</v>
      </c>
      <c r="H9" s="71"/>
      <c r="I9" s="23"/>
      <c r="J9" s="24">
        <v>2</v>
      </c>
      <c r="K9" s="25" t="s">
        <v>51</v>
      </c>
      <c r="L9" s="26">
        <f>IF(ISERROR(VLOOKUP(K9,'KAYIT LİSTESİ'!$B$4:$H$605,2,0)),"",(VLOOKUP(K9,'KAYIT LİSTESİ'!$B$4:$H$605,2,0)))</f>
        <v>63</v>
      </c>
      <c r="M9" s="27" t="str">
        <f>IF(ISERROR(VLOOKUP(K9,'KAYIT LİSTESİ'!$B$4:$H$605,4,0)),"",(VLOOKUP(K9,'KAYIT LİSTESİ'!$B$4:$H$605,4,0)))</f>
        <v>1.8.1977</v>
      </c>
      <c r="N9" s="27" t="str">
        <f>IF(ISERROR(VLOOKUP(K9,'KAYIT LİSTESİ'!$B$4:$N$605,13,0)),"",(VLOOKUP(K9,'KAYIT LİSTESİ'!$B$4:$N$605,13,0)))</f>
        <v>M-35</v>
      </c>
      <c r="O9" s="46" t="str">
        <f>IF(ISERROR(VLOOKUP(K9,'KAYIT LİSTESİ'!$B$4:$H$605,5,0)),"",(VLOOKUP(K9,'KAYIT LİSTESİ'!$B$4:$H$605,5,0)))</f>
        <v>ÇAĞLAR BAYRAK</v>
      </c>
      <c r="P9" s="46" t="str">
        <f>IF(ISERROR(VLOOKUP(K9,'KAYIT LİSTESİ'!$B$4:$H$605,6,0)),"",(VLOOKUP(K9,'KAYIT LİSTESİ'!$B$4:$H$605,6,0)))</f>
        <v>FORD OTOSAN ATLETİZM</v>
      </c>
      <c r="Q9" s="417">
        <v>11164</v>
      </c>
      <c r="R9" s="26">
        <v>6</v>
      </c>
    </row>
    <row r="10" spans="1:18" s="20" customFormat="1" ht="27.6" customHeight="1" x14ac:dyDescent="0.2">
      <c r="A10" s="70" t="s">
        <v>383</v>
      </c>
      <c r="B10" s="70">
        <v>15</v>
      </c>
      <c r="C10" s="117" t="s">
        <v>921</v>
      </c>
      <c r="D10" s="117" t="s">
        <v>235</v>
      </c>
      <c r="E10" s="181" t="s">
        <v>922</v>
      </c>
      <c r="F10" s="182" t="s">
        <v>232</v>
      </c>
      <c r="G10" s="233" t="s">
        <v>1669</v>
      </c>
      <c r="H10" s="71"/>
      <c r="I10" s="23"/>
      <c r="J10" s="24">
        <v>3</v>
      </c>
      <c r="K10" s="25" t="s">
        <v>52</v>
      </c>
      <c r="L10" s="26">
        <f>IF(ISERROR(VLOOKUP(K10,'KAYIT LİSTESİ'!$B$4:$H$605,2,0)),"",(VLOOKUP(K10,'KAYIT LİSTESİ'!$B$4:$H$605,2,0)))</f>
        <v>198</v>
      </c>
      <c r="M10" s="27" t="str">
        <f>IF(ISERROR(VLOOKUP(K10,'KAYIT LİSTESİ'!$B$4:$H$605,4,0)),"",(VLOOKUP(K10,'KAYIT LİSTESİ'!$B$4:$H$605,4,0)))</f>
        <v>22.1.1979</v>
      </c>
      <c r="N10" s="27" t="str">
        <f>IF(ISERROR(VLOOKUP(K10,'KAYIT LİSTESİ'!$B$4:$N$605,13,0)),"",(VLOOKUP(K10,'KAYIT LİSTESİ'!$B$4:$N$605,13,0)))</f>
        <v>M-35</v>
      </c>
      <c r="O10" s="46" t="str">
        <f>IF(ISERROR(VLOOKUP(K10,'KAYIT LİSTESİ'!$B$4:$H$605,5,0)),"",(VLOOKUP(K10,'KAYIT LİSTESİ'!$B$4:$H$605,5,0)))</f>
        <v>CÜNEYT BAKIR</v>
      </c>
      <c r="P10" s="46" t="str">
        <f>IF(ISERROR(VLOOKUP(K10,'KAYIT LİSTESİ'!$B$4:$H$605,6,0)),"",(VLOOKUP(K10,'KAYIT LİSTESİ'!$B$4:$H$605,6,0)))</f>
        <v>İSTANBUL MASTERLERİ ATL. KULÜBÜ</v>
      </c>
      <c r="Q10" s="417">
        <v>10709</v>
      </c>
      <c r="R10" s="26">
        <v>5</v>
      </c>
    </row>
    <row r="11" spans="1:18" s="20" customFormat="1" ht="27.6" customHeight="1" x14ac:dyDescent="0.2">
      <c r="A11" s="534" t="s">
        <v>12</v>
      </c>
      <c r="B11" s="535" t="s">
        <v>147</v>
      </c>
      <c r="C11" s="527" t="s">
        <v>387</v>
      </c>
      <c r="D11" s="528"/>
      <c r="E11" s="529" t="str">
        <f>'YARIŞMA PROGRAMI'!K7</f>
        <v>NUREDDİN MEMUR-54.11</v>
      </c>
      <c r="F11" s="530"/>
      <c r="G11" s="531" t="s">
        <v>15</v>
      </c>
      <c r="H11" s="532" t="s">
        <v>27</v>
      </c>
      <c r="I11" s="23"/>
      <c r="J11" s="24">
        <v>4</v>
      </c>
      <c r="K11" s="25" t="s">
        <v>53</v>
      </c>
      <c r="L11" s="26">
        <f>IF(ISERROR(VLOOKUP(K11,'KAYIT LİSTESİ'!$B$4:$H$605,2,0)),"",(VLOOKUP(K11,'KAYIT LİSTESİ'!$B$4:$H$605,2,0)))</f>
        <v>25</v>
      </c>
      <c r="M11" s="27" t="str">
        <f>IF(ISERROR(VLOOKUP(K11,'KAYIT LİSTESİ'!$B$4:$H$605,4,0)),"",(VLOOKUP(K11,'KAYIT LİSTESİ'!$B$4:$H$605,4,0)))</f>
        <v>15.4.1972</v>
      </c>
      <c r="N11" s="27" t="str">
        <f>IF(ISERROR(VLOOKUP(K11,'KAYIT LİSTESİ'!$B$4:$N$605,13,0)),"",(VLOOKUP(K11,'KAYIT LİSTESİ'!$B$4:$N$605,13,0)))</f>
        <v>M-40</v>
      </c>
      <c r="O11" s="46" t="str">
        <f>IF(ISERROR(VLOOKUP(K11,'KAYIT LİSTESİ'!$B$4:$H$605,5,0)),"",(VLOOKUP(K11,'KAYIT LİSTESİ'!$B$4:$H$605,5,0)))</f>
        <v>BÜNYAM BOĞATEPE</v>
      </c>
      <c r="P11" s="46" t="str">
        <f>IF(ISERROR(VLOOKUP(K11,'KAYIT LİSTESİ'!$B$4:$H$605,6,0)),"",(VLOOKUP(K11,'KAYIT LİSTESİ'!$B$4:$H$605,6,0)))</f>
        <v>FERDİ</v>
      </c>
      <c r="Q11" s="233">
        <v>5620</v>
      </c>
      <c r="R11" s="26">
        <v>1</v>
      </c>
    </row>
    <row r="12" spans="1:18" s="20" customFormat="1" ht="27.6" customHeight="1" x14ac:dyDescent="0.2">
      <c r="A12" s="534"/>
      <c r="B12" s="536"/>
      <c r="C12" s="354" t="s">
        <v>386</v>
      </c>
      <c r="D12" s="355" t="s">
        <v>225</v>
      </c>
      <c r="E12" s="393" t="s">
        <v>14</v>
      </c>
      <c r="F12" s="393" t="s">
        <v>47</v>
      </c>
      <c r="G12" s="531"/>
      <c r="H12" s="533"/>
      <c r="I12" s="23"/>
      <c r="J12" s="24">
        <v>5</v>
      </c>
      <c r="K12" s="25" t="s">
        <v>54</v>
      </c>
      <c r="L12" s="26">
        <f>IF(ISERROR(VLOOKUP(K12,'KAYIT LİSTESİ'!$B$4:$H$605,2,0)),"",(VLOOKUP(K12,'KAYIT LİSTESİ'!$B$4:$H$605,2,0)))</f>
        <v>98</v>
      </c>
      <c r="M12" s="27" t="str">
        <f>IF(ISERROR(VLOOKUP(K12,'KAYIT LİSTESİ'!$B$4:$H$605,4,0)),"",(VLOOKUP(K12,'KAYIT LİSTESİ'!$B$4:$H$605,4,0)))</f>
        <v>18.2.1973</v>
      </c>
      <c r="N12" s="27" t="str">
        <f>IF(ISERROR(VLOOKUP(K12,'KAYIT LİSTESİ'!$B$4:$N$605,13,0)),"",(VLOOKUP(K12,'KAYIT LİSTESİ'!$B$4:$N$605,13,0)))</f>
        <v>M-40</v>
      </c>
      <c r="O12" s="46" t="str">
        <f>IF(ISERROR(VLOOKUP(K12,'KAYIT LİSTESİ'!$B$4:$H$605,5,0)),"",(VLOOKUP(K12,'KAYIT LİSTESİ'!$B$4:$H$605,5,0)))</f>
        <v>NURETTİN ZAFER</v>
      </c>
      <c r="P12" s="46" t="str">
        <f>IF(ISERROR(VLOOKUP(K12,'KAYIT LİSTESİ'!$B$4:$H$605,6,0)),"",(VLOOKUP(K12,'KAYIT LİSTESİ'!$B$4:$H$605,6,0)))</f>
        <v>ÖDEMİŞ BELEDİYESPOR</v>
      </c>
      <c r="Q12" s="417">
        <v>10660</v>
      </c>
      <c r="R12" s="26">
        <v>4</v>
      </c>
    </row>
    <row r="13" spans="1:18" s="20" customFormat="1" ht="27.6" customHeight="1" x14ac:dyDescent="0.2">
      <c r="A13" s="70">
        <v>1</v>
      </c>
      <c r="B13" s="70">
        <v>25</v>
      </c>
      <c r="C13" s="117" t="s">
        <v>274</v>
      </c>
      <c r="D13" s="117" t="s">
        <v>236</v>
      </c>
      <c r="E13" s="181" t="s">
        <v>923</v>
      </c>
      <c r="F13" s="182" t="s">
        <v>301</v>
      </c>
      <c r="G13" s="233">
        <v>5620</v>
      </c>
      <c r="H13" s="71"/>
      <c r="I13" s="23"/>
      <c r="J13" s="24">
        <v>6</v>
      </c>
      <c r="K13" s="25" t="s">
        <v>55</v>
      </c>
      <c r="L13" s="26">
        <f>IF(ISERROR(VLOOKUP(K13,'KAYIT LİSTESİ'!$B$4:$H$605,2,0)),"",(VLOOKUP(K13,'KAYIT LİSTESİ'!$B$4:$H$605,2,0)))</f>
        <v>144</v>
      </c>
      <c r="M13" s="27" t="str">
        <f>IF(ISERROR(VLOOKUP(K13,'KAYIT LİSTESİ'!$B$4:$H$605,4,0)),"",(VLOOKUP(K13,'KAYIT LİSTESİ'!$B$4:$H$605,4,0)))</f>
        <v>10.2.1975</v>
      </c>
      <c r="N13" s="27" t="str">
        <f>IF(ISERROR(VLOOKUP(K13,'KAYIT LİSTESİ'!$B$4:$N$605,13,0)),"",(VLOOKUP(K13,'KAYIT LİSTESİ'!$B$4:$N$605,13,0)))</f>
        <v>M-40</v>
      </c>
      <c r="O13" s="46" t="str">
        <f>IF(ISERROR(VLOOKUP(K13,'KAYIT LİSTESİ'!$B$4:$H$605,5,0)),"",(VLOOKUP(K13,'KAYIT LİSTESİ'!$B$4:$H$605,5,0)))</f>
        <v>AŞKIN TUZCUOĞLU</v>
      </c>
      <c r="P13" s="46" t="str">
        <f>IF(ISERROR(VLOOKUP(K13,'KAYIT LİSTESİ'!$B$4:$H$605,6,0)),"",(VLOOKUP(K13,'KAYIT LİSTESİ'!$B$4:$H$605,6,0)))</f>
        <v>FERDİ</v>
      </c>
      <c r="Q13" s="233" t="s">
        <v>1669</v>
      </c>
      <c r="R13" s="26" t="s">
        <v>383</v>
      </c>
    </row>
    <row r="14" spans="1:18" s="20" customFormat="1" ht="27.6" customHeight="1" x14ac:dyDescent="0.2">
      <c r="A14" s="70">
        <v>2</v>
      </c>
      <c r="B14" s="70">
        <v>205</v>
      </c>
      <c r="C14" s="117" t="s">
        <v>1407</v>
      </c>
      <c r="D14" s="117" t="s">
        <v>236</v>
      </c>
      <c r="E14" s="181" t="s">
        <v>1424</v>
      </c>
      <c r="F14" s="182" t="s">
        <v>231</v>
      </c>
      <c r="G14" s="118">
        <v>5932</v>
      </c>
      <c r="H14" s="71"/>
      <c r="I14" s="23"/>
      <c r="J14" s="24">
        <v>7</v>
      </c>
      <c r="K14" s="25" t="s">
        <v>911</v>
      </c>
      <c r="L14" s="26">
        <f>IF(ISERROR(VLOOKUP(K14,'KAYIT LİSTESİ'!$B$4:$H$605,2,0)),"",(VLOOKUP(K14,'KAYIT LİSTESİ'!$B$4:$H$605,2,0)))</f>
        <v>188</v>
      </c>
      <c r="M14" s="27" t="str">
        <f>IF(ISERROR(VLOOKUP(K14,'KAYIT LİSTESİ'!$B$4:$H$605,4,0)),"",(VLOOKUP(K14,'KAYIT LİSTESİ'!$B$4:$H$605,4,0)))</f>
        <v>12.12.1970</v>
      </c>
      <c r="N14" s="27" t="str">
        <f>IF(ISERROR(VLOOKUP(K14,'KAYIT LİSTESİ'!$B$4:$N$605,13,0)),"",(VLOOKUP(K14,'KAYIT LİSTESİ'!$B$4:$N$605,13,0)))</f>
        <v>M-40</v>
      </c>
      <c r="O14" s="46" t="str">
        <f>IF(ISERROR(VLOOKUP(K14,'KAYIT LİSTESİ'!$B$4:$H$605,5,0)),"",(VLOOKUP(K14,'KAYIT LİSTESİ'!$B$4:$H$605,5,0)))</f>
        <v>MİHRİ ÇELİK</v>
      </c>
      <c r="P14" s="46" t="str">
        <f>IF(ISERROR(VLOOKUP(K14,'KAYIT LİSTESİ'!$B$4:$H$605,6,0)),"",(VLOOKUP(K14,'KAYIT LİSTESİ'!$B$4:$H$605,6,0)))</f>
        <v>FERDİ</v>
      </c>
      <c r="Q14" s="417">
        <v>10564</v>
      </c>
      <c r="R14" s="26">
        <v>3</v>
      </c>
    </row>
    <row r="15" spans="1:18" s="20" customFormat="1" ht="27.6" customHeight="1" x14ac:dyDescent="0.2">
      <c r="A15" s="70">
        <v>3</v>
      </c>
      <c r="B15" s="70">
        <v>188</v>
      </c>
      <c r="C15" s="117" t="s">
        <v>924</v>
      </c>
      <c r="D15" s="117" t="s">
        <v>236</v>
      </c>
      <c r="E15" s="181" t="s">
        <v>925</v>
      </c>
      <c r="F15" s="182" t="s">
        <v>301</v>
      </c>
      <c r="G15" s="417">
        <v>10564</v>
      </c>
      <c r="H15" s="71"/>
      <c r="I15" s="23"/>
      <c r="J15" s="24">
        <v>8</v>
      </c>
      <c r="K15" s="25" t="s">
        <v>912</v>
      </c>
      <c r="L15" s="26">
        <f>IF(ISERROR(VLOOKUP(K15,'KAYIT LİSTESİ'!$B$4:$H$605,2,0)),"",(VLOOKUP(K15,'KAYIT LİSTESİ'!$B$4:$H$605,2,0)))</f>
        <v>205</v>
      </c>
      <c r="M15" s="27" t="str">
        <f>IF(ISERROR(VLOOKUP(K15,'KAYIT LİSTESİ'!$B$4:$H$605,4,0)),"",(VLOOKUP(K15,'KAYIT LİSTESİ'!$B$4:$H$605,4,0)))</f>
        <v>31.7.1973</v>
      </c>
      <c r="N15" s="27" t="str">
        <f>IF(ISERROR(VLOOKUP(K15,'KAYIT LİSTESİ'!$B$4:$N$605,13,0)),"",(VLOOKUP(K15,'KAYIT LİSTESİ'!$B$4:$N$605,13,0)))</f>
        <v>M-40</v>
      </c>
      <c r="O15" s="46" t="str">
        <f>IF(ISERROR(VLOOKUP(K15,'KAYIT LİSTESİ'!$B$4:$H$605,5,0)),"",(VLOOKUP(K15,'KAYIT LİSTESİ'!$B$4:$H$605,5,0)))</f>
        <v>CEMİL GÖKÇE</v>
      </c>
      <c r="P15" s="46" t="str">
        <f>IF(ISERROR(VLOOKUP(K15,'KAYIT LİSTESİ'!$B$4:$H$605,6,0)),"",(VLOOKUP(K15,'KAYIT LİSTESİ'!$B$4:$H$605,6,0)))</f>
        <v xml:space="preserve"> FERDİ</v>
      </c>
      <c r="Q15" s="233">
        <v>5932</v>
      </c>
      <c r="R15" s="26">
        <v>2</v>
      </c>
    </row>
    <row r="16" spans="1:18" s="20" customFormat="1" ht="27.6" customHeight="1" x14ac:dyDescent="0.2">
      <c r="A16" s="70">
        <v>4</v>
      </c>
      <c r="B16" s="70">
        <v>98</v>
      </c>
      <c r="C16" s="117" t="s">
        <v>513</v>
      </c>
      <c r="D16" s="117" t="s">
        <v>236</v>
      </c>
      <c r="E16" s="181" t="s">
        <v>565</v>
      </c>
      <c r="F16" s="182" t="s">
        <v>514</v>
      </c>
      <c r="G16" s="417">
        <v>10660</v>
      </c>
      <c r="H16" s="71"/>
      <c r="I16" s="23"/>
      <c r="J16" s="547" t="s">
        <v>17</v>
      </c>
      <c r="K16" s="548"/>
      <c r="L16" s="548"/>
      <c r="M16" s="548"/>
      <c r="N16" s="548"/>
      <c r="O16" s="548"/>
      <c r="P16" s="548"/>
      <c r="Q16" s="548"/>
      <c r="R16" s="549"/>
    </row>
    <row r="17" spans="1:18" s="20" customFormat="1" ht="27.6" customHeight="1" x14ac:dyDescent="0.2">
      <c r="A17" s="70" t="s">
        <v>383</v>
      </c>
      <c r="B17" s="70">
        <v>144</v>
      </c>
      <c r="C17" s="117" t="s">
        <v>623</v>
      </c>
      <c r="D17" s="117" t="s">
        <v>236</v>
      </c>
      <c r="E17" s="181" t="s">
        <v>624</v>
      </c>
      <c r="F17" s="182" t="s">
        <v>301</v>
      </c>
      <c r="G17" s="118" t="s">
        <v>1669</v>
      </c>
      <c r="H17" s="71"/>
      <c r="I17" s="23"/>
      <c r="J17" s="45" t="s">
        <v>12</v>
      </c>
      <c r="K17" s="42" t="s">
        <v>148</v>
      </c>
      <c r="L17" s="42" t="s">
        <v>147</v>
      </c>
      <c r="M17" s="43" t="s">
        <v>13</v>
      </c>
      <c r="N17" s="43" t="s">
        <v>225</v>
      </c>
      <c r="O17" s="44" t="s">
        <v>14</v>
      </c>
      <c r="P17" s="44" t="s">
        <v>47</v>
      </c>
      <c r="Q17" s="42" t="s">
        <v>15</v>
      </c>
      <c r="R17" s="42" t="s">
        <v>27</v>
      </c>
    </row>
    <row r="18" spans="1:18" s="20" customFormat="1" ht="27.6" customHeight="1" x14ac:dyDescent="0.2">
      <c r="A18" s="534" t="s">
        <v>12</v>
      </c>
      <c r="B18" s="535" t="s">
        <v>147</v>
      </c>
      <c r="C18" s="527" t="s">
        <v>387</v>
      </c>
      <c r="D18" s="528"/>
      <c r="E18" s="529" t="str">
        <f>'YARIŞMA PROGRAMI'!L7</f>
        <v>ALİ KARA-55.83</v>
      </c>
      <c r="F18" s="530"/>
      <c r="G18" s="531" t="s">
        <v>15</v>
      </c>
      <c r="H18" s="532" t="s">
        <v>27</v>
      </c>
      <c r="I18" s="23"/>
      <c r="J18" s="24">
        <v>1</v>
      </c>
      <c r="K18" s="25" t="s">
        <v>56</v>
      </c>
      <c r="L18" s="26">
        <f>IF(ISERROR(VLOOKUP(K18,'KAYIT LİSTESİ'!$B$4:$H$605,2,0)),"",(VLOOKUP(K18,'KAYIT LİSTESİ'!$B$4:$H$605,2,0)))</f>
        <v>3</v>
      </c>
      <c r="M18" s="27" t="str">
        <f>IF(ISERROR(VLOOKUP(K18,'KAYIT LİSTESİ'!$B$4:$H$605,4,0)),"",(VLOOKUP(K18,'KAYIT LİSTESİ'!$B$4:$H$605,4,0)))</f>
        <v>28.3.1967</v>
      </c>
      <c r="N18" s="27" t="str">
        <f>IF(ISERROR(VLOOKUP(K18,'KAYIT LİSTESİ'!$B$4:$N$605,13,0)),"",(VLOOKUP(K18,'KAYIT LİSTESİ'!$B$4:$N$605,13,0)))</f>
        <v>M-45</v>
      </c>
      <c r="O18" s="46" t="str">
        <f>IF(ISERROR(VLOOKUP(K18,'KAYIT LİSTESİ'!$B$4:$H$605,5,0)),"",(VLOOKUP(K18,'KAYIT LİSTESİ'!$B$4:$H$605,5,0)))</f>
        <v>HİKMET DEMİREZEN</v>
      </c>
      <c r="P18" s="46" t="str">
        <f>IF(ISERROR(VLOOKUP(K18,'KAYIT LİSTESİ'!$B$4:$H$605,6,0)),"",(VLOOKUP(K18,'KAYIT LİSTESİ'!$B$4:$H$605,6,0)))</f>
        <v>NİĞDE GENÇLİK HİZMETLERİ VE SPOR KULÜBÜ</v>
      </c>
      <c r="Q18" s="417">
        <v>10621</v>
      </c>
      <c r="R18" s="26">
        <v>3</v>
      </c>
    </row>
    <row r="19" spans="1:18" s="20" customFormat="1" ht="27.6" customHeight="1" x14ac:dyDescent="0.2">
      <c r="A19" s="534"/>
      <c r="B19" s="536"/>
      <c r="C19" s="260" t="s">
        <v>386</v>
      </c>
      <c r="D19" s="261" t="s">
        <v>225</v>
      </c>
      <c r="E19" s="259" t="s">
        <v>14</v>
      </c>
      <c r="F19" s="259" t="s">
        <v>47</v>
      </c>
      <c r="G19" s="531"/>
      <c r="H19" s="533"/>
      <c r="I19" s="23"/>
      <c r="J19" s="24">
        <v>2</v>
      </c>
      <c r="K19" s="25" t="s">
        <v>50</v>
      </c>
      <c r="L19" s="26">
        <f>IF(ISERROR(VLOOKUP(K19,'KAYIT LİSTESİ'!$B$4:$H$605,2,0)),"",(VLOOKUP(K19,'KAYIT LİSTESİ'!$B$4:$H$605,2,0)))</f>
        <v>9</v>
      </c>
      <c r="M19" s="27" t="str">
        <f>IF(ISERROR(VLOOKUP(K19,'KAYIT LİSTESİ'!$B$4:$H$605,4,0)),"",(VLOOKUP(K19,'KAYIT LİSTESİ'!$B$4:$H$605,4,0)))</f>
        <v>10.1.1969</v>
      </c>
      <c r="N19" s="27" t="str">
        <f>IF(ISERROR(VLOOKUP(K19,'KAYIT LİSTESİ'!$B$4:$N$605,13,0)),"",(VLOOKUP(K19,'KAYIT LİSTESİ'!$B$4:$N$605,13,0)))</f>
        <v>M-45</v>
      </c>
      <c r="O19" s="46" t="str">
        <f>IF(ISERROR(VLOOKUP(K19,'KAYIT LİSTESİ'!$B$4:$H$605,5,0)),"",(VLOOKUP(K19,'KAYIT LİSTESİ'!$B$4:$H$605,5,0)))</f>
        <v>ENDER  SERT</v>
      </c>
      <c r="P19" s="46" t="str">
        <f>IF(ISERROR(VLOOKUP(K19,'KAYIT LİSTESİ'!$B$4:$H$605,6,0)),"",(VLOOKUP(K19,'KAYIT LİSTESİ'!$B$4:$H$605,6,0)))</f>
        <v>EGE MARATON SPOR KULÜBÜ</v>
      </c>
      <c r="Q19" s="417">
        <v>11322</v>
      </c>
      <c r="R19" s="26">
        <v>6</v>
      </c>
    </row>
    <row r="20" spans="1:18" s="20" customFormat="1" ht="27.6" customHeight="1" x14ac:dyDescent="0.2">
      <c r="A20" s="70">
        <v>1</v>
      </c>
      <c r="B20" s="70">
        <v>121</v>
      </c>
      <c r="C20" s="117" t="s">
        <v>241</v>
      </c>
      <c r="D20" s="117" t="s">
        <v>246</v>
      </c>
      <c r="E20" s="181" t="s">
        <v>627</v>
      </c>
      <c r="F20" s="182" t="s">
        <v>628</v>
      </c>
      <c r="G20" s="417">
        <v>10234</v>
      </c>
      <c r="H20" s="234"/>
      <c r="I20" s="23"/>
      <c r="J20" s="24">
        <v>3</v>
      </c>
      <c r="K20" s="25" t="s">
        <v>57</v>
      </c>
      <c r="L20" s="26">
        <f>IF(ISERROR(VLOOKUP(K20,'KAYIT LİSTESİ'!$B$4:$H$605,2,0)),"",(VLOOKUP(K20,'KAYIT LİSTESİ'!$B$4:$H$605,2,0)))</f>
        <v>32</v>
      </c>
      <c r="M20" s="27" t="str">
        <f>IF(ISERROR(VLOOKUP(K20,'KAYIT LİSTESİ'!$B$4:$H$605,4,0)),"",(VLOOKUP(K20,'KAYIT LİSTESİ'!$B$4:$H$605,4,0)))</f>
        <v>26.4.1970</v>
      </c>
      <c r="N20" s="27" t="str">
        <f>IF(ISERROR(VLOOKUP(K20,'KAYIT LİSTESİ'!$B$4:$N$605,13,0)),"",(VLOOKUP(K20,'KAYIT LİSTESİ'!$B$4:$N$605,13,0)))</f>
        <v>M-45</v>
      </c>
      <c r="O20" s="46" t="str">
        <f>IF(ISERROR(VLOOKUP(K20,'KAYIT LİSTESİ'!$B$4:$H$605,5,0)),"",(VLOOKUP(K20,'KAYIT LİSTESİ'!$B$4:$H$605,5,0)))</f>
        <v>DOĞAN NADİ ÇETİNKAYA</v>
      </c>
      <c r="P20" s="46" t="str">
        <f>IF(ISERROR(VLOOKUP(K20,'KAYIT LİSTESİ'!$B$4:$H$605,6,0)),"",(VLOOKUP(K20,'KAYIT LİSTESİ'!$B$4:$H$605,6,0)))</f>
        <v>FERDİ</v>
      </c>
      <c r="Q20" s="417">
        <v>11233</v>
      </c>
      <c r="R20" s="26">
        <v>5</v>
      </c>
    </row>
    <row r="21" spans="1:18" s="20" customFormat="1" ht="27.6" customHeight="1" x14ac:dyDescent="0.2">
      <c r="A21" s="70">
        <v>2</v>
      </c>
      <c r="B21" s="70">
        <v>133</v>
      </c>
      <c r="C21" s="117" t="s">
        <v>929</v>
      </c>
      <c r="D21" s="117" t="s">
        <v>246</v>
      </c>
      <c r="E21" s="181" t="s">
        <v>930</v>
      </c>
      <c r="F21" s="182" t="s">
        <v>301</v>
      </c>
      <c r="G21" s="417">
        <v>10422</v>
      </c>
      <c r="H21" s="71"/>
      <c r="I21" s="23"/>
      <c r="J21" s="24">
        <v>4</v>
      </c>
      <c r="K21" s="25" t="s">
        <v>58</v>
      </c>
      <c r="L21" s="26">
        <f>IF(ISERROR(VLOOKUP(K21,'KAYIT LİSTESİ'!$B$4:$H$605,2,0)),"",(VLOOKUP(K21,'KAYIT LİSTESİ'!$B$4:$H$605,2,0)))</f>
        <v>121</v>
      </c>
      <c r="M21" s="27" t="str">
        <f>IF(ISERROR(VLOOKUP(K21,'KAYIT LİSTESİ'!$B$4:$H$605,4,0)),"",(VLOOKUP(K21,'KAYIT LİSTESİ'!$B$4:$H$605,4,0)))</f>
        <v>9.9.1969</v>
      </c>
      <c r="N21" s="27" t="str">
        <f>IF(ISERROR(VLOOKUP(K21,'KAYIT LİSTESİ'!$B$4:$N$605,13,0)),"",(VLOOKUP(K21,'KAYIT LİSTESİ'!$B$4:$N$605,13,0)))</f>
        <v>M-45</v>
      </c>
      <c r="O21" s="46" t="str">
        <f>IF(ISERROR(VLOOKUP(K21,'KAYIT LİSTESİ'!$B$4:$H$605,5,0)),"",(VLOOKUP(K21,'KAYIT LİSTESİ'!$B$4:$H$605,5,0)))</f>
        <v>UĞUR GÜMÜŞ</v>
      </c>
      <c r="P21" s="46" t="str">
        <f>IF(ISERROR(VLOOKUP(K21,'KAYIT LİSTESİ'!$B$4:$H$605,6,0)),"",(VLOOKUP(K21,'KAYIT LİSTESİ'!$B$4:$H$605,6,0)))</f>
        <v>AYK</v>
      </c>
      <c r="Q21" s="417">
        <v>10234</v>
      </c>
      <c r="R21" s="26">
        <v>1</v>
      </c>
    </row>
    <row r="22" spans="1:18" s="20" customFormat="1" ht="27.6" customHeight="1" x14ac:dyDescent="0.2">
      <c r="A22" s="70">
        <v>3</v>
      </c>
      <c r="B22" s="70">
        <v>3</v>
      </c>
      <c r="C22" s="117" t="s">
        <v>926</v>
      </c>
      <c r="D22" s="117" t="s">
        <v>246</v>
      </c>
      <c r="E22" s="181" t="s">
        <v>927</v>
      </c>
      <c r="F22" s="182" t="s">
        <v>928</v>
      </c>
      <c r="G22" s="417">
        <v>10621</v>
      </c>
      <c r="H22" s="71"/>
      <c r="I22" s="23"/>
      <c r="J22" s="24">
        <v>5</v>
      </c>
      <c r="K22" s="25" t="s">
        <v>59</v>
      </c>
      <c r="L22" s="26">
        <f>IF(ISERROR(VLOOKUP(K22,'KAYIT LİSTESİ'!$B$4:$H$605,2,0)),"",(VLOOKUP(K22,'KAYIT LİSTESİ'!$B$4:$H$605,2,0)))</f>
        <v>133</v>
      </c>
      <c r="M22" s="27" t="str">
        <f>IF(ISERROR(VLOOKUP(K22,'KAYIT LİSTESİ'!$B$4:$H$605,4,0)),"",(VLOOKUP(K22,'KAYIT LİSTESİ'!$B$4:$H$605,4,0)))</f>
        <v>15.4.1966</v>
      </c>
      <c r="N22" s="27" t="str">
        <f>IF(ISERROR(VLOOKUP(K22,'KAYIT LİSTESİ'!$B$4:$N$605,13,0)),"",(VLOOKUP(K22,'KAYIT LİSTESİ'!$B$4:$N$605,13,0)))</f>
        <v>M-45</v>
      </c>
      <c r="O22" s="46" t="str">
        <f>IF(ISERROR(VLOOKUP(K22,'KAYIT LİSTESİ'!$B$4:$H$605,5,0)),"",(VLOOKUP(K22,'KAYIT LİSTESİ'!$B$4:$H$605,5,0)))</f>
        <v>MEHMET ALTINIŞIK</v>
      </c>
      <c r="P22" s="46" t="str">
        <f>IF(ISERROR(VLOOKUP(K22,'KAYIT LİSTESİ'!$B$4:$H$605,6,0)),"",(VLOOKUP(K22,'KAYIT LİSTESİ'!$B$4:$H$605,6,0)))</f>
        <v>FERDİ</v>
      </c>
      <c r="Q22" s="417">
        <v>10422</v>
      </c>
      <c r="R22" s="26">
        <v>2</v>
      </c>
    </row>
    <row r="23" spans="1:18" s="20" customFormat="1" ht="27.6" customHeight="1" x14ac:dyDescent="0.2">
      <c r="A23" s="70">
        <v>4</v>
      </c>
      <c r="B23" s="70">
        <v>169</v>
      </c>
      <c r="C23" s="117">
        <v>25499</v>
      </c>
      <c r="D23" s="117" t="s">
        <v>246</v>
      </c>
      <c r="E23" s="181" t="s">
        <v>1478</v>
      </c>
      <c r="F23" s="182" t="s">
        <v>301</v>
      </c>
      <c r="G23" s="417">
        <v>10955</v>
      </c>
      <c r="H23" s="71"/>
      <c r="I23" s="23"/>
      <c r="J23" s="24">
        <v>6</v>
      </c>
      <c r="K23" s="25" t="s">
        <v>60</v>
      </c>
      <c r="L23" s="26">
        <f>IF(ISERROR(VLOOKUP(K23,'KAYIT LİSTESİ'!$B$4:$H$605,2,0)),"",(VLOOKUP(K23,'KAYIT LİSTESİ'!$B$4:$H$605,2,0)))</f>
        <v>169</v>
      </c>
      <c r="M23" s="27">
        <f>IF(ISERROR(VLOOKUP(K23,'KAYIT LİSTESİ'!$B$4:$H$605,4,0)),"",(VLOOKUP(K23,'KAYIT LİSTESİ'!$B$4:$H$605,4,0)))</f>
        <v>25499</v>
      </c>
      <c r="N23" s="27" t="str">
        <f>IF(ISERROR(VLOOKUP(K23,'KAYIT LİSTESİ'!$B$4:$N$605,13,0)),"",(VLOOKUP(K23,'KAYIT LİSTESİ'!$B$4:$N$605,13,0)))</f>
        <v>M-45</v>
      </c>
      <c r="O23" s="46" t="str">
        <f>IF(ISERROR(VLOOKUP(K23,'KAYIT LİSTESİ'!$B$4:$H$605,5,0)),"",(VLOOKUP(K23,'KAYIT LİSTESİ'!$B$4:$H$605,5,0)))</f>
        <v>MEHMET DAĞDEVİREN</v>
      </c>
      <c r="P23" s="46" t="str">
        <f>IF(ISERROR(VLOOKUP(K23,'KAYIT LİSTESİ'!$B$4:$H$605,6,0)),"",(VLOOKUP(K23,'KAYIT LİSTESİ'!$B$4:$H$605,6,0)))</f>
        <v>FERDİ</v>
      </c>
      <c r="Q23" s="417">
        <v>10955</v>
      </c>
      <c r="R23" s="26">
        <v>4</v>
      </c>
    </row>
    <row r="24" spans="1:18" s="20" customFormat="1" ht="27.6" customHeight="1" x14ac:dyDescent="0.2">
      <c r="A24" s="70">
        <v>5</v>
      </c>
      <c r="B24" s="70">
        <v>32</v>
      </c>
      <c r="C24" s="117" t="s">
        <v>518</v>
      </c>
      <c r="D24" s="117" t="s">
        <v>246</v>
      </c>
      <c r="E24" s="181" t="s">
        <v>519</v>
      </c>
      <c r="F24" s="182" t="s">
        <v>301</v>
      </c>
      <c r="G24" s="417">
        <v>11233</v>
      </c>
      <c r="H24" s="71"/>
      <c r="I24" s="23"/>
      <c r="J24" s="24">
        <v>7</v>
      </c>
      <c r="K24" s="25" t="s">
        <v>913</v>
      </c>
      <c r="L24" s="26">
        <f>IF(ISERROR(VLOOKUP(K24,'KAYIT LİSTESİ'!$B$4:$H$605,2,0)),"",(VLOOKUP(K24,'KAYIT LİSTESİ'!$B$4:$H$605,2,0)))</f>
        <v>4</v>
      </c>
      <c r="M24" s="27" t="str">
        <f>IF(ISERROR(VLOOKUP(K24,'KAYIT LİSTESİ'!$B$4:$H$605,4,0)),"",(VLOOKUP(K24,'KAYIT LİSTESİ'!$B$4:$H$605,4,0)))</f>
        <v>1.3.1962</v>
      </c>
      <c r="N24" s="27" t="str">
        <f>IF(ISERROR(VLOOKUP(K24,'KAYIT LİSTESİ'!$B$4:$N$605,13,0)),"",(VLOOKUP(K24,'KAYIT LİSTESİ'!$B$4:$N$605,13,0)))</f>
        <v>M-50</v>
      </c>
      <c r="O24" s="46" t="str">
        <f>IF(ISERROR(VLOOKUP(K24,'KAYIT LİSTESİ'!$B$4:$H$605,5,0)),"",(VLOOKUP(K24,'KAYIT LİSTESİ'!$B$4:$H$605,5,0)))</f>
        <v>AHMET GÜNDOĞAN</v>
      </c>
      <c r="P24" s="46" t="str">
        <f>IF(ISERROR(VLOOKUP(K24,'KAYIT LİSTESİ'!$B$4:$H$605,6,0)),"",(VLOOKUP(K24,'KAYIT LİSTESİ'!$B$4:$H$605,6,0)))</f>
        <v>BEŞİKTAŞ SPOR KULÜBÜ</v>
      </c>
      <c r="Q24" s="233" t="s">
        <v>1669</v>
      </c>
      <c r="R24" s="26" t="s">
        <v>383</v>
      </c>
    </row>
    <row r="25" spans="1:18" s="20" customFormat="1" ht="27.6" customHeight="1" x14ac:dyDescent="0.2">
      <c r="A25" s="70">
        <v>6</v>
      </c>
      <c r="B25" s="70">
        <v>9</v>
      </c>
      <c r="C25" s="117" t="s">
        <v>625</v>
      </c>
      <c r="D25" s="117" t="s">
        <v>246</v>
      </c>
      <c r="E25" s="181" t="s">
        <v>626</v>
      </c>
      <c r="F25" s="182" t="s">
        <v>522</v>
      </c>
      <c r="G25" s="417">
        <v>11322</v>
      </c>
      <c r="H25" s="71"/>
      <c r="I25" s="23"/>
      <c r="J25" s="24">
        <v>8</v>
      </c>
      <c r="K25" s="25" t="s">
        <v>914</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233"/>
      <c r="R25" s="26"/>
    </row>
    <row r="26" spans="1:18" s="20" customFormat="1" ht="27.6" customHeight="1" x14ac:dyDescent="0.2">
      <c r="A26" s="534" t="s">
        <v>12</v>
      </c>
      <c r="B26" s="535" t="s">
        <v>147</v>
      </c>
      <c r="C26" s="527" t="s">
        <v>387</v>
      </c>
      <c r="D26" s="528"/>
      <c r="E26" s="529" t="str">
        <f>'YARIŞMA PROGRAMI'!M7</f>
        <v>ÜZEYİR KAPLAN-57.37</v>
      </c>
      <c r="F26" s="530"/>
      <c r="G26" s="531" t="s">
        <v>15</v>
      </c>
      <c r="H26" s="532" t="s">
        <v>27</v>
      </c>
      <c r="I26" s="23"/>
      <c r="J26" s="547" t="s">
        <v>18</v>
      </c>
      <c r="K26" s="548"/>
      <c r="L26" s="548"/>
      <c r="M26" s="548"/>
      <c r="N26" s="548"/>
      <c r="O26" s="548"/>
      <c r="P26" s="548"/>
      <c r="Q26" s="548"/>
      <c r="R26" s="549"/>
    </row>
    <row r="27" spans="1:18" s="20" customFormat="1" ht="27.6" customHeight="1" x14ac:dyDescent="0.2">
      <c r="A27" s="534"/>
      <c r="B27" s="536"/>
      <c r="C27" s="260" t="s">
        <v>386</v>
      </c>
      <c r="D27" s="261" t="s">
        <v>225</v>
      </c>
      <c r="E27" s="259" t="s">
        <v>14</v>
      </c>
      <c r="F27" s="259" t="s">
        <v>47</v>
      </c>
      <c r="G27" s="531"/>
      <c r="H27" s="533"/>
      <c r="I27" s="23"/>
      <c r="J27" s="45" t="s">
        <v>12</v>
      </c>
      <c r="K27" s="42" t="s">
        <v>148</v>
      </c>
      <c r="L27" s="42" t="s">
        <v>147</v>
      </c>
      <c r="M27" s="43" t="s">
        <v>13</v>
      </c>
      <c r="N27" s="43" t="s">
        <v>225</v>
      </c>
      <c r="O27" s="44" t="s">
        <v>14</v>
      </c>
      <c r="P27" s="44" t="s">
        <v>47</v>
      </c>
      <c r="Q27" s="42" t="s">
        <v>15</v>
      </c>
      <c r="R27" s="42" t="s">
        <v>27</v>
      </c>
    </row>
    <row r="28" spans="1:18" s="20" customFormat="1" ht="27.6" customHeight="1" x14ac:dyDescent="0.2">
      <c r="A28" s="70">
        <v>1</v>
      </c>
      <c r="B28" s="70">
        <v>20</v>
      </c>
      <c r="C28" s="117" t="s">
        <v>629</v>
      </c>
      <c r="D28" s="117" t="s">
        <v>251</v>
      </c>
      <c r="E28" s="181" t="s">
        <v>630</v>
      </c>
      <c r="F28" s="182" t="s">
        <v>250</v>
      </c>
      <c r="G28" s="417">
        <v>10624</v>
      </c>
      <c r="H28" s="71"/>
      <c r="I28" s="23"/>
      <c r="J28" s="24">
        <v>1</v>
      </c>
      <c r="K28" s="25" t="s">
        <v>61</v>
      </c>
      <c r="L28" s="26">
        <f>IF(ISERROR(VLOOKUP(K28,'KAYIT LİSTESİ'!$B$4:$H$605,2,0)),"",(VLOOKUP(K28,'KAYIT LİSTESİ'!$B$4:$H$605,2,0)))</f>
        <v>20</v>
      </c>
      <c r="M28" s="27" t="str">
        <f>IF(ISERROR(VLOOKUP(K28,'KAYIT LİSTESİ'!$B$4:$H$605,4,0)),"",(VLOOKUP(K28,'KAYIT LİSTESİ'!$B$4:$H$605,4,0)))</f>
        <v>1.6.1961</v>
      </c>
      <c r="N28" s="27" t="str">
        <f>IF(ISERROR(VLOOKUP(K28,'KAYIT LİSTESİ'!$B$4:$N$605,13,0)),"",(VLOOKUP(K28,'KAYIT LİSTESİ'!$B$4:$N$605,13,0)))</f>
        <v>M-50</v>
      </c>
      <c r="O28" s="46" t="str">
        <f>IF(ISERROR(VLOOKUP(K28,'KAYIT LİSTESİ'!$B$4:$H$605,5,0)),"",(VLOOKUP(K28,'KAYIT LİSTESİ'!$B$4:$H$605,5,0)))</f>
        <v>MURAT SAĞLAM</v>
      </c>
      <c r="P28" s="46" t="str">
        <f>IF(ISERROR(VLOOKUP(K28,'KAYIT LİSTESİ'!$B$4:$H$605,6,0)),"",(VLOOKUP(K28,'KAYIT LİSTESİ'!$B$4:$H$605,6,0)))</f>
        <v>İZMİR MASTERLER ATL. KULÜBÜ</v>
      </c>
      <c r="Q28" s="417">
        <v>10624</v>
      </c>
      <c r="R28" s="26">
        <v>1</v>
      </c>
    </row>
    <row r="29" spans="1:18" s="20" customFormat="1" ht="27.6" customHeight="1" x14ac:dyDescent="0.2">
      <c r="A29" s="70">
        <v>2</v>
      </c>
      <c r="B29" s="70">
        <v>130</v>
      </c>
      <c r="C29" s="117" t="s">
        <v>279</v>
      </c>
      <c r="D29" s="117" t="s">
        <v>251</v>
      </c>
      <c r="E29" s="181" t="s">
        <v>280</v>
      </c>
      <c r="F29" s="182" t="s">
        <v>250</v>
      </c>
      <c r="G29" s="417">
        <v>10831</v>
      </c>
      <c r="H29" s="71"/>
      <c r="I29" s="23"/>
      <c r="J29" s="24">
        <v>2</v>
      </c>
      <c r="K29" s="25" t="s">
        <v>62</v>
      </c>
      <c r="L29" s="26">
        <f>IF(ISERROR(VLOOKUP(K29,'KAYIT LİSTESİ'!$B$4:$H$605,2,0)),"",(VLOOKUP(K29,'KAYIT LİSTESİ'!$B$4:$H$605,2,0)))</f>
        <v>107</v>
      </c>
      <c r="M29" s="27" t="str">
        <f>IF(ISERROR(VLOOKUP(K29,'KAYIT LİSTESİ'!$B$4:$H$605,4,0)),"",(VLOOKUP(K29,'KAYIT LİSTESİ'!$B$4:$H$605,4,0)))</f>
        <v>28.12.1962</v>
      </c>
      <c r="N29" s="27" t="str">
        <f>IF(ISERROR(VLOOKUP(K29,'KAYIT LİSTESİ'!$B$4:$N$605,13,0)),"",(VLOOKUP(K29,'KAYIT LİSTESİ'!$B$4:$N$605,13,0)))</f>
        <v>M-50</v>
      </c>
      <c r="O29" s="46" t="str">
        <f>IF(ISERROR(VLOOKUP(K29,'KAYIT LİSTESİ'!$B$4:$H$605,5,0)),"",(VLOOKUP(K29,'KAYIT LİSTESİ'!$B$4:$H$605,5,0)))</f>
        <v>MUSTAFA BALCI</v>
      </c>
      <c r="P29" s="46" t="str">
        <f>IF(ISERROR(VLOOKUP(K29,'KAYIT LİSTESİ'!$B$4:$H$605,6,0)),"",(VLOOKUP(K29,'KAYIT LİSTESİ'!$B$4:$H$605,6,0)))</f>
        <v>FERDİ</v>
      </c>
      <c r="Q29" s="417">
        <v>11425</v>
      </c>
      <c r="R29" s="26">
        <v>5</v>
      </c>
    </row>
    <row r="30" spans="1:18" s="20" customFormat="1" ht="27.6" customHeight="1" x14ac:dyDescent="0.2">
      <c r="A30" s="70">
        <v>3</v>
      </c>
      <c r="B30" s="70">
        <v>179</v>
      </c>
      <c r="C30" s="117" t="s">
        <v>932</v>
      </c>
      <c r="D30" s="117" t="s">
        <v>251</v>
      </c>
      <c r="E30" s="181" t="s">
        <v>933</v>
      </c>
      <c r="F30" s="182" t="s">
        <v>934</v>
      </c>
      <c r="G30" s="417">
        <v>10901</v>
      </c>
      <c r="H30" s="71"/>
      <c r="I30" s="23"/>
      <c r="J30" s="24">
        <v>3</v>
      </c>
      <c r="K30" s="25" t="s">
        <v>63</v>
      </c>
      <c r="L30" s="26">
        <f>IF(ISERROR(VLOOKUP(K30,'KAYIT LİSTESİ'!$B$4:$H$605,2,0)),"",(VLOOKUP(K30,'KAYIT LİSTESİ'!$B$4:$H$605,2,0)))</f>
        <v>130</v>
      </c>
      <c r="M30" s="27" t="str">
        <f>IF(ISERROR(VLOOKUP(K30,'KAYIT LİSTESİ'!$B$4:$H$605,4,0)),"",(VLOOKUP(K30,'KAYIT LİSTESİ'!$B$4:$H$605,4,0)))</f>
        <v>28.12.1962</v>
      </c>
      <c r="N30" s="27" t="str">
        <f>IF(ISERROR(VLOOKUP(K30,'KAYIT LİSTESİ'!$B$4:$N$605,13,0)),"",(VLOOKUP(K30,'KAYIT LİSTESİ'!$B$4:$N$605,13,0)))</f>
        <v>M-50</v>
      </c>
      <c r="O30" s="46" t="str">
        <f>IF(ISERROR(VLOOKUP(K30,'KAYIT LİSTESİ'!$B$4:$H$605,5,0)),"",(VLOOKUP(K30,'KAYIT LİSTESİ'!$B$4:$H$605,5,0)))</f>
        <v>AHMET GÖNCÜ</v>
      </c>
      <c r="P30" s="46" t="str">
        <f>IF(ISERROR(VLOOKUP(K30,'KAYIT LİSTESİ'!$B$4:$H$605,6,0)),"",(VLOOKUP(K30,'KAYIT LİSTESİ'!$B$4:$H$605,6,0)))</f>
        <v>İZMİR MASTERLER ATL. KULÜBÜ</v>
      </c>
      <c r="Q30" s="417">
        <v>10831</v>
      </c>
      <c r="R30" s="26">
        <v>2</v>
      </c>
    </row>
    <row r="31" spans="1:18" s="20" customFormat="1" ht="27.6" customHeight="1" x14ac:dyDescent="0.2">
      <c r="A31" s="70">
        <v>4</v>
      </c>
      <c r="B31" s="70">
        <v>107</v>
      </c>
      <c r="C31" s="117" t="s">
        <v>279</v>
      </c>
      <c r="D31" s="117" t="s">
        <v>251</v>
      </c>
      <c r="E31" s="181" t="s">
        <v>931</v>
      </c>
      <c r="F31" s="182" t="s">
        <v>301</v>
      </c>
      <c r="G31" s="417">
        <v>11425</v>
      </c>
      <c r="H31" s="71"/>
      <c r="I31" s="23"/>
      <c r="J31" s="24">
        <v>4</v>
      </c>
      <c r="K31" s="25" t="s">
        <v>64</v>
      </c>
      <c r="L31" s="26">
        <f>IF(ISERROR(VLOOKUP(K31,'KAYIT LİSTESİ'!$B$4:$H$605,2,0)),"",(VLOOKUP(K31,'KAYIT LİSTESİ'!$B$4:$H$605,2,0)))</f>
        <v>175</v>
      </c>
      <c r="M31" s="27" t="str">
        <f>IF(ISERROR(VLOOKUP(K31,'KAYIT LİSTESİ'!$B$4:$H$605,4,0)),"",(VLOOKUP(K31,'KAYIT LİSTESİ'!$B$4:$H$605,4,0)))</f>
        <v>3.2.1961</v>
      </c>
      <c r="N31" s="27" t="str">
        <f>IF(ISERROR(VLOOKUP(K31,'KAYIT LİSTESİ'!$B$4:$N$605,13,0)),"",(VLOOKUP(K31,'KAYIT LİSTESİ'!$B$4:$N$605,13,0)))</f>
        <v>M-50</v>
      </c>
      <c r="O31" s="46" t="str">
        <f>IF(ISERROR(VLOOKUP(K31,'KAYIT LİSTESİ'!$B$4:$H$605,5,0)),"",(VLOOKUP(K31,'KAYIT LİSTESİ'!$B$4:$H$605,5,0)))</f>
        <v>AHMET ÇEKİÇ</v>
      </c>
      <c r="P31" s="46" t="str">
        <f>IF(ISERROR(VLOOKUP(K31,'KAYIT LİSTESİ'!$B$4:$H$605,6,0)),"",(VLOOKUP(K31,'KAYIT LİSTESİ'!$B$4:$H$605,6,0)))</f>
        <v>FERDİ</v>
      </c>
      <c r="Q31" s="417">
        <v>12122</v>
      </c>
      <c r="R31" s="26">
        <v>6</v>
      </c>
    </row>
    <row r="32" spans="1:18" s="20" customFormat="1" ht="27.6" customHeight="1" x14ac:dyDescent="0.2">
      <c r="A32" s="70">
        <v>5</v>
      </c>
      <c r="B32" s="70">
        <v>175</v>
      </c>
      <c r="C32" s="117" t="s">
        <v>635</v>
      </c>
      <c r="D32" s="117" t="s">
        <v>251</v>
      </c>
      <c r="E32" s="181" t="s">
        <v>636</v>
      </c>
      <c r="F32" s="182" t="s">
        <v>301</v>
      </c>
      <c r="G32" s="417">
        <v>12122</v>
      </c>
      <c r="H32" s="71"/>
      <c r="I32" s="23"/>
      <c r="J32" s="24">
        <v>5</v>
      </c>
      <c r="K32" s="25" t="s">
        <v>65</v>
      </c>
      <c r="L32" s="26">
        <f>IF(ISERROR(VLOOKUP(K32,'KAYIT LİSTESİ'!$B$4:$H$605,2,0)),"",(VLOOKUP(K32,'KAYIT LİSTESİ'!$B$4:$H$605,2,0)))</f>
        <v>179</v>
      </c>
      <c r="M32" s="27" t="str">
        <f>IF(ISERROR(VLOOKUP(K32,'KAYIT LİSTESİ'!$B$4:$H$605,4,0)),"",(VLOOKUP(K32,'KAYIT LİSTESİ'!$B$4:$H$605,4,0)))</f>
        <v>5.1.1965</v>
      </c>
      <c r="N32" s="27" t="str">
        <f>IF(ISERROR(VLOOKUP(K32,'KAYIT LİSTESİ'!$B$4:$N$605,13,0)),"",(VLOOKUP(K32,'KAYIT LİSTESİ'!$B$4:$N$605,13,0)))</f>
        <v>M-50</v>
      </c>
      <c r="O32" s="46" t="str">
        <f>IF(ISERROR(VLOOKUP(K32,'KAYIT LİSTESİ'!$B$4:$H$605,5,0)),"",(VLOOKUP(K32,'KAYIT LİSTESİ'!$B$4:$H$605,5,0)))</f>
        <v>HASAN TOPALOĞLU</v>
      </c>
      <c r="P32" s="46" t="str">
        <f>IF(ISERROR(VLOOKUP(K32,'KAYIT LİSTESİ'!$B$4:$H$605,6,0)),"",(VLOOKUP(K32,'KAYIT LİSTESİ'!$B$4:$H$605,6,0)))</f>
        <v>KEŞAN GENÇLER VE MASTERLER SPOR KULÜBÜ</v>
      </c>
      <c r="Q32" s="417">
        <v>10901</v>
      </c>
      <c r="R32" s="26">
        <v>3</v>
      </c>
    </row>
    <row r="33" spans="1:18" s="20" customFormat="1" ht="27.6" customHeight="1" x14ac:dyDescent="0.2">
      <c r="A33" s="70" t="s">
        <v>383</v>
      </c>
      <c r="B33" s="70">
        <v>4</v>
      </c>
      <c r="C33" s="117" t="s">
        <v>304</v>
      </c>
      <c r="D33" s="117" t="s">
        <v>251</v>
      </c>
      <c r="E33" s="181" t="s">
        <v>305</v>
      </c>
      <c r="F33" s="182" t="s">
        <v>306</v>
      </c>
      <c r="G33" s="118" t="s">
        <v>1669</v>
      </c>
      <c r="H33" s="71"/>
      <c r="I33" s="23"/>
      <c r="J33" s="24">
        <v>6</v>
      </c>
      <c r="K33" s="25" t="s">
        <v>66</v>
      </c>
      <c r="L33" s="26">
        <f>IF(ISERROR(VLOOKUP(K33,'KAYIT LİSTESİ'!$B$4:$H$605,2,0)),"",(VLOOKUP(K33,'KAYIT LİSTESİ'!$B$4:$H$605,2,0)))</f>
        <v>102</v>
      </c>
      <c r="M33" s="27" t="str">
        <f>IF(ISERROR(VLOOKUP(K33,'KAYIT LİSTESİ'!$B$4:$H$605,4,0)),"",(VLOOKUP(K33,'KAYIT LİSTESİ'!$B$4:$H$605,4,0)))</f>
        <v>2.9.1958</v>
      </c>
      <c r="N33" s="27" t="str">
        <f>IF(ISERROR(VLOOKUP(K33,'KAYIT LİSTESİ'!$B$4:$N$605,13,0)),"",(VLOOKUP(K33,'KAYIT LİSTESİ'!$B$4:$N$605,13,0)))</f>
        <v>M-55</v>
      </c>
      <c r="O33" s="46" t="str">
        <f>IF(ISERROR(VLOOKUP(K33,'KAYIT LİSTESİ'!$B$4:$H$605,5,0)),"",(VLOOKUP(K33,'KAYIT LİSTESİ'!$B$4:$H$605,5,0)))</f>
        <v>MÜEYYED SAFFET AŞIK</v>
      </c>
      <c r="P33" s="46" t="str">
        <f>IF(ISERROR(VLOOKUP(K33,'KAYIT LİSTESİ'!$B$4:$H$605,6,0)),"",(VLOOKUP(K33,'KAYIT LİSTESİ'!$B$4:$H$605,6,0)))</f>
        <v>İZMİR MASTERLER ATL. KULÜBÜ</v>
      </c>
      <c r="Q33" s="417">
        <v>12893</v>
      </c>
      <c r="R33" s="26">
        <v>7</v>
      </c>
    </row>
    <row r="34" spans="1:18" s="20" customFormat="1" ht="27.6" customHeight="1" x14ac:dyDescent="0.2">
      <c r="A34" s="534" t="s">
        <v>12</v>
      </c>
      <c r="B34" s="535" t="s">
        <v>147</v>
      </c>
      <c r="C34" s="527" t="s">
        <v>387</v>
      </c>
      <c r="D34" s="528"/>
      <c r="E34" s="529" t="str">
        <f>'YARIŞMA PROGRAMI'!N7</f>
        <v>NİHAT ADIN-1:03.0
F.NECİP ÖZIŞIKYILMAZ-1:03.78</v>
      </c>
      <c r="F34" s="530"/>
      <c r="G34" s="531" t="s">
        <v>15</v>
      </c>
      <c r="H34" s="532" t="s">
        <v>27</v>
      </c>
      <c r="I34" s="23"/>
      <c r="J34" s="24">
        <v>7</v>
      </c>
      <c r="K34" s="25" t="s">
        <v>915</v>
      </c>
      <c r="L34" s="26">
        <f>IF(ISERROR(VLOOKUP(K34,'KAYIT LİSTESİ'!$B$4:$H$605,2,0)),"",(VLOOKUP(K34,'KAYIT LİSTESİ'!$B$4:$H$605,2,0)))</f>
        <v>166</v>
      </c>
      <c r="M34" s="27" t="str">
        <f>IF(ISERROR(VLOOKUP(K34,'KAYIT LİSTESİ'!$B$4:$H$605,4,0)),"",(VLOOKUP(K34,'KAYIT LİSTESİ'!$B$4:$H$605,4,0)))</f>
        <v>10.5.1957</v>
      </c>
      <c r="N34" s="27" t="str">
        <f>IF(ISERROR(VLOOKUP(K34,'KAYIT LİSTESİ'!$B$4:$N$605,13,0)),"",(VLOOKUP(K34,'KAYIT LİSTESİ'!$B$4:$N$605,13,0)))</f>
        <v>M-55</v>
      </c>
      <c r="O34" s="46" t="str">
        <f>IF(ISERROR(VLOOKUP(K34,'KAYIT LİSTESİ'!$B$4:$H$605,5,0)),"",(VLOOKUP(K34,'KAYIT LİSTESİ'!$B$4:$H$605,5,0)))</f>
        <v>ÇETİN ÇAĞATAY</v>
      </c>
      <c r="P34" s="46" t="str">
        <f>IF(ISERROR(VLOOKUP(K34,'KAYIT LİSTESİ'!$B$4:$H$605,6,0)),"",(VLOOKUP(K34,'KAYIT LİSTESİ'!$B$4:$H$605,6,0)))</f>
        <v>FERDİ</v>
      </c>
      <c r="Q34" s="417">
        <v>11242</v>
      </c>
      <c r="R34" s="26">
        <v>4</v>
      </c>
    </row>
    <row r="35" spans="1:18" s="20" customFormat="1" ht="27.6" customHeight="1" x14ac:dyDescent="0.2">
      <c r="A35" s="534"/>
      <c r="B35" s="536"/>
      <c r="C35" s="260" t="s">
        <v>386</v>
      </c>
      <c r="D35" s="261" t="s">
        <v>225</v>
      </c>
      <c r="E35" s="259" t="s">
        <v>14</v>
      </c>
      <c r="F35" s="259" t="s">
        <v>47</v>
      </c>
      <c r="G35" s="531"/>
      <c r="H35" s="533"/>
      <c r="I35" s="23"/>
      <c r="J35" s="24">
        <v>8</v>
      </c>
      <c r="K35" s="25" t="s">
        <v>916</v>
      </c>
      <c r="L35" s="26" t="str">
        <f>IF(ISERROR(VLOOKUP(K35,'KAYIT LİSTESİ'!$B$4:$H$605,2,0)),"",(VLOOKUP(K35,'KAYIT LİSTESİ'!$B$4:$H$605,2,0)))</f>
        <v/>
      </c>
      <c r="M35" s="27" t="str">
        <f>IF(ISERROR(VLOOKUP(K35,'KAYIT LİSTESİ'!$B$4:$H$605,4,0)),"",(VLOOKUP(K35,'KAYIT LİSTESİ'!$B$4:$H$605,4,0)))</f>
        <v/>
      </c>
      <c r="N35" s="27" t="str">
        <f>IF(ISERROR(VLOOKUP(K35,'KAYIT LİSTESİ'!$B$4:$N$605,13,0)),"",(VLOOKUP(K35,'KAYIT LİSTESİ'!$B$4:$N$605,13,0)))</f>
        <v/>
      </c>
      <c r="O35" s="46" t="str">
        <f>IF(ISERROR(VLOOKUP(K35,'KAYIT LİSTESİ'!$B$4:$H$605,5,0)),"",(VLOOKUP(K35,'KAYIT LİSTESİ'!$B$4:$H$605,5,0)))</f>
        <v/>
      </c>
      <c r="P35" s="46" t="str">
        <f>IF(ISERROR(VLOOKUP(K35,'KAYIT LİSTESİ'!$B$4:$H$605,6,0)),"",(VLOOKUP(K35,'KAYIT LİSTESİ'!$B$4:$H$605,6,0)))</f>
        <v/>
      </c>
      <c r="Q35" s="28"/>
      <c r="R35" s="26"/>
    </row>
    <row r="36" spans="1:18" s="20" customFormat="1" ht="27.6" customHeight="1" x14ac:dyDescent="0.2">
      <c r="A36" s="70">
        <v>1</v>
      </c>
      <c r="B36" s="70">
        <v>166</v>
      </c>
      <c r="C36" s="117" t="s">
        <v>937</v>
      </c>
      <c r="D36" s="117" t="s">
        <v>252</v>
      </c>
      <c r="E36" s="181" t="s">
        <v>938</v>
      </c>
      <c r="F36" s="182" t="s">
        <v>301</v>
      </c>
      <c r="G36" s="417">
        <v>11242</v>
      </c>
      <c r="H36" s="71"/>
      <c r="I36" s="23"/>
      <c r="J36" s="547" t="s">
        <v>44</v>
      </c>
      <c r="K36" s="548"/>
      <c r="L36" s="548"/>
      <c r="M36" s="548"/>
      <c r="N36" s="548"/>
      <c r="O36" s="548"/>
      <c r="P36" s="548"/>
      <c r="Q36" s="548"/>
      <c r="R36" s="549"/>
    </row>
    <row r="37" spans="1:18" s="20" customFormat="1" ht="27.6" customHeight="1" x14ac:dyDescent="0.2">
      <c r="A37" s="70">
        <v>2</v>
      </c>
      <c r="B37" s="70">
        <v>102</v>
      </c>
      <c r="C37" s="117" t="s">
        <v>935</v>
      </c>
      <c r="D37" s="117" t="s">
        <v>252</v>
      </c>
      <c r="E37" s="181" t="s">
        <v>936</v>
      </c>
      <c r="F37" s="182" t="s">
        <v>250</v>
      </c>
      <c r="G37" s="417">
        <v>12893</v>
      </c>
      <c r="H37" s="71"/>
      <c r="I37" s="23"/>
      <c r="J37" s="45" t="s">
        <v>12</v>
      </c>
      <c r="K37" s="42" t="s">
        <v>148</v>
      </c>
      <c r="L37" s="42" t="s">
        <v>147</v>
      </c>
      <c r="M37" s="43" t="s">
        <v>13</v>
      </c>
      <c r="N37" s="43" t="s">
        <v>225</v>
      </c>
      <c r="O37" s="44" t="s">
        <v>14</v>
      </c>
      <c r="P37" s="44" t="s">
        <v>47</v>
      </c>
      <c r="Q37" s="42" t="s">
        <v>15</v>
      </c>
      <c r="R37" s="42" t="s">
        <v>27</v>
      </c>
    </row>
    <row r="38" spans="1:18" s="20" customFormat="1" ht="27.6" customHeight="1" x14ac:dyDescent="0.2">
      <c r="A38" s="534" t="s">
        <v>12</v>
      </c>
      <c r="B38" s="535" t="s">
        <v>147</v>
      </c>
      <c r="C38" s="527" t="s">
        <v>387</v>
      </c>
      <c r="D38" s="528"/>
      <c r="E38" s="529" t="str">
        <f>'YARIŞMA PROGRAMI'!O7</f>
        <v>NEJAT TÜRKYILMAZ-1:05.8</v>
      </c>
      <c r="F38" s="530"/>
      <c r="G38" s="531" t="s">
        <v>15</v>
      </c>
      <c r="H38" s="532" t="s">
        <v>27</v>
      </c>
      <c r="I38" s="23"/>
      <c r="J38" s="24">
        <v>1</v>
      </c>
      <c r="K38" s="25" t="s">
        <v>67</v>
      </c>
      <c r="L38" s="26">
        <f>IF(ISERROR(VLOOKUP(K38,'KAYIT LİSTESİ'!$B$4:$H$605,2,0)),"",(VLOOKUP(K38,'KAYIT LİSTESİ'!$B$4:$H$605,2,0)))</f>
        <v>26</v>
      </c>
      <c r="M38" s="27" t="str">
        <f>IF(ISERROR(VLOOKUP(K38,'KAYIT LİSTESİ'!$B$4:$H$605,4,0)),"",(VLOOKUP(K38,'KAYIT LİSTESİ'!$B$4:$H$605,4,0)))</f>
        <v>7.10.1952</v>
      </c>
      <c r="N38" s="27" t="str">
        <f>IF(ISERROR(VLOOKUP(K38,'KAYIT LİSTESİ'!$B$4:$N$605,13,0)),"",(VLOOKUP(K38,'KAYIT LİSTESİ'!$B$4:$N$605,13,0)))</f>
        <v>M-60</v>
      </c>
      <c r="O38" s="46" t="str">
        <f>IF(ISERROR(VLOOKUP(K38,'KAYIT LİSTESİ'!$B$4:$H$605,5,0)),"",(VLOOKUP(K38,'KAYIT LİSTESİ'!$B$4:$H$605,5,0)))</f>
        <v>NECDET ŞAHİN</v>
      </c>
      <c r="P38" s="46" t="str">
        <f>IF(ISERROR(VLOOKUP(K38,'KAYIT LİSTESİ'!$B$4:$H$605,6,0)),"",(VLOOKUP(K38,'KAYIT LİSTESİ'!$B$4:$H$605,6,0)))</f>
        <v>İZMİR MASTERLER ATL. KULÜBÜ</v>
      </c>
      <c r="Q38" s="417">
        <v>11022</v>
      </c>
      <c r="R38" s="26">
        <v>2</v>
      </c>
    </row>
    <row r="39" spans="1:18" s="20" customFormat="1" ht="27.6" customHeight="1" x14ac:dyDescent="0.2">
      <c r="A39" s="534"/>
      <c r="B39" s="536"/>
      <c r="C39" s="260" t="s">
        <v>386</v>
      </c>
      <c r="D39" s="261" t="s">
        <v>225</v>
      </c>
      <c r="E39" s="259" t="s">
        <v>14</v>
      </c>
      <c r="F39" s="259" t="s">
        <v>47</v>
      </c>
      <c r="G39" s="531"/>
      <c r="H39" s="533"/>
      <c r="I39" s="23"/>
      <c r="J39" s="24">
        <v>2</v>
      </c>
      <c r="K39" s="25" t="s">
        <v>68</v>
      </c>
      <c r="L39" s="26">
        <f>IF(ISERROR(VLOOKUP(K39,'KAYIT LİSTESİ'!$B$4:$H$605,2,0)),"",(VLOOKUP(K39,'KAYIT LİSTESİ'!$B$4:$H$605,2,0)))</f>
        <v>50</v>
      </c>
      <c r="M39" s="27" t="str">
        <f>IF(ISERROR(VLOOKUP(K39,'KAYIT LİSTESİ'!$B$4:$H$605,4,0)),"",(VLOOKUP(K39,'KAYIT LİSTESİ'!$B$4:$H$605,4,0)))</f>
        <v>11.5.1953</v>
      </c>
      <c r="N39" s="27" t="str">
        <f>IF(ISERROR(VLOOKUP(K39,'KAYIT LİSTESİ'!$B$4:$N$605,13,0)),"",(VLOOKUP(K39,'KAYIT LİSTESİ'!$B$4:$N$605,13,0)))</f>
        <v>M-60</v>
      </c>
      <c r="O39" s="46" t="str">
        <f>IF(ISERROR(VLOOKUP(K39,'KAYIT LİSTESİ'!$B$4:$H$605,5,0)),"",(VLOOKUP(K39,'KAYIT LİSTESİ'!$B$4:$H$605,5,0)))</f>
        <v>OSMAN NURİ TARTILACI</v>
      </c>
      <c r="P39" s="46" t="str">
        <f>IF(ISERROR(VLOOKUP(K39,'KAYIT LİSTESİ'!$B$4:$H$605,6,0)),"",(VLOOKUP(K39,'KAYIT LİSTESİ'!$B$4:$H$605,6,0)))</f>
        <v>İZMİR ATLETİZM SPOR KULÜBÜ</v>
      </c>
      <c r="Q39" s="417">
        <v>10916</v>
      </c>
      <c r="R39" s="26">
        <v>1</v>
      </c>
    </row>
    <row r="40" spans="1:18" s="20" customFormat="1" ht="27.6" customHeight="1" x14ac:dyDescent="0.2">
      <c r="A40" s="70">
        <v>1</v>
      </c>
      <c r="B40" s="70">
        <v>50</v>
      </c>
      <c r="C40" s="117" t="s">
        <v>281</v>
      </c>
      <c r="D40" s="117" t="s">
        <v>263</v>
      </c>
      <c r="E40" s="181" t="s">
        <v>941</v>
      </c>
      <c r="F40" s="182" t="s">
        <v>229</v>
      </c>
      <c r="G40" s="417">
        <v>10916</v>
      </c>
      <c r="H40" s="71"/>
      <c r="I40" s="23"/>
      <c r="J40" s="24">
        <v>3</v>
      </c>
      <c r="K40" s="25" t="s">
        <v>69</v>
      </c>
      <c r="L40" s="26">
        <f>IF(ISERROR(VLOOKUP(K40,'KAYIT LİSTESİ'!$B$4:$H$605,2,0)),"",(VLOOKUP(K40,'KAYIT LİSTESİ'!$B$4:$H$605,2,0)))</f>
        <v>146</v>
      </c>
      <c r="M40" s="27" t="str">
        <f>IF(ISERROR(VLOOKUP(K40,'KAYIT LİSTESİ'!$B$4:$H$605,4,0)),"",(VLOOKUP(K40,'KAYIT LİSTESİ'!$B$4:$H$605,4,0)))</f>
        <v>6.1.1952</v>
      </c>
      <c r="N40" s="27" t="str">
        <f>IF(ISERROR(VLOOKUP(K40,'KAYIT LİSTESİ'!$B$4:$N$605,13,0)),"",(VLOOKUP(K40,'KAYIT LİSTESİ'!$B$4:$N$605,13,0)))</f>
        <v>M-60</v>
      </c>
      <c r="O40" s="46" t="str">
        <f>IF(ISERROR(VLOOKUP(K40,'KAYIT LİSTESİ'!$B$4:$H$605,5,0)),"",(VLOOKUP(K40,'KAYIT LİSTESİ'!$B$4:$H$605,5,0)))</f>
        <v>OSMAN NURİ AKSU</v>
      </c>
      <c r="P40" s="46" t="str">
        <f>IF(ISERROR(VLOOKUP(K40,'KAYIT LİSTESİ'!$B$4:$H$605,6,0)),"",(VLOOKUP(K40,'KAYIT LİSTESİ'!$B$4:$H$605,6,0)))</f>
        <v>İZMİR VETERANLAR ATL. İHTİSAS KULÜBÜ</v>
      </c>
      <c r="Q40" s="417">
        <v>13427</v>
      </c>
      <c r="R40" s="26">
        <v>4</v>
      </c>
    </row>
    <row r="41" spans="1:18" s="20" customFormat="1" ht="27.6" customHeight="1" x14ac:dyDescent="0.2">
      <c r="A41" s="70">
        <v>2</v>
      </c>
      <c r="B41" s="70">
        <v>26</v>
      </c>
      <c r="C41" s="117" t="s">
        <v>939</v>
      </c>
      <c r="D41" s="117" t="s">
        <v>263</v>
      </c>
      <c r="E41" s="181" t="s">
        <v>940</v>
      </c>
      <c r="F41" s="182" t="s">
        <v>250</v>
      </c>
      <c r="G41" s="417">
        <v>11022</v>
      </c>
      <c r="H41" s="71"/>
      <c r="I41" s="23"/>
      <c r="J41" s="24">
        <v>4</v>
      </c>
      <c r="K41" s="25" t="s">
        <v>70</v>
      </c>
      <c r="L41" s="26">
        <f>IF(ISERROR(VLOOKUP(K41,'KAYIT LİSTESİ'!$B$4:$H$605,2,0)),"",(VLOOKUP(K41,'KAYIT LİSTESİ'!$B$4:$H$605,2,0)))</f>
        <v>183</v>
      </c>
      <c r="M41" s="27" t="str">
        <f>IF(ISERROR(VLOOKUP(K41,'KAYIT LİSTESİ'!$B$4:$H$605,4,0)),"",(VLOOKUP(K41,'KAYIT LİSTESİ'!$B$4:$H$605,4,0)))</f>
        <v>30.3.1952</v>
      </c>
      <c r="N41" s="27" t="str">
        <f>IF(ISERROR(VLOOKUP(K41,'KAYIT LİSTESİ'!$B$4:$N$605,13,0)),"",(VLOOKUP(K41,'KAYIT LİSTESİ'!$B$4:$N$605,13,0)))</f>
        <v>M-60</v>
      </c>
      <c r="O41" s="46" t="str">
        <f>IF(ISERROR(VLOOKUP(K41,'KAYIT LİSTESİ'!$B$4:$H$605,5,0)),"",(VLOOKUP(K41,'KAYIT LİSTESİ'!$B$4:$H$605,5,0)))</f>
        <v>İSMAİL EKŞİ</v>
      </c>
      <c r="P41" s="46" t="str">
        <f>IF(ISERROR(VLOOKUP(K41,'KAYIT LİSTESİ'!$B$4:$H$605,6,0)),"",(VLOOKUP(K41,'KAYIT LİSTESİ'!$B$4:$H$605,6,0)))</f>
        <v>İZMİT ATLETİZM MASTER KULÜBÜ</v>
      </c>
      <c r="Q41" s="417">
        <v>12432</v>
      </c>
      <c r="R41" s="26">
        <v>3</v>
      </c>
    </row>
    <row r="42" spans="1:18" s="20" customFormat="1" ht="27.6" customHeight="1" x14ac:dyDescent="0.2">
      <c r="A42" s="70">
        <v>3</v>
      </c>
      <c r="B42" s="70">
        <v>183</v>
      </c>
      <c r="C42" s="117" t="s">
        <v>255</v>
      </c>
      <c r="D42" s="117" t="s">
        <v>263</v>
      </c>
      <c r="E42" s="181" t="s">
        <v>256</v>
      </c>
      <c r="F42" s="182" t="s">
        <v>651</v>
      </c>
      <c r="G42" s="417">
        <v>12432</v>
      </c>
      <c r="H42" s="71"/>
      <c r="I42" s="23"/>
      <c r="J42" s="24">
        <v>5</v>
      </c>
      <c r="K42" s="25" t="s">
        <v>71</v>
      </c>
      <c r="L42" s="26">
        <f>IF(ISERROR(VLOOKUP(K42,'KAYIT LİSTESİ'!$B$4:$H$605,2,0)),"",(VLOOKUP(K42,'KAYIT LİSTESİ'!$B$4:$H$605,2,0)))</f>
        <v>207</v>
      </c>
      <c r="M42" s="27" t="str">
        <f>IF(ISERROR(VLOOKUP(K42,'KAYIT LİSTESİ'!$B$4:$H$605,4,0)),"",(VLOOKUP(K42,'KAYIT LİSTESİ'!$B$4:$H$605,4,0)))</f>
        <v>10.10.1952</v>
      </c>
      <c r="N42" s="27" t="str">
        <f>IF(ISERROR(VLOOKUP(K42,'KAYIT LİSTESİ'!$B$4:$N$605,13,0)),"",(VLOOKUP(K42,'KAYIT LİSTESİ'!$B$4:$N$605,13,0)))</f>
        <v>M-60</v>
      </c>
      <c r="O42" s="46" t="str">
        <f>IF(ISERROR(VLOOKUP(K42,'KAYIT LİSTESİ'!$B$4:$H$605,5,0)),"",(VLOOKUP(K42,'KAYIT LİSTESİ'!$B$4:$H$605,5,0)))</f>
        <v>MEHMET SARI</v>
      </c>
      <c r="P42" s="46" t="str">
        <f>IF(ISERROR(VLOOKUP(K42,'KAYIT LİSTESİ'!$B$4:$H$605,6,0)),"",(VLOOKUP(K42,'KAYIT LİSTESİ'!$B$4:$H$605,6,0)))</f>
        <v>BALIKESİR GENÇLİK SPOR KULUBÜ</v>
      </c>
      <c r="Q42" s="233" t="s">
        <v>1669</v>
      </c>
      <c r="R42" s="26" t="s">
        <v>383</v>
      </c>
    </row>
    <row r="43" spans="1:18" s="20" customFormat="1" ht="27.6" customHeight="1" x14ac:dyDescent="0.2">
      <c r="A43" s="70">
        <v>4</v>
      </c>
      <c r="B43" s="70">
        <v>146</v>
      </c>
      <c r="C43" s="117" t="s">
        <v>319</v>
      </c>
      <c r="D43" s="117" t="s">
        <v>263</v>
      </c>
      <c r="E43" s="181" t="s">
        <v>320</v>
      </c>
      <c r="F43" s="182" t="s">
        <v>292</v>
      </c>
      <c r="G43" s="417">
        <v>13427</v>
      </c>
      <c r="H43" s="71"/>
      <c r="I43" s="23"/>
      <c r="J43" s="24">
        <v>6</v>
      </c>
      <c r="K43" s="25" t="s">
        <v>72</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33"/>
      <c r="R43" s="26"/>
    </row>
    <row r="44" spans="1:18" s="20" customFormat="1" ht="27.6" customHeight="1" x14ac:dyDescent="0.2">
      <c r="A44" s="70" t="s">
        <v>383</v>
      </c>
      <c r="B44" s="70">
        <v>207</v>
      </c>
      <c r="C44" s="117" t="s">
        <v>1405</v>
      </c>
      <c r="D44" s="117" t="s">
        <v>263</v>
      </c>
      <c r="E44" s="181" t="s">
        <v>1406</v>
      </c>
      <c r="F44" s="182" t="s">
        <v>1425</v>
      </c>
      <c r="G44" s="118" t="s">
        <v>1669</v>
      </c>
      <c r="H44" s="71"/>
      <c r="I44" s="23"/>
      <c r="J44" s="24">
        <v>7</v>
      </c>
      <c r="K44" s="25" t="s">
        <v>917</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33"/>
      <c r="R44" s="26"/>
    </row>
    <row r="45" spans="1:18" s="20" customFormat="1" ht="27.6" customHeight="1" x14ac:dyDescent="0.2">
      <c r="A45" s="534" t="s">
        <v>12</v>
      </c>
      <c r="B45" s="535" t="s">
        <v>147</v>
      </c>
      <c r="C45" s="527" t="s">
        <v>387</v>
      </c>
      <c r="D45" s="528"/>
      <c r="E45" s="529" t="str">
        <f>'YARIŞMA PROGRAMI'!P7</f>
        <v>TAMER ZEKİ-1:09.15</v>
      </c>
      <c r="F45" s="530"/>
      <c r="G45" s="531" t="s">
        <v>15</v>
      </c>
      <c r="H45" s="532" t="s">
        <v>27</v>
      </c>
      <c r="I45" s="23"/>
      <c r="J45" s="24">
        <v>8</v>
      </c>
      <c r="K45" s="25" t="s">
        <v>918</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33"/>
      <c r="R45" s="26"/>
    </row>
    <row r="46" spans="1:18" s="20" customFormat="1" ht="27.6" customHeight="1" x14ac:dyDescent="0.2">
      <c r="A46" s="534"/>
      <c r="B46" s="536"/>
      <c r="C46" s="260" t="s">
        <v>386</v>
      </c>
      <c r="D46" s="261" t="s">
        <v>225</v>
      </c>
      <c r="E46" s="259" t="s">
        <v>14</v>
      </c>
      <c r="F46" s="259" t="s">
        <v>47</v>
      </c>
      <c r="G46" s="531"/>
      <c r="H46" s="533"/>
      <c r="I46" s="23"/>
      <c r="J46" s="547" t="s">
        <v>45</v>
      </c>
      <c r="K46" s="548"/>
      <c r="L46" s="548"/>
      <c r="M46" s="548"/>
      <c r="N46" s="548"/>
      <c r="O46" s="548"/>
      <c r="P46" s="548"/>
      <c r="Q46" s="548"/>
      <c r="R46" s="549"/>
    </row>
    <row r="47" spans="1:18" s="20" customFormat="1" ht="27.6" customHeight="1" x14ac:dyDescent="0.2">
      <c r="A47" s="70">
        <v>1</v>
      </c>
      <c r="B47" s="70">
        <v>5</v>
      </c>
      <c r="C47" s="117" t="s">
        <v>282</v>
      </c>
      <c r="D47" s="117" t="s">
        <v>264</v>
      </c>
      <c r="E47" s="181" t="s">
        <v>283</v>
      </c>
      <c r="F47" s="182" t="s">
        <v>250</v>
      </c>
      <c r="G47" s="417">
        <v>11567</v>
      </c>
      <c r="H47" s="71"/>
      <c r="I47" s="23"/>
      <c r="J47" s="45" t="s">
        <v>12</v>
      </c>
      <c r="K47" s="42" t="s">
        <v>148</v>
      </c>
      <c r="L47" s="42" t="s">
        <v>147</v>
      </c>
      <c r="M47" s="43" t="s">
        <v>13</v>
      </c>
      <c r="N47" s="43" t="s">
        <v>225</v>
      </c>
      <c r="O47" s="44" t="s">
        <v>14</v>
      </c>
      <c r="P47" s="44" t="s">
        <v>47</v>
      </c>
      <c r="Q47" s="42" t="s">
        <v>15</v>
      </c>
      <c r="R47" s="42" t="s">
        <v>27</v>
      </c>
    </row>
    <row r="48" spans="1:18" s="20" customFormat="1" ht="27.6" customHeight="1" x14ac:dyDescent="0.2">
      <c r="A48" s="70">
        <v>2</v>
      </c>
      <c r="B48" s="70">
        <v>29</v>
      </c>
      <c r="C48" s="117" t="s">
        <v>262</v>
      </c>
      <c r="D48" s="117" t="s">
        <v>264</v>
      </c>
      <c r="E48" s="181" t="s">
        <v>652</v>
      </c>
      <c r="F48" s="182" t="s">
        <v>232</v>
      </c>
      <c r="G48" s="417">
        <v>11718</v>
      </c>
      <c r="H48" s="71"/>
      <c r="I48" s="23"/>
      <c r="J48" s="24">
        <v>1</v>
      </c>
      <c r="K48" s="25" t="s">
        <v>73</v>
      </c>
      <c r="L48" s="26">
        <f>IF(ISERROR(VLOOKUP(K48,'KAYIT LİSTESİ'!$B$4:$H$605,2,0)),"",(VLOOKUP(K48,'KAYIT LİSTESİ'!$B$4:$H$605,2,0)))</f>
        <v>5</v>
      </c>
      <c r="M48" s="27" t="str">
        <f>IF(ISERROR(VLOOKUP(K48,'KAYIT LİSTESİ'!$B$4:$H$605,4,0)),"",(VLOOKUP(K48,'KAYIT LİSTESİ'!$B$4:$H$605,4,0)))</f>
        <v>11.1.1947</v>
      </c>
      <c r="N48" s="27" t="str">
        <f>IF(ISERROR(VLOOKUP(K48,'KAYIT LİSTESİ'!$B$4:$N$605,13,0)),"",(VLOOKUP(K48,'KAYIT LİSTESİ'!$B$4:$N$605,13,0)))</f>
        <v>M-65</v>
      </c>
      <c r="O48" s="46" t="str">
        <f>IF(ISERROR(VLOOKUP(K48,'KAYIT LİSTESİ'!$B$4:$H$605,5,0)),"",(VLOOKUP(K48,'KAYIT LİSTESİ'!$B$4:$H$605,5,0)))</f>
        <v>BURAK BÜYÜKBAYKAL</v>
      </c>
      <c r="P48" s="46" t="str">
        <f>IF(ISERROR(VLOOKUP(K48,'KAYIT LİSTESİ'!$B$4:$H$605,6,0)),"",(VLOOKUP(K48,'KAYIT LİSTESİ'!$B$4:$H$605,6,0)))</f>
        <v>İZMİR MASTERLER ATL. KULÜBÜ</v>
      </c>
      <c r="Q48" s="417">
        <v>11567</v>
      </c>
      <c r="R48" s="26">
        <v>2</v>
      </c>
    </row>
    <row r="49" spans="1:19" s="20" customFormat="1" ht="27.6" customHeight="1" x14ac:dyDescent="0.2">
      <c r="A49" s="70">
        <v>3</v>
      </c>
      <c r="B49" s="70">
        <v>55</v>
      </c>
      <c r="C49" s="117" t="s">
        <v>284</v>
      </c>
      <c r="D49" s="117" t="s">
        <v>264</v>
      </c>
      <c r="E49" s="181" t="s">
        <v>285</v>
      </c>
      <c r="F49" s="182" t="s">
        <v>301</v>
      </c>
      <c r="G49" s="417">
        <v>14183</v>
      </c>
      <c r="H49" s="71"/>
      <c r="I49" s="23"/>
      <c r="J49" s="24">
        <v>2</v>
      </c>
      <c r="K49" s="25" t="s">
        <v>74</v>
      </c>
      <c r="L49" s="26">
        <f>IF(ISERROR(VLOOKUP(K49,'KAYIT LİSTESİ'!$B$4:$H$605,2,0)),"",(VLOOKUP(K49,'KAYIT LİSTESİ'!$B$4:$H$605,2,0)))</f>
        <v>29</v>
      </c>
      <c r="M49" s="27" t="str">
        <f>IF(ISERROR(VLOOKUP(K49,'KAYIT LİSTESİ'!$B$4:$H$605,4,0)),"",(VLOOKUP(K49,'KAYIT LİSTESİ'!$B$4:$H$605,4,0)))</f>
        <v>14.10.1949</v>
      </c>
      <c r="N49" s="27" t="str">
        <f>IF(ISERROR(VLOOKUP(K49,'KAYIT LİSTESİ'!$B$4:$N$605,13,0)),"",(VLOOKUP(K49,'KAYIT LİSTESİ'!$B$4:$N$605,13,0)))</f>
        <v>M-65</v>
      </c>
      <c r="O49" s="46" t="str">
        <f>IF(ISERROR(VLOOKUP(K49,'KAYIT LİSTESİ'!$B$4:$H$605,5,0)),"",(VLOOKUP(K49,'KAYIT LİSTESİ'!$B$4:$H$605,5,0)))</f>
        <v>ABDULLAH  ÜNAY</v>
      </c>
      <c r="P49" s="46" t="str">
        <f>IF(ISERROR(VLOOKUP(K49,'KAYIT LİSTESİ'!$B$4:$H$605,6,0)),"",(VLOOKUP(K49,'KAYIT LİSTESİ'!$B$4:$H$605,6,0)))</f>
        <v>İSTANBUL MASTERLERİ ATL. KULÜBÜ</v>
      </c>
      <c r="Q49" s="417">
        <v>11718</v>
      </c>
      <c r="R49" s="26">
        <v>1</v>
      </c>
    </row>
    <row r="50" spans="1:19" s="20" customFormat="1" ht="27.6" customHeight="1" x14ac:dyDescent="0.2">
      <c r="A50" s="70" t="s">
        <v>383</v>
      </c>
      <c r="B50" s="70">
        <v>163</v>
      </c>
      <c r="C50" s="117" t="s">
        <v>802</v>
      </c>
      <c r="D50" s="117" t="s">
        <v>264</v>
      </c>
      <c r="E50" s="181" t="s">
        <v>803</v>
      </c>
      <c r="F50" s="182" t="s">
        <v>804</v>
      </c>
      <c r="G50" s="118" t="s">
        <v>1669</v>
      </c>
      <c r="H50" s="71"/>
      <c r="I50" s="23"/>
      <c r="J50" s="24">
        <v>3</v>
      </c>
      <c r="K50" s="25" t="s">
        <v>75</v>
      </c>
      <c r="L50" s="26">
        <f>IF(ISERROR(VLOOKUP(K50,'KAYIT LİSTESİ'!$B$4:$H$605,2,0)),"",(VLOOKUP(K50,'KAYIT LİSTESİ'!$B$4:$H$605,2,0)))</f>
        <v>55</v>
      </c>
      <c r="M50" s="27" t="str">
        <f>IF(ISERROR(VLOOKUP(K50,'KAYIT LİSTESİ'!$B$4:$H$605,4,0)),"",(VLOOKUP(K50,'KAYIT LİSTESİ'!$B$4:$H$605,4,0)))</f>
        <v>4.10.1949</v>
      </c>
      <c r="N50" s="27" t="str">
        <f>IF(ISERROR(VLOOKUP(K50,'KAYIT LİSTESİ'!$B$4:$N$605,13,0)),"",(VLOOKUP(K50,'KAYIT LİSTESİ'!$B$4:$N$605,13,0)))</f>
        <v>M-65</v>
      </c>
      <c r="O50" s="46" t="str">
        <f>IF(ISERROR(VLOOKUP(K50,'KAYIT LİSTESİ'!$B$4:$H$605,5,0)),"",(VLOOKUP(K50,'KAYIT LİSTESİ'!$B$4:$H$605,5,0)))</f>
        <v>MEHMET AFİF GEZGİN</v>
      </c>
      <c r="P50" s="46" t="str">
        <f>IF(ISERROR(VLOOKUP(K50,'KAYIT LİSTESİ'!$B$4:$H$605,6,0)),"",(VLOOKUP(K50,'KAYIT LİSTESİ'!$B$4:$H$605,6,0)))</f>
        <v>FERDİ</v>
      </c>
      <c r="Q50" s="417">
        <v>14183</v>
      </c>
      <c r="R50" s="26">
        <v>4</v>
      </c>
    </row>
    <row r="51" spans="1:19" s="20" customFormat="1" ht="27.6" customHeight="1" x14ac:dyDescent="0.2">
      <c r="A51" s="534" t="s">
        <v>12</v>
      </c>
      <c r="B51" s="535" t="s">
        <v>147</v>
      </c>
      <c r="C51" s="398" t="s">
        <v>387</v>
      </c>
      <c r="D51" s="399"/>
      <c r="E51" s="396" t="str">
        <f>'YARIŞMA PROGRAMI'!R7</f>
        <v>AHMET SEZER-1:18.43</v>
      </c>
      <c r="F51" s="397"/>
      <c r="G51" s="393" t="s">
        <v>15</v>
      </c>
      <c r="H51" s="394" t="s">
        <v>27</v>
      </c>
      <c r="I51" s="23"/>
      <c r="J51" s="24">
        <v>4</v>
      </c>
      <c r="K51" s="25" t="s">
        <v>76</v>
      </c>
      <c r="L51" s="26">
        <f>IF(ISERROR(VLOOKUP(K51,'KAYIT LİSTESİ'!$B$4:$H$605,2,0)),"",(VLOOKUP(K51,'KAYIT LİSTESİ'!$B$4:$H$605,2,0)))</f>
        <v>163</v>
      </c>
      <c r="M51" s="27" t="str">
        <f>IF(ISERROR(VLOOKUP(K51,'KAYIT LİSTESİ'!$B$4:$H$605,4,0)),"",(VLOOKUP(K51,'KAYIT LİSTESİ'!$B$4:$H$605,4,0)))</f>
        <v>18.8.1948</v>
      </c>
      <c r="N51" s="27" t="str">
        <f>IF(ISERROR(VLOOKUP(K51,'KAYIT LİSTESİ'!$B$4:$N$605,13,0)),"",(VLOOKUP(K51,'KAYIT LİSTESİ'!$B$4:$N$605,13,0)))</f>
        <v>M-65</v>
      </c>
      <c r="O51" s="46" t="str">
        <f>IF(ISERROR(VLOOKUP(K51,'KAYIT LİSTESİ'!$B$4:$H$605,5,0)),"",(VLOOKUP(K51,'KAYIT LİSTESİ'!$B$4:$H$605,5,0)))</f>
        <v>AHMET KAHVECİ</v>
      </c>
      <c r="P51" s="46" t="str">
        <f>IF(ISERROR(VLOOKUP(K51,'KAYIT LİSTESİ'!$B$4:$H$605,6,0)),"",(VLOOKUP(K51,'KAYIT LİSTESİ'!$B$4:$H$605,6,0)))</f>
        <v>MERSİN VETERAN ATLETİZM KULUBÜ</v>
      </c>
      <c r="Q51" s="417" t="s">
        <v>1669</v>
      </c>
      <c r="R51" s="26" t="s">
        <v>383</v>
      </c>
    </row>
    <row r="52" spans="1:19" s="20" customFormat="1" ht="27.6" customHeight="1" x14ac:dyDescent="0.2">
      <c r="A52" s="534"/>
      <c r="B52" s="536"/>
      <c r="C52" s="354" t="s">
        <v>386</v>
      </c>
      <c r="D52" s="355" t="s">
        <v>225</v>
      </c>
      <c r="E52" s="393" t="s">
        <v>14</v>
      </c>
      <c r="F52" s="393" t="s">
        <v>47</v>
      </c>
      <c r="G52" s="393"/>
      <c r="H52" s="395"/>
      <c r="I52" s="23"/>
      <c r="J52" s="24">
        <v>5</v>
      </c>
      <c r="K52" s="25" t="s">
        <v>77</v>
      </c>
      <c r="L52" s="26">
        <f>IF(ISERROR(VLOOKUP(K52,'KAYIT LİSTESİ'!$B$4:$H$605,2,0)),"",(VLOOKUP(K52,'KAYIT LİSTESİ'!$B$4:$H$605,2,0)))</f>
        <v>36</v>
      </c>
      <c r="M52" s="27" t="str">
        <f>IF(ISERROR(VLOOKUP(K52,'KAYIT LİSTESİ'!$B$4:$H$605,4,0)),"",(VLOOKUP(K52,'KAYIT LİSTESİ'!$B$4:$H$605,4,0)))</f>
        <v>20.6.1939</v>
      </c>
      <c r="N52" s="27" t="str">
        <f>IF(ISERROR(VLOOKUP(K52,'KAYIT LİSTESİ'!$B$4:$N$605,13,0)),"",(VLOOKUP(K52,'KAYIT LİSTESİ'!$B$4:$N$605,13,0)))</f>
        <v>M-75</v>
      </c>
      <c r="O52" s="46" t="str">
        <f>IF(ISERROR(VLOOKUP(K52,'KAYIT LİSTESİ'!$B$4:$H$605,5,0)),"",(VLOOKUP(K52,'KAYIT LİSTESİ'!$B$4:$H$605,5,0)))</f>
        <v>ERGÜDER YÖNT</v>
      </c>
      <c r="P52" s="46" t="str">
        <f>IF(ISERROR(VLOOKUP(K52,'KAYIT LİSTESİ'!$B$4:$H$605,6,0)),"",(VLOOKUP(K52,'KAYIT LİSTESİ'!$B$4:$H$605,6,0)))</f>
        <v>İZMİR MASTERLER ATL. KULÜBÜ</v>
      </c>
      <c r="Q52" s="417">
        <v>13380</v>
      </c>
      <c r="R52" s="26">
        <v>3</v>
      </c>
    </row>
    <row r="53" spans="1:19" s="20" customFormat="1" ht="27.6" customHeight="1" x14ac:dyDescent="0.2">
      <c r="A53" s="70">
        <v>1</v>
      </c>
      <c r="B53" s="70">
        <v>36</v>
      </c>
      <c r="C53" s="117" t="s">
        <v>266</v>
      </c>
      <c r="D53" s="117" t="s">
        <v>271</v>
      </c>
      <c r="E53" s="181" t="s">
        <v>267</v>
      </c>
      <c r="F53" s="182" t="s">
        <v>250</v>
      </c>
      <c r="G53" s="417">
        <v>12432</v>
      </c>
      <c r="H53" s="71"/>
      <c r="I53" s="23"/>
      <c r="J53" s="24">
        <v>6</v>
      </c>
      <c r="K53" s="25" t="s">
        <v>78</v>
      </c>
      <c r="L53" s="26" t="str">
        <f>IF(ISERROR(VLOOKUP(K53,'KAYIT LİSTESİ'!$B$4:$H$605,2,0)),"",(VLOOKUP(K53,'KAYIT LİSTESİ'!$B$4:$H$605,2,0)))</f>
        <v/>
      </c>
      <c r="M53" s="27" t="str">
        <f>IF(ISERROR(VLOOKUP(K53,'KAYIT LİSTESİ'!$B$4:$H$605,4,0)),"",(VLOOKUP(K53,'KAYIT LİSTESİ'!$B$4:$H$605,4,0)))</f>
        <v/>
      </c>
      <c r="N53" s="27" t="str">
        <f>IF(ISERROR(VLOOKUP(K53,'KAYIT LİSTESİ'!$B$4:$N$605,13,0)),"",(VLOOKUP(K53,'KAYIT LİSTESİ'!$B$4:$N$605,13,0)))</f>
        <v/>
      </c>
      <c r="O53" s="46" t="str">
        <f>IF(ISERROR(VLOOKUP(K53,'KAYIT LİSTESİ'!$B$4:$H$605,5,0)),"",(VLOOKUP(K53,'KAYIT LİSTESİ'!$B$4:$H$605,5,0)))</f>
        <v/>
      </c>
      <c r="P53" s="46" t="str">
        <f>IF(ISERROR(VLOOKUP(K53,'KAYIT LİSTESİ'!$B$4:$H$605,6,0)),"",(VLOOKUP(K53,'KAYIT LİSTESİ'!$B$4:$H$605,6,0)))</f>
        <v/>
      </c>
      <c r="Q53" s="28"/>
      <c r="R53" s="26"/>
    </row>
    <row r="54" spans="1:19" s="20" customFormat="1" ht="27.6" customHeight="1" x14ac:dyDescent="0.2">
      <c r="A54" s="70"/>
      <c r="B54" s="70"/>
      <c r="C54" s="117"/>
      <c r="D54" s="117"/>
      <c r="E54" s="181"/>
      <c r="F54" s="182"/>
      <c r="G54" s="118"/>
      <c r="H54" s="71"/>
      <c r="I54" s="23"/>
      <c r="J54" s="24">
        <v>7</v>
      </c>
      <c r="K54" s="25" t="s">
        <v>919</v>
      </c>
      <c r="L54" s="26" t="str">
        <f>IF(ISERROR(VLOOKUP(K54,'KAYIT LİSTESİ'!$B$4:$H$605,2,0)),"",(VLOOKUP(K54,'KAYIT LİSTESİ'!$B$4:$H$605,2,0)))</f>
        <v/>
      </c>
      <c r="M54" s="27" t="str">
        <f>IF(ISERROR(VLOOKUP(K54,'KAYIT LİSTESİ'!$B$4:$H$605,4,0)),"",(VLOOKUP(K54,'KAYIT LİSTESİ'!$B$4:$H$605,4,0)))</f>
        <v/>
      </c>
      <c r="N54" s="27" t="str">
        <f>IF(ISERROR(VLOOKUP(K54,'KAYIT LİSTESİ'!$B$4:$N$605,13,0)),"",(VLOOKUP(K54,'KAYIT LİSTESİ'!$B$4:$N$605,13,0)))</f>
        <v/>
      </c>
      <c r="O54" s="46" t="str">
        <f>IF(ISERROR(VLOOKUP(K54,'KAYIT LİSTESİ'!$B$4:$H$605,5,0)),"",(VLOOKUP(K54,'KAYIT LİSTESİ'!$B$4:$H$605,5,0)))</f>
        <v/>
      </c>
      <c r="P54" s="46" t="str">
        <f>IF(ISERROR(VLOOKUP(K54,'KAYIT LİSTESİ'!$B$4:$H$605,6,0)),"",(VLOOKUP(K54,'KAYIT LİSTESİ'!$B$4:$H$605,6,0)))</f>
        <v/>
      </c>
      <c r="Q54" s="28"/>
      <c r="R54" s="26"/>
    </row>
    <row r="55" spans="1:19" s="20" customFormat="1" ht="27.6" customHeight="1" x14ac:dyDescent="0.2">
      <c r="A55" s="70"/>
      <c r="B55" s="70"/>
      <c r="C55" s="117"/>
      <c r="D55" s="117"/>
      <c r="E55" s="181"/>
      <c r="F55" s="182"/>
      <c r="G55" s="118"/>
      <c r="H55" s="71"/>
      <c r="I55" s="23"/>
      <c r="J55" s="24">
        <v>8</v>
      </c>
      <c r="K55" s="25" t="s">
        <v>920</v>
      </c>
      <c r="L55" s="26" t="str">
        <f>IF(ISERROR(VLOOKUP(K55,'KAYIT LİSTESİ'!$B$4:$H$605,2,0)),"",(VLOOKUP(K55,'KAYIT LİSTESİ'!$B$4:$H$605,2,0)))</f>
        <v/>
      </c>
      <c r="M55" s="27" t="str">
        <f>IF(ISERROR(VLOOKUP(K55,'KAYIT LİSTESİ'!$B$4:$H$605,4,0)),"",(VLOOKUP(K55,'KAYIT LİSTESİ'!$B$4:$H$605,4,0)))</f>
        <v/>
      </c>
      <c r="N55" s="27" t="str">
        <f>IF(ISERROR(VLOOKUP(K55,'KAYIT LİSTESİ'!$B$4:$N$605,13,0)),"",(VLOOKUP(K55,'KAYIT LİSTESİ'!$B$4:$N$605,13,0)))</f>
        <v/>
      </c>
      <c r="O55" s="46" t="str">
        <f>IF(ISERROR(VLOOKUP(K55,'KAYIT LİSTESİ'!$B$4:$H$605,5,0)),"",(VLOOKUP(K55,'KAYIT LİSTESİ'!$B$4:$H$605,5,0)))</f>
        <v/>
      </c>
      <c r="P55" s="46" t="str">
        <f>IF(ISERROR(VLOOKUP(K55,'KAYIT LİSTESİ'!$B$4:$H$605,6,0)),"",(VLOOKUP(K55,'KAYIT LİSTESİ'!$B$4:$H$605,6,0)))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sortState ref="B47:G50">
    <sortCondition ref="G47:G50"/>
  </sortState>
  <mergeCells count="60">
    <mergeCell ref="E5:F5"/>
    <mergeCell ref="G11:G12"/>
    <mergeCell ref="H11:H12"/>
    <mergeCell ref="C11:D11"/>
    <mergeCell ref="E11:F11"/>
    <mergeCell ref="H45:H46"/>
    <mergeCell ref="C38:D38"/>
    <mergeCell ref="E38:F38"/>
    <mergeCell ref="G38:G39"/>
    <mergeCell ref="H38:H39"/>
    <mergeCell ref="C45:D45"/>
    <mergeCell ref="B34:B35"/>
    <mergeCell ref="C34:D34"/>
    <mergeCell ref="E34:F34"/>
    <mergeCell ref="G34:G35"/>
    <mergeCell ref="A51:A52"/>
    <mergeCell ref="B51:B52"/>
    <mergeCell ref="A38:A39"/>
    <mergeCell ref="B38:B39"/>
    <mergeCell ref="A45:A46"/>
    <mergeCell ref="B45:B46"/>
    <mergeCell ref="J36:R36"/>
    <mergeCell ref="J46:R46"/>
    <mergeCell ref="A18:A19"/>
    <mergeCell ref="B18:B19"/>
    <mergeCell ref="J26:R26"/>
    <mergeCell ref="E45:F45"/>
    <mergeCell ref="G45:G46"/>
    <mergeCell ref="H34:H35"/>
    <mergeCell ref="H18:H19"/>
    <mergeCell ref="A26:A27"/>
    <mergeCell ref="B26:B27"/>
    <mergeCell ref="C26:D26"/>
    <mergeCell ref="E26:F26"/>
    <mergeCell ref="G26:G27"/>
    <mergeCell ref="H26:H27"/>
    <mergeCell ref="A34:A35"/>
    <mergeCell ref="J16:R16"/>
    <mergeCell ref="C18:D18"/>
    <mergeCell ref="E18:F18"/>
    <mergeCell ref="G18:G19"/>
    <mergeCell ref="A4:C4"/>
    <mergeCell ref="E4:F4"/>
    <mergeCell ref="P5:R5"/>
    <mergeCell ref="A6:A7"/>
    <mergeCell ref="B6:B7"/>
    <mergeCell ref="C6:D6"/>
    <mergeCell ref="E6:F6"/>
    <mergeCell ref="G6:G7"/>
    <mergeCell ref="H6:H7"/>
    <mergeCell ref="J6:R6"/>
    <mergeCell ref="A11:A12"/>
    <mergeCell ref="B11:B12"/>
    <mergeCell ref="A1:R1"/>
    <mergeCell ref="A2:R2"/>
    <mergeCell ref="A3:C3"/>
    <mergeCell ref="E3:F3"/>
    <mergeCell ref="G3:H3"/>
    <mergeCell ref="J3:L3"/>
    <mergeCell ref="P3:R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7"/>
  <sheetViews>
    <sheetView view="pageBreakPreview" zoomScale="80" zoomScaleNormal="100" zoomScaleSheetLayoutView="80" workbookViewId="0">
      <selection activeCell="F24" sqref="E23:K24"/>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7.1406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8" style="52" bestFit="1"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257"/>
      <c r="E3" s="545" t="str">
        <f>'YARIŞMA PROGRAMI'!C21</f>
        <v>4X100 Metre Bayrak</v>
      </c>
      <c r="F3" s="545"/>
      <c r="G3" s="539"/>
      <c r="H3" s="539"/>
      <c r="I3" s="11"/>
      <c r="J3" s="546"/>
      <c r="K3" s="546"/>
      <c r="L3" s="546"/>
      <c r="M3" s="12"/>
      <c r="N3" s="12"/>
      <c r="O3" s="256"/>
      <c r="P3" s="540"/>
      <c r="Q3" s="540"/>
      <c r="R3" s="540"/>
    </row>
    <row r="4" spans="1:18" s="13" customFormat="1" ht="17.25" customHeight="1" x14ac:dyDescent="0.2">
      <c r="A4" s="537" t="s">
        <v>151</v>
      </c>
      <c r="B4" s="537"/>
      <c r="C4" s="537"/>
      <c r="D4" s="258"/>
      <c r="E4" s="544" t="str">
        <f>'YARIŞMA BİLGİLERİ'!F21</f>
        <v>Master Erkekler</v>
      </c>
      <c r="F4" s="544"/>
      <c r="G4" s="35"/>
      <c r="H4" s="35"/>
      <c r="I4" s="35"/>
      <c r="J4" s="35"/>
      <c r="K4" s="35"/>
      <c r="L4" s="35"/>
      <c r="M4" s="36"/>
      <c r="N4" s="36"/>
      <c r="O4" s="81" t="s">
        <v>5</v>
      </c>
      <c r="P4" s="262">
        <f>'YARIŞMA PROGRAMI'!B21</f>
        <v>42210.916666666664</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t="str">
        <f>'YARIŞMA PROGRAMI'!P29</f>
        <v>MİLLİ TAKIM-59.2</v>
      </c>
      <c r="F6" s="530"/>
      <c r="G6" s="531" t="s">
        <v>15</v>
      </c>
      <c r="H6" s="532" t="s">
        <v>27</v>
      </c>
      <c r="J6" s="547" t="s">
        <v>16</v>
      </c>
      <c r="K6" s="548"/>
      <c r="L6" s="548"/>
      <c r="M6" s="548"/>
      <c r="N6" s="548"/>
      <c r="O6" s="548"/>
      <c r="P6" s="548"/>
      <c r="Q6" s="548"/>
      <c r="R6" s="549"/>
    </row>
    <row r="7" spans="1:18" ht="24.75" customHeight="1" x14ac:dyDescent="0.2">
      <c r="A7" s="534"/>
      <c r="B7" s="536"/>
      <c r="C7" s="260" t="s">
        <v>386</v>
      </c>
      <c r="D7" s="261" t="s">
        <v>225</v>
      </c>
      <c r="E7" s="259" t="s">
        <v>14</v>
      </c>
      <c r="F7" s="259" t="s">
        <v>47</v>
      </c>
      <c r="G7" s="531"/>
      <c r="H7" s="533"/>
      <c r="I7" s="21"/>
      <c r="J7" s="45" t="s">
        <v>12</v>
      </c>
      <c r="K7" s="42" t="s">
        <v>148</v>
      </c>
      <c r="L7" s="42" t="s">
        <v>147</v>
      </c>
      <c r="M7" s="43" t="s">
        <v>13</v>
      </c>
      <c r="N7" s="43" t="s">
        <v>225</v>
      </c>
      <c r="O7" s="44" t="s">
        <v>14</v>
      </c>
      <c r="P7" s="44" t="s">
        <v>47</v>
      </c>
      <c r="Q7" s="42" t="s">
        <v>15</v>
      </c>
      <c r="R7" s="42" t="s">
        <v>27</v>
      </c>
    </row>
    <row r="8" spans="1:18" s="20" customFormat="1" ht="63" x14ac:dyDescent="0.2">
      <c r="A8" s="70">
        <v>1</v>
      </c>
      <c r="B8" s="70" t="s">
        <v>1422</v>
      </c>
      <c r="C8" s="117" t="s">
        <v>1422</v>
      </c>
      <c r="D8" s="117" t="s">
        <v>264</v>
      </c>
      <c r="E8" s="181" t="s">
        <v>1675</v>
      </c>
      <c r="F8" s="182" t="s">
        <v>1674</v>
      </c>
      <c r="G8" s="233" t="s">
        <v>1676</v>
      </c>
      <c r="H8" s="71"/>
      <c r="I8" s="23"/>
      <c r="J8" s="24">
        <v>1</v>
      </c>
      <c r="K8" s="25" t="s">
        <v>1081</v>
      </c>
      <c r="L8" s="26" t="str">
        <f>IF(ISERROR(VLOOKUP(K8,'KAYIT LİSTESİ'!$B$4:$H$605,2,0)),"",(VLOOKUP(K8,'KAYIT LİSTESİ'!$B$4:$H$605,2,0)))</f>
        <v/>
      </c>
      <c r="M8" s="27" t="str">
        <f>IF(ISERROR(VLOOKUP(K8,'KAYIT LİSTESİ'!$B$4:$H$605,4,0)),"",(VLOOKUP(K8,'KAYIT LİSTESİ'!$B$4:$H$605,4,0)))</f>
        <v/>
      </c>
      <c r="N8" s="27" t="s">
        <v>264</v>
      </c>
      <c r="O8" s="46" t="s">
        <v>1675</v>
      </c>
      <c r="P8" s="46" t="s">
        <v>1674</v>
      </c>
      <c r="Q8" s="233" t="s">
        <v>1676</v>
      </c>
      <c r="R8" s="26"/>
    </row>
    <row r="9" spans="1:18" s="20" customFormat="1" ht="27.6" customHeight="1" x14ac:dyDescent="0.2">
      <c r="A9" s="70"/>
      <c r="B9" s="70"/>
      <c r="C9" s="117"/>
      <c r="D9" s="117"/>
      <c r="E9" s="181"/>
      <c r="F9" s="182"/>
      <c r="G9" s="233"/>
      <c r="H9" s="71"/>
      <c r="I9" s="23"/>
      <c r="J9" s="24">
        <v>2</v>
      </c>
      <c r="K9" s="25" t="s">
        <v>1082</v>
      </c>
      <c r="L9" s="26" t="str">
        <f>IF(ISERROR(VLOOKUP(K9,'KAYIT LİSTESİ'!$B$4:$H$605,2,0)),"",(VLOOKUP(K9,'KAYIT LİSTESİ'!$B$4:$H$605,2,0)))</f>
        <v/>
      </c>
      <c r="M9" s="27" t="str">
        <f>IF(ISERROR(VLOOKUP(K9,'KAYIT LİSTESİ'!$B$4:$H$605,4,0)),"",(VLOOKUP(K9,'KAYIT LİSTESİ'!$B$4:$H$605,4,0)))</f>
        <v/>
      </c>
      <c r="N9" s="27" t="str">
        <f>IF(ISERROR(VLOOKUP(K9,'KAYIT LİSTESİ'!$B$4:$N$605,13,0)),"",(VLOOKUP(K9,'KAYIT LİSTESİ'!$B$4:$N$605,13,0)))</f>
        <v/>
      </c>
      <c r="O9" s="46" t="str">
        <f>IF(ISERROR(VLOOKUP(K9,'KAYIT LİSTESİ'!$B$4:$H$605,5,0)),"",(VLOOKUP(K9,'KAYIT LİSTESİ'!$B$4:$H$605,5,0)))</f>
        <v/>
      </c>
      <c r="P9" s="46" t="str">
        <f>IF(ISERROR(VLOOKUP(K9,'KAYIT LİSTESİ'!$B$4:$H$605,6,0)),"",(VLOOKUP(K9,'KAYIT LİSTESİ'!$B$4:$H$605,6,0)))</f>
        <v/>
      </c>
      <c r="Q9" s="233"/>
      <c r="R9" s="26"/>
    </row>
    <row r="10" spans="1:18" s="20" customFormat="1" ht="27.6" customHeight="1" x14ac:dyDescent="0.2">
      <c r="A10" s="534" t="s">
        <v>12</v>
      </c>
      <c r="B10" s="535" t="s">
        <v>147</v>
      </c>
      <c r="C10" s="527" t="s">
        <v>387</v>
      </c>
      <c r="D10" s="528"/>
      <c r="E10" s="529"/>
      <c r="F10" s="530"/>
      <c r="G10" s="531" t="s">
        <v>15</v>
      </c>
      <c r="H10" s="532" t="s">
        <v>27</v>
      </c>
      <c r="I10" s="23"/>
      <c r="J10" s="24">
        <v>3</v>
      </c>
      <c r="K10" s="25" t="s">
        <v>1083</v>
      </c>
      <c r="L10" s="26" t="str">
        <f>IF(ISERROR(VLOOKUP(K10,'KAYIT LİSTESİ'!$B$4:$H$605,2,0)),"",(VLOOKUP(K10,'KAYIT LİSTESİ'!$B$4:$H$605,2,0)))</f>
        <v/>
      </c>
      <c r="M10" s="27" t="str">
        <f>IF(ISERROR(VLOOKUP(K10,'KAYIT LİSTESİ'!$B$4:$H$605,4,0)),"",(VLOOKUP(K10,'KAYIT LİSTESİ'!$B$4:$H$605,4,0)))</f>
        <v/>
      </c>
      <c r="N10" s="27" t="str">
        <f>IF(ISERROR(VLOOKUP(K10,'KAYIT LİSTESİ'!$B$4:$N$605,13,0)),"",(VLOOKUP(K10,'KAYIT LİSTESİ'!$B$4:$N$605,13,0)))</f>
        <v/>
      </c>
      <c r="O10" s="46" t="str">
        <f>IF(ISERROR(VLOOKUP(K10,'KAYIT LİSTESİ'!$B$4:$H$605,5,0)),"",(VLOOKUP(K10,'KAYIT LİSTESİ'!$B$4:$H$605,5,0)))</f>
        <v/>
      </c>
      <c r="P10" s="46" t="str">
        <f>IF(ISERROR(VLOOKUP(K10,'KAYIT LİSTESİ'!$B$4:$H$605,6,0)),"",(VLOOKUP(K10,'KAYIT LİSTESİ'!$B$4:$H$605,6,0)))</f>
        <v/>
      </c>
      <c r="Q10" s="233"/>
      <c r="R10" s="26"/>
    </row>
    <row r="11" spans="1:18" s="20" customFormat="1" ht="27.6" customHeight="1" x14ac:dyDescent="0.2">
      <c r="A11" s="534"/>
      <c r="B11" s="536"/>
      <c r="C11" s="260" t="s">
        <v>386</v>
      </c>
      <c r="D11" s="261" t="s">
        <v>225</v>
      </c>
      <c r="E11" s="259" t="s">
        <v>14</v>
      </c>
      <c r="F11" s="259" t="s">
        <v>47</v>
      </c>
      <c r="G11" s="531"/>
      <c r="H11" s="533"/>
      <c r="I11" s="23"/>
      <c r="J11" s="24">
        <v>4</v>
      </c>
      <c r="K11" s="25" t="s">
        <v>1084</v>
      </c>
      <c r="L11" s="26" t="str">
        <f>IF(ISERROR(VLOOKUP(K11,'KAYIT LİSTESİ'!$B$4:$H$605,2,0)),"",(VLOOKUP(K11,'KAYIT LİSTESİ'!$B$4:$H$605,2,0)))</f>
        <v/>
      </c>
      <c r="M11" s="27" t="str">
        <f>IF(ISERROR(VLOOKUP(K11,'KAYIT LİSTESİ'!$B$4:$H$605,4,0)),"",(VLOOKUP(K11,'KAYIT LİSTESİ'!$B$4:$H$605,4,0)))</f>
        <v/>
      </c>
      <c r="N11" s="27" t="str">
        <f>IF(ISERROR(VLOOKUP(K11,'KAYIT LİSTESİ'!$B$4:$N$605,13,0)),"",(VLOOKUP(K11,'KAYIT LİSTESİ'!$B$4:$N$605,13,0)))</f>
        <v/>
      </c>
      <c r="O11" s="46" t="str">
        <f>IF(ISERROR(VLOOKUP(K11,'KAYIT LİSTESİ'!$B$4:$H$605,5,0)),"",(VLOOKUP(K11,'KAYIT LİSTESİ'!$B$4:$H$605,5,0)))</f>
        <v/>
      </c>
      <c r="P11" s="46" t="str">
        <f>IF(ISERROR(VLOOKUP(K11,'KAYIT LİSTESİ'!$B$4:$H$605,6,0)),"",(VLOOKUP(K11,'KAYIT LİSTESİ'!$B$4:$H$605,6,0)))</f>
        <v/>
      </c>
      <c r="Q11" s="233"/>
      <c r="R11" s="26"/>
    </row>
    <row r="12" spans="1:18" s="20" customFormat="1" ht="27.6" customHeight="1" x14ac:dyDescent="0.2">
      <c r="A12" s="70">
        <v>1</v>
      </c>
      <c r="B12" s="70"/>
      <c r="C12" s="117"/>
      <c r="D12" s="117"/>
      <c r="E12" s="181"/>
      <c r="F12" s="182"/>
      <c r="G12" s="118"/>
      <c r="H12" s="71"/>
      <c r="I12" s="23"/>
      <c r="J12" s="24">
        <v>5</v>
      </c>
      <c r="K12" s="25" t="s">
        <v>1085</v>
      </c>
      <c r="L12" s="26" t="str">
        <f>IF(ISERROR(VLOOKUP(K12,'KAYIT LİSTESİ'!$B$4:$H$605,2,0)),"",(VLOOKUP(K12,'KAYIT LİSTESİ'!$B$4:$H$605,2,0)))</f>
        <v/>
      </c>
      <c r="M12" s="27" t="str">
        <f>IF(ISERROR(VLOOKUP(K12,'KAYIT LİSTESİ'!$B$4:$H$605,4,0)),"",(VLOOKUP(K12,'KAYIT LİSTESİ'!$B$4:$H$605,4,0)))</f>
        <v/>
      </c>
      <c r="N12" s="27" t="str">
        <f>IF(ISERROR(VLOOKUP(K12,'KAYIT LİSTESİ'!$B$4:$N$605,13,0)),"",(VLOOKUP(K12,'KAYIT LİSTESİ'!$B$4:$N$605,13,0)))</f>
        <v/>
      </c>
      <c r="O12" s="46" t="str">
        <f>IF(ISERROR(VLOOKUP(K12,'KAYIT LİSTESİ'!$B$4:$H$605,5,0)),"",(VLOOKUP(K12,'KAYIT LİSTESİ'!$B$4:$H$605,5,0)))</f>
        <v/>
      </c>
      <c r="P12" s="46" t="str">
        <f>IF(ISERROR(VLOOKUP(K12,'KAYIT LİSTESİ'!$B$4:$H$605,6,0)),"",(VLOOKUP(K12,'KAYIT LİSTESİ'!$B$4:$H$605,6,0)))</f>
        <v/>
      </c>
      <c r="Q12" s="233"/>
      <c r="R12" s="26"/>
    </row>
    <row r="13" spans="1:18" s="20" customFormat="1" ht="27.6" customHeight="1" x14ac:dyDescent="0.2">
      <c r="A13" s="70">
        <v>2</v>
      </c>
      <c r="B13" s="70"/>
      <c r="C13" s="117"/>
      <c r="D13" s="117"/>
      <c r="E13" s="181"/>
      <c r="F13" s="182"/>
      <c r="G13" s="118"/>
      <c r="H13" s="71"/>
      <c r="I13" s="23"/>
      <c r="J13" s="24">
        <v>6</v>
      </c>
      <c r="K13" s="25" t="s">
        <v>1086</v>
      </c>
      <c r="L13" s="26" t="str">
        <f>IF(ISERROR(VLOOKUP(K13,'KAYIT LİSTESİ'!$B$4:$H$605,2,0)),"",(VLOOKUP(K13,'KAYIT LİSTESİ'!$B$4:$H$605,2,0)))</f>
        <v/>
      </c>
      <c r="M13" s="27" t="str">
        <f>IF(ISERROR(VLOOKUP(K13,'KAYIT LİSTESİ'!$B$4:$H$605,4,0)),"",(VLOOKUP(K13,'KAYIT LİSTESİ'!$B$4:$H$605,4,0)))</f>
        <v/>
      </c>
      <c r="N13" s="27" t="str">
        <f>IF(ISERROR(VLOOKUP(K13,'KAYIT LİSTESİ'!$B$4:$N$605,13,0)),"",(VLOOKUP(K13,'KAYIT LİSTESİ'!$B$4:$N$605,13,0)))</f>
        <v/>
      </c>
      <c r="O13" s="46" t="str">
        <f>IF(ISERROR(VLOOKUP(K13,'KAYIT LİSTESİ'!$B$4:$H$605,5,0)),"",(VLOOKUP(K13,'KAYIT LİSTESİ'!$B$4:$H$605,5,0)))</f>
        <v/>
      </c>
      <c r="P13" s="46" t="str">
        <f>IF(ISERROR(VLOOKUP(K13,'KAYIT LİSTESİ'!$B$4:$H$605,6,0)),"",(VLOOKUP(K13,'KAYIT LİSTESİ'!$B$4:$H$605,6,0)))</f>
        <v/>
      </c>
      <c r="Q13" s="233"/>
      <c r="R13" s="26"/>
    </row>
    <row r="14" spans="1:18" s="20" customFormat="1" ht="27.6" customHeight="1" x14ac:dyDescent="0.2">
      <c r="A14" s="70">
        <v>3</v>
      </c>
      <c r="B14" s="70"/>
      <c r="C14" s="117"/>
      <c r="D14" s="117"/>
      <c r="E14" s="181"/>
      <c r="F14" s="182"/>
      <c r="G14" s="118"/>
      <c r="H14" s="71"/>
      <c r="I14" s="23"/>
      <c r="J14" s="24">
        <v>7</v>
      </c>
      <c r="K14" s="25" t="s">
        <v>1087</v>
      </c>
      <c r="L14" s="26" t="str">
        <f>IF(ISERROR(VLOOKUP(K14,'KAYIT LİSTESİ'!$B$4:$H$605,2,0)),"",(VLOOKUP(K14,'KAYIT LİSTESİ'!$B$4:$H$605,2,0)))</f>
        <v/>
      </c>
      <c r="M14" s="27" t="str">
        <f>IF(ISERROR(VLOOKUP(K14,'KAYIT LİSTESİ'!$B$4:$H$605,4,0)),"",(VLOOKUP(K14,'KAYIT LİSTESİ'!$B$4:$H$605,4,0)))</f>
        <v/>
      </c>
      <c r="N14" s="27" t="str">
        <f>IF(ISERROR(VLOOKUP(K14,'KAYIT LİSTESİ'!$B$4:$N$605,13,0)),"",(VLOOKUP(K14,'KAYIT LİSTESİ'!$B$4:$N$605,13,0)))</f>
        <v/>
      </c>
      <c r="O14" s="46" t="str">
        <f>IF(ISERROR(VLOOKUP(K14,'KAYIT LİSTESİ'!$B$4:$H$605,5,0)),"",(VLOOKUP(K14,'KAYIT LİSTESİ'!$B$4:$H$605,5,0)))</f>
        <v/>
      </c>
      <c r="P14" s="46" t="str">
        <f>IF(ISERROR(VLOOKUP(K14,'KAYIT LİSTESİ'!$B$4:$H$605,6,0)),"",(VLOOKUP(K14,'KAYIT LİSTESİ'!$B$4:$H$605,6,0)))</f>
        <v/>
      </c>
      <c r="Q14" s="233"/>
      <c r="R14" s="26"/>
    </row>
    <row r="15" spans="1:18" s="20" customFormat="1" ht="27.6" customHeight="1" x14ac:dyDescent="0.2">
      <c r="A15" s="70">
        <v>4</v>
      </c>
      <c r="B15" s="70"/>
      <c r="C15" s="117"/>
      <c r="D15" s="117"/>
      <c r="E15" s="181"/>
      <c r="F15" s="182"/>
      <c r="G15" s="118"/>
      <c r="H15" s="71"/>
      <c r="I15" s="23"/>
      <c r="J15" s="24">
        <v>8</v>
      </c>
      <c r="K15" s="25" t="s">
        <v>1088</v>
      </c>
      <c r="L15" s="26" t="str">
        <f>IF(ISERROR(VLOOKUP(K15,'KAYIT LİSTESİ'!$B$4:$H$605,2,0)),"",(VLOOKUP(K15,'KAYIT LİSTESİ'!$B$4:$H$605,2,0)))</f>
        <v/>
      </c>
      <c r="M15" s="27" t="str">
        <f>IF(ISERROR(VLOOKUP(K15,'KAYIT LİSTESİ'!$B$4:$H$605,4,0)),"",(VLOOKUP(K15,'KAYIT LİSTESİ'!$B$4:$H$605,4,0)))</f>
        <v/>
      </c>
      <c r="N15" s="27" t="str">
        <f>IF(ISERROR(VLOOKUP(K15,'KAYIT LİSTESİ'!$B$4:$N$605,13,0)),"",(VLOOKUP(K15,'KAYIT LİSTESİ'!$B$4:$N$605,13,0)))</f>
        <v/>
      </c>
      <c r="O15" s="46" t="str">
        <f>IF(ISERROR(VLOOKUP(K15,'KAYIT LİSTESİ'!$B$4:$H$605,5,0)),"",(VLOOKUP(K15,'KAYIT LİSTESİ'!$B$4:$H$605,5,0)))</f>
        <v/>
      </c>
      <c r="P15" s="46" t="str">
        <f>IF(ISERROR(VLOOKUP(K15,'KAYIT LİSTESİ'!$B$4:$H$605,6,0)),"",(VLOOKUP(K15,'KAYIT LİSTESİ'!$B$4:$H$605,6,0)))</f>
        <v/>
      </c>
      <c r="Q15" s="233"/>
      <c r="R15" s="26"/>
    </row>
    <row r="16" spans="1:18" s="20" customFormat="1" ht="27.6" customHeight="1" x14ac:dyDescent="0.2">
      <c r="A16" s="534" t="s">
        <v>12</v>
      </c>
      <c r="B16" s="535" t="s">
        <v>147</v>
      </c>
      <c r="C16" s="527" t="s">
        <v>387</v>
      </c>
      <c r="D16" s="528"/>
      <c r="E16" s="529"/>
      <c r="F16" s="530"/>
      <c r="G16" s="531" t="s">
        <v>15</v>
      </c>
      <c r="H16" s="532" t="s">
        <v>27</v>
      </c>
      <c r="I16" s="23"/>
      <c r="J16" s="547" t="s">
        <v>17</v>
      </c>
      <c r="K16" s="548"/>
      <c r="L16" s="548"/>
      <c r="M16" s="548"/>
      <c r="N16" s="548"/>
      <c r="O16" s="548"/>
      <c r="P16" s="548"/>
      <c r="Q16" s="548"/>
      <c r="R16" s="549"/>
    </row>
    <row r="17" spans="1:18" s="20" customFormat="1" ht="27.6" customHeight="1" x14ac:dyDescent="0.2">
      <c r="A17" s="534"/>
      <c r="B17" s="536"/>
      <c r="C17" s="260" t="s">
        <v>386</v>
      </c>
      <c r="D17" s="261" t="s">
        <v>225</v>
      </c>
      <c r="E17" s="259" t="s">
        <v>14</v>
      </c>
      <c r="F17" s="259" t="s">
        <v>47</v>
      </c>
      <c r="G17" s="531"/>
      <c r="H17" s="533"/>
      <c r="I17" s="23"/>
      <c r="J17" s="45" t="s">
        <v>12</v>
      </c>
      <c r="K17" s="42" t="s">
        <v>148</v>
      </c>
      <c r="L17" s="42" t="s">
        <v>147</v>
      </c>
      <c r="M17" s="43" t="s">
        <v>13</v>
      </c>
      <c r="N17" s="43" t="s">
        <v>225</v>
      </c>
      <c r="O17" s="44" t="s">
        <v>14</v>
      </c>
      <c r="P17" s="44" t="s">
        <v>47</v>
      </c>
      <c r="Q17" s="42" t="s">
        <v>15</v>
      </c>
      <c r="R17" s="42" t="s">
        <v>27</v>
      </c>
    </row>
    <row r="18" spans="1:18" s="20" customFormat="1" ht="27.6" customHeight="1" x14ac:dyDescent="0.2">
      <c r="A18" s="70">
        <v>1</v>
      </c>
      <c r="B18" s="70"/>
      <c r="C18" s="117"/>
      <c r="D18" s="117"/>
      <c r="E18" s="181"/>
      <c r="F18" s="182"/>
      <c r="G18" s="233"/>
      <c r="H18" s="234"/>
      <c r="I18" s="23"/>
      <c r="J18" s="24">
        <v>1</v>
      </c>
      <c r="K18" s="25" t="s">
        <v>1089</v>
      </c>
      <c r="L18" s="26" t="str">
        <f>IF(ISERROR(VLOOKUP(K18,'KAYIT LİSTESİ'!$B$4:$H$605,2,0)),"",(VLOOKUP(K18,'KAYIT LİSTESİ'!$B$4:$H$605,2,0)))</f>
        <v/>
      </c>
      <c r="M18" s="27" t="str">
        <f>IF(ISERROR(VLOOKUP(K18,'KAYIT LİSTESİ'!$B$4:$H$605,4,0)),"",(VLOOKUP(K18,'KAYIT LİSTESİ'!$B$4:$H$605,4,0)))</f>
        <v/>
      </c>
      <c r="N18" s="27" t="str">
        <f>IF(ISERROR(VLOOKUP(K18,'KAYIT LİSTESİ'!$B$4:$N$605,13,0)),"",(VLOOKUP(K18,'KAYIT LİSTESİ'!$B$4:$N$605,13,0)))</f>
        <v/>
      </c>
      <c r="O18" s="46" t="str">
        <f>IF(ISERROR(VLOOKUP(K18,'KAYIT LİSTESİ'!$B$4:$H$605,5,0)),"",(VLOOKUP(K18,'KAYIT LİSTESİ'!$B$4:$H$605,5,0)))</f>
        <v/>
      </c>
      <c r="P18" s="46" t="str">
        <f>IF(ISERROR(VLOOKUP(K18,'KAYIT LİSTESİ'!$B$4:$H$605,6,0)),"",(VLOOKUP(K18,'KAYIT LİSTESİ'!$B$4:$H$605,6,0)))</f>
        <v/>
      </c>
      <c r="Q18" s="233"/>
      <c r="R18" s="26"/>
    </row>
    <row r="19" spans="1:18" s="20" customFormat="1" ht="27.6" customHeight="1" x14ac:dyDescent="0.2">
      <c r="A19" s="70">
        <v>2</v>
      </c>
      <c r="B19" s="70"/>
      <c r="C19" s="117"/>
      <c r="D19" s="117"/>
      <c r="E19" s="181"/>
      <c r="F19" s="182"/>
      <c r="G19" s="233"/>
      <c r="H19" s="234"/>
      <c r="I19" s="23"/>
      <c r="J19" s="24">
        <v>2</v>
      </c>
      <c r="K19" s="25" t="s">
        <v>1090</v>
      </c>
      <c r="L19" s="26" t="str">
        <f>IF(ISERROR(VLOOKUP(K19,'KAYIT LİSTESİ'!$B$4:$H$605,2,0)),"",(VLOOKUP(K19,'KAYIT LİSTESİ'!$B$4:$H$605,2,0)))</f>
        <v/>
      </c>
      <c r="M19" s="27" t="str">
        <f>IF(ISERROR(VLOOKUP(K19,'KAYIT LİSTESİ'!$B$4:$H$605,4,0)),"",(VLOOKUP(K19,'KAYIT LİSTESİ'!$B$4:$H$605,4,0)))</f>
        <v/>
      </c>
      <c r="N19" s="27" t="str">
        <f>IF(ISERROR(VLOOKUP(K19,'KAYIT LİSTESİ'!$B$4:$N$605,13,0)),"",(VLOOKUP(K19,'KAYIT LİSTESİ'!$B$4:$N$605,13,0)))</f>
        <v/>
      </c>
      <c r="O19" s="46" t="str">
        <f>IF(ISERROR(VLOOKUP(K19,'KAYIT LİSTESİ'!$B$4:$H$605,5,0)),"",(VLOOKUP(K19,'KAYIT LİSTESİ'!$B$4:$H$605,5,0)))</f>
        <v/>
      </c>
      <c r="P19" s="46" t="str">
        <f>IF(ISERROR(VLOOKUP(K19,'KAYIT LİSTESİ'!$B$4:$H$605,6,0)),"",(VLOOKUP(K19,'KAYIT LİSTESİ'!$B$4:$H$605,6,0)))</f>
        <v/>
      </c>
      <c r="Q19" s="233"/>
      <c r="R19" s="26"/>
    </row>
    <row r="20" spans="1:18" s="20" customFormat="1" ht="27.6" customHeight="1" x14ac:dyDescent="0.2">
      <c r="A20" s="70">
        <v>3</v>
      </c>
      <c r="B20" s="70"/>
      <c r="C20" s="117"/>
      <c r="D20" s="117"/>
      <c r="E20" s="181"/>
      <c r="F20" s="182"/>
      <c r="G20" s="233"/>
      <c r="H20" s="234"/>
      <c r="I20" s="23"/>
      <c r="J20" s="24">
        <v>3</v>
      </c>
      <c r="K20" s="25" t="s">
        <v>1091</v>
      </c>
      <c r="L20" s="26" t="str">
        <f>IF(ISERROR(VLOOKUP(K20,'KAYIT LİSTESİ'!$B$4:$H$605,2,0)),"",(VLOOKUP(K20,'KAYIT LİSTESİ'!$B$4:$H$605,2,0)))</f>
        <v/>
      </c>
      <c r="M20" s="27" t="str">
        <f>IF(ISERROR(VLOOKUP(K20,'KAYIT LİSTESİ'!$B$4:$H$605,4,0)),"",(VLOOKUP(K20,'KAYIT LİSTESİ'!$B$4:$H$605,4,0)))</f>
        <v/>
      </c>
      <c r="N20" s="27" t="str">
        <f>IF(ISERROR(VLOOKUP(K20,'KAYIT LİSTESİ'!$B$4:$N$605,13,0)),"",(VLOOKUP(K20,'KAYIT LİSTESİ'!$B$4:$N$605,13,0)))</f>
        <v/>
      </c>
      <c r="O20" s="46" t="str">
        <f>IF(ISERROR(VLOOKUP(K20,'KAYIT LİSTESİ'!$B$4:$H$605,5,0)),"",(VLOOKUP(K20,'KAYIT LİSTESİ'!$B$4:$H$605,5,0)))</f>
        <v/>
      </c>
      <c r="P20" s="46" t="str">
        <f>IF(ISERROR(VLOOKUP(K20,'KAYIT LİSTESİ'!$B$4:$H$605,6,0)),"",(VLOOKUP(K20,'KAYIT LİSTESİ'!$B$4:$H$605,6,0)))</f>
        <v/>
      </c>
      <c r="Q20" s="233"/>
      <c r="R20" s="26"/>
    </row>
    <row r="21" spans="1:18" s="20" customFormat="1" ht="27.6" customHeight="1" x14ac:dyDescent="0.2">
      <c r="A21" s="70">
        <v>4</v>
      </c>
      <c r="B21" s="70"/>
      <c r="C21" s="117"/>
      <c r="D21" s="117"/>
      <c r="E21" s="181"/>
      <c r="F21" s="182"/>
      <c r="G21" s="233"/>
      <c r="H21" s="71"/>
      <c r="I21" s="23"/>
      <c r="J21" s="24">
        <v>4</v>
      </c>
      <c r="K21" s="25" t="s">
        <v>1092</v>
      </c>
      <c r="L21" s="26" t="str">
        <f>IF(ISERROR(VLOOKUP(K21,'KAYIT LİSTESİ'!$B$4:$H$605,2,0)),"",(VLOOKUP(K21,'KAYIT LİSTESİ'!$B$4:$H$605,2,0)))</f>
        <v/>
      </c>
      <c r="M21" s="27" t="str">
        <f>IF(ISERROR(VLOOKUP(K21,'KAYIT LİSTESİ'!$B$4:$H$605,4,0)),"",(VLOOKUP(K21,'KAYIT LİSTESİ'!$B$4:$H$605,4,0)))</f>
        <v/>
      </c>
      <c r="N21" s="27" t="str">
        <f>IF(ISERROR(VLOOKUP(K21,'KAYIT LİSTESİ'!$B$4:$N$605,13,0)),"",(VLOOKUP(K21,'KAYIT LİSTESİ'!$B$4:$N$605,13,0)))</f>
        <v/>
      </c>
      <c r="O21" s="46" t="str">
        <f>IF(ISERROR(VLOOKUP(K21,'KAYIT LİSTESİ'!$B$4:$H$605,5,0)),"",(VLOOKUP(K21,'KAYIT LİSTESİ'!$B$4:$H$605,5,0)))</f>
        <v/>
      </c>
      <c r="P21" s="46" t="str">
        <f>IF(ISERROR(VLOOKUP(K21,'KAYIT LİSTESİ'!$B$4:$H$605,6,0)),"",(VLOOKUP(K21,'KAYIT LİSTESİ'!$B$4:$H$605,6,0)))</f>
        <v/>
      </c>
      <c r="Q21" s="233"/>
      <c r="R21" s="26"/>
    </row>
    <row r="22" spans="1:18" s="20" customFormat="1" ht="27.6" customHeight="1" x14ac:dyDescent="0.2">
      <c r="A22" s="70">
        <v>5</v>
      </c>
      <c r="B22" s="70"/>
      <c r="C22" s="117"/>
      <c r="D22" s="117"/>
      <c r="E22" s="181"/>
      <c r="F22" s="182"/>
      <c r="G22" s="233"/>
      <c r="H22" s="71"/>
      <c r="I22" s="23"/>
      <c r="J22" s="24">
        <v>5</v>
      </c>
      <c r="K22" s="25" t="s">
        <v>1093</v>
      </c>
      <c r="L22" s="26" t="str">
        <f>IF(ISERROR(VLOOKUP(K22,'KAYIT LİSTESİ'!$B$4:$H$605,2,0)),"",(VLOOKUP(K22,'KAYIT LİSTESİ'!$B$4:$H$605,2,0)))</f>
        <v/>
      </c>
      <c r="M22" s="27" t="str">
        <f>IF(ISERROR(VLOOKUP(K22,'KAYIT LİSTESİ'!$B$4:$H$605,4,0)),"",(VLOOKUP(K22,'KAYIT LİSTESİ'!$B$4:$H$605,4,0)))</f>
        <v/>
      </c>
      <c r="N22" s="27" t="str">
        <f>IF(ISERROR(VLOOKUP(K22,'KAYIT LİSTESİ'!$B$4:$N$605,13,0)),"",(VLOOKUP(K22,'KAYIT LİSTESİ'!$B$4:$N$605,13,0)))</f>
        <v/>
      </c>
      <c r="O22" s="46" t="str">
        <f>IF(ISERROR(VLOOKUP(K22,'KAYIT LİSTESİ'!$B$4:$H$605,5,0)),"",(VLOOKUP(K22,'KAYIT LİSTESİ'!$B$4:$H$605,5,0)))</f>
        <v/>
      </c>
      <c r="P22" s="46" t="str">
        <f>IF(ISERROR(VLOOKUP(K22,'KAYIT LİSTESİ'!$B$4:$H$605,6,0)),"",(VLOOKUP(K22,'KAYIT LİSTESİ'!$B$4:$H$605,6,0)))</f>
        <v/>
      </c>
      <c r="Q22" s="233"/>
      <c r="R22" s="26"/>
    </row>
    <row r="23" spans="1:18" s="20" customFormat="1" ht="27.6" customHeight="1" x14ac:dyDescent="0.2">
      <c r="A23" s="534" t="s">
        <v>12</v>
      </c>
      <c r="B23" s="535" t="s">
        <v>147</v>
      </c>
      <c r="C23" s="527" t="s">
        <v>387</v>
      </c>
      <c r="D23" s="528"/>
      <c r="E23" s="529"/>
      <c r="F23" s="530"/>
      <c r="G23" s="531" t="s">
        <v>15</v>
      </c>
      <c r="H23" s="532" t="s">
        <v>27</v>
      </c>
      <c r="I23" s="23"/>
      <c r="J23" s="24">
        <v>6</v>
      </c>
      <c r="K23" s="25" t="s">
        <v>1094</v>
      </c>
      <c r="L23" s="26" t="str">
        <f>IF(ISERROR(VLOOKUP(K23,'KAYIT LİSTESİ'!$B$4:$H$605,2,0)),"",(VLOOKUP(K23,'KAYIT LİSTESİ'!$B$4:$H$605,2,0)))</f>
        <v/>
      </c>
      <c r="M23" s="27" t="str">
        <f>IF(ISERROR(VLOOKUP(K23,'KAYIT LİSTESİ'!$B$4:$H$605,4,0)),"",(VLOOKUP(K23,'KAYIT LİSTESİ'!$B$4:$H$605,4,0)))</f>
        <v/>
      </c>
      <c r="N23" s="27" t="str">
        <f>IF(ISERROR(VLOOKUP(K23,'KAYIT LİSTESİ'!$B$4:$N$605,13,0)),"",(VLOOKUP(K23,'KAYIT LİSTESİ'!$B$4:$N$605,13,0)))</f>
        <v/>
      </c>
      <c r="O23" s="46" t="str">
        <f>IF(ISERROR(VLOOKUP(K23,'KAYIT LİSTESİ'!$B$4:$H$605,5,0)),"",(VLOOKUP(K23,'KAYIT LİSTESİ'!$B$4:$H$605,5,0)))</f>
        <v/>
      </c>
      <c r="P23" s="46" t="str">
        <f>IF(ISERROR(VLOOKUP(K23,'KAYIT LİSTESİ'!$B$4:$H$605,6,0)),"",(VLOOKUP(K23,'KAYIT LİSTESİ'!$B$4:$H$605,6,0)))</f>
        <v/>
      </c>
      <c r="Q23" s="233"/>
      <c r="R23" s="26"/>
    </row>
    <row r="24" spans="1:18" s="20" customFormat="1" ht="27.6" customHeight="1" x14ac:dyDescent="0.2">
      <c r="A24" s="534"/>
      <c r="B24" s="536"/>
      <c r="C24" s="260" t="s">
        <v>386</v>
      </c>
      <c r="D24" s="261" t="s">
        <v>225</v>
      </c>
      <c r="E24" s="259" t="s">
        <v>14</v>
      </c>
      <c r="F24" s="259" t="s">
        <v>47</v>
      </c>
      <c r="G24" s="531"/>
      <c r="H24" s="533"/>
      <c r="I24" s="23"/>
      <c r="J24" s="24">
        <v>7</v>
      </c>
      <c r="K24" s="25" t="s">
        <v>1095</v>
      </c>
      <c r="L24" s="26" t="str">
        <f>IF(ISERROR(VLOOKUP(K24,'KAYIT LİSTESİ'!$B$4:$H$605,2,0)),"",(VLOOKUP(K24,'KAYIT LİSTESİ'!$B$4:$H$605,2,0)))</f>
        <v/>
      </c>
      <c r="M24" s="27" t="str">
        <f>IF(ISERROR(VLOOKUP(K24,'KAYIT LİSTESİ'!$B$4:$H$605,4,0)),"",(VLOOKUP(K24,'KAYIT LİSTESİ'!$B$4:$H$605,4,0)))</f>
        <v/>
      </c>
      <c r="N24" s="27" t="str">
        <f>IF(ISERROR(VLOOKUP(K24,'KAYIT LİSTESİ'!$B$4:$N$605,13,0)),"",(VLOOKUP(K24,'KAYIT LİSTESİ'!$B$4:$N$605,13,0)))</f>
        <v/>
      </c>
      <c r="O24" s="46" t="str">
        <f>IF(ISERROR(VLOOKUP(K24,'KAYIT LİSTESİ'!$B$4:$H$605,5,0)),"",(VLOOKUP(K24,'KAYIT LİSTESİ'!$B$4:$H$605,5,0)))</f>
        <v/>
      </c>
      <c r="P24" s="46" t="str">
        <f>IF(ISERROR(VLOOKUP(K24,'KAYIT LİSTESİ'!$B$4:$H$605,6,0)),"",(VLOOKUP(K24,'KAYIT LİSTESİ'!$B$4:$H$605,6,0)))</f>
        <v/>
      </c>
      <c r="Q24" s="233"/>
      <c r="R24" s="26"/>
    </row>
    <row r="25" spans="1:18" s="20" customFormat="1" ht="27.6" customHeight="1" x14ac:dyDescent="0.2">
      <c r="A25" s="70">
        <v>1</v>
      </c>
      <c r="B25" s="70"/>
      <c r="C25" s="117"/>
      <c r="D25" s="117"/>
      <c r="E25" s="181"/>
      <c r="F25" s="182"/>
      <c r="G25" s="233"/>
      <c r="H25" s="71"/>
      <c r="I25" s="23"/>
      <c r="J25" s="24">
        <v>8</v>
      </c>
      <c r="K25" s="25" t="s">
        <v>1096</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233"/>
      <c r="R25" s="26"/>
    </row>
    <row r="26" spans="1:18" s="20" customFormat="1" ht="27.6" customHeight="1" x14ac:dyDescent="0.2">
      <c r="A26" s="70">
        <v>2</v>
      </c>
      <c r="B26" s="70"/>
      <c r="C26" s="117"/>
      <c r="D26" s="117"/>
      <c r="E26" s="181"/>
      <c r="F26" s="182"/>
      <c r="G26" s="118"/>
      <c r="H26" s="71"/>
      <c r="I26" s="23"/>
      <c r="J26" s="547" t="s">
        <v>18</v>
      </c>
      <c r="K26" s="548"/>
      <c r="L26" s="548"/>
      <c r="M26" s="548"/>
      <c r="N26" s="548"/>
      <c r="O26" s="548"/>
      <c r="P26" s="548"/>
      <c r="Q26" s="548"/>
      <c r="R26" s="549"/>
    </row>
    <row r="27" spans="1:18" s="20" customFormat="1" ht="27.6" customHeight="1" x14ac:dyDescent="0.2">
      <c r="A27" s="70">
        <v>3</v>
      </c>
      <c r="B27" s="70"/>
      <c r="C27" s="117"/>
      <c r="D27" s="117"/>
      <c r="E27" s="181"/>
      <c r="F27" s="182"/>
      <c r="G27" s="118"/>
      <c r="H27" s="71"/>
      <c r="I27" s="23"/>
      <c r="J27" s="45" t="s">
        <v>12</v>
      </c>
      <c r="K27" s="42" t="s">
        <v>148</v>
      </c>
      <c r="L27" s="42" t="s">
        <v>147</v>
      </c>
      <c r="M27" s="43" t="s">
        <v>13</v>
      </c>
      <c r="N27" s="43" t="s">
        <v>225</v>
      </c>
      <c r="O27" s="44" t="s">
        <v>14</v>
      </c>
      <c r="P27" s="44" t="s">
        <v>47</v>
      </c>
      <c r="Q27" s="42" t="s">
        <v>15</v>
      </c>
      <c r="R27" s="42" t="s">
        <v>27</v>
      </c>
    </row>
    <row r="28" spans="1:18" s="20" customFormat="1" ht="27.6" customHeight="1" x14ac:dyDescent="0.2">
      <c r="A28" s="70">
        <v>4</v>
      </c>
      <c r="B28" s="70"/>
      <c r="C28" s="117"/>
      <c r="D28" s="117"/>
      <c r="E28" s="181"/>
      <c r="F28" s="182"/>
      <c r="G28" s="118"/>
      <c r="H28" s="71"/>
      <c r="I28" s="23"/>
      <c r="J28" s="24">
        <v>1</v>
      </c>
      <c r="K28" s="25" t="s">
        <v>1097</v>
      </c>
      <c r="L28" s="26" t="str">
        <f>IF(ISERROR(VLOOKUP(K28,'KAYIT LİSTESİ'!$B$4:$H$605,2,0)),"",(VLOOKUP(K28,'KAYIT LİSTESİ'!$B$4:$H$605,2,0)))</f>
        <v/>
      </c>
      <c r="M28" s="27" t="str">
        <f>IF(ISERROR(VLOOKUP(K28,'KAYIT LİSTESİ'!$B$4:$H$605,4,0)),"",(VLOOKUP(K28,'KAYIT LİSTESİ'!$B$4:$H$605,4,0)))</f>
        <v/>
      </c>
      <c r="N28" s="27" t="str">
        <f>IF(ISERROR(VLOOKUP(K28,'KAYIT LİSTESİ'!$B$4:$N$605,13,0)),"",(VLOOKUP(K28,'KAYIT LİSTESİ'!$B$4:$N$605,13,0)))</f>
        <v/>
      </c>
      <c r="O28" s="46" t="str">
        <f>IF(ISERROR(VLOOKUP(K28,'KAYIT LİSTESİ'!$B$4:$H$605,5,0)),"",(VLOOKUP(K28,'KAYIT LİSTESİ'!$B$4:$H$605,5,0)))</f>
        <v/>
      </c>
      <c r="P28" s="46" t="str">
        <f>IF(ISERROR(VLOOKUP(K28,'KAYIT LİSTESİ'!$B$4:$H$605,6,0)),"",(VLOOKUP(K28,'KAYIT LİSTESİ'!$B$4:$H$605,6,0)))</f>
        <v/>
      </c>
      <c r="Q28" s="28"/>
      <c r="R28" s="26"/>
    </row>
    <row r="29" spans="1:18" s="20" customFormat="1" ht="27.6" customHeight="1" x14ac:dyDescent="0.2">
      <c r="A29" s="70">
        <v>5</v>
      </c>
      <c r="B29" s="70"/>
      <c r="C29" s="117"/>
      <c r="D29" s="117"/>
      <c r="E29" s="181"/>
      <c r="F29" s="182"/>
      <c r="G29" s="118"/>
      <c r="H29" s="71"/>
      <c r="I29" s="23"/>
      <c r="J29" s="24">
        <v>2</v>
      </c>
      <c r="K29" s="25" t="s">
        <v>1098</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8"/>
      <c r="R29" s="26"/>
    </row>
    <row r="30" spans="1:18" s="20" customFormat="1" ht="27.6" customHeight="1" x14ac:dyDescent="0.2">
      <c r="A30" s="70">
        <v>6</v>
      </c>
      <c r="B30" s="70"/>
      <c r="C30" s="117"/>
      <c r="D30" s="117"/>
      <c r="E30" s="181"/>
      <c r="F30" s="182"/>
      <c r="G30" s="118"/>
      <c r="H30" s="71"/>
      <c r="I30" s="23"/>
      <c r="J30" s="24">
        <v>3</v>
      </c>
      <c r="K30" s="25" t="s">
        <v>1099</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8"/>
      <c r="R30" s="26"/>
    </row>
    <row r="31" spans="1:18" s="20" customFormat="1" ht="27.6" customHeight="1" x14ac:dyDescent="0.2">
      <c r="A31" s="70">
        <v>7</v>
      </c>
      <c r="B31" s="70"/>
      <c r="C31" s="117"/>
      <c r="D31" s="117"/>
      <c r="E31" s="181"/>
      <c r="F31" s="182"/>
      <c r="G31" s="118"/>
      <c r="H31" s="71"/>
      <c r="I31" s="23"/>
      <c r="J31" s="24">
        <v>4</v>
      </c>
      <c r="K31" s="25" t="s">
        <v>1100</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8"/>
      <c r="R31" s="26"/>
    </row>
    <row r="32" spans="1:18" s="20" customFormat="1" ht="27.6" customHeight="1" x14ac:dyDescent="0.2">
      <c r="A32" s="534" t="s">
        <v>12</v>
      </c>
      <c r="B32" s="535" t="s">
        <v>147</v>
      </c>
      <c r="C32" s="527" t="s">
        <v>387</v>
      </c>
      <c r="D32" s="528"/>
      <c r="E32" s="529"/>
      <c r="F32" s="530"/>
      <c r="G32" s="531" t="s">
        <v>15</v>
      </c>
      <c r="H32" s="532" t="s">
        <v>27</v>
      </c>
      <c r="I32" s="23"/>
      <c r="J32" s="24">
        <v>5</v>
      </c>
      <c r="K32" s="25" t="s">
        <v>1101</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8"/>
      <c r="R32" s="26"/>
    </row>
    <row r="33" spans="1:18" s="20" customFormat="1" ht="27.6" customHeight="1" x14ac:dyDescent="0.2">
      <c r="A33" s="534"/>
      <c r="B33" s="536"/>
      <c r="C33" s="260" t="s">
        <v>386</v>
      </c>
      <c r="D33" s="261" t="s">
        <v>225</v>
      </c>
      <c r="E33" s="259" t="s">
        <v>14</v>
      </c>
      <c r="F33" s="259" t="s">
        <v>47</v>
      </c>
      <c r="G33" s="531"/>
      <c r="H33" s="533"/>
      <c r="I33" s="23"/>
      <c r="J33" s="24">
        <v>6</v>
      </c>
      <c r="K33" s="25" t="s">
        <v>1102</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8"/>
      <c r="R33" s="26"/>
    </row>
    <row r="34" spans="1:18" s="20" customFormat="1" ht="27.6" customHeight="1" x14ac:dyDescent="0.2">
      <c r="A34" s="70">
        <v>1</v>
      </c>
      <c r="B34" s="70"/>
      <c r="C34" s="117"/>
      <c r="D34" s="117"/>
      <c r="E34" s="181"/>
      <c r="F34" s="182"/>
      <c r="G34" s="233"/>
      <c r="H34" s="71"/>
      <c r="I34" s="23"/>
      <c r="J34" s="24">
        <v>7</v>
      </c>
      <c r="K34" s="25" t="s">
        <v>1103</v>
      </c>
      <c r="L34" s="26" t="str">
        <f>IF(ISERROR(VLOOKUP(K34,'KAYIT LİSTESİ'!$B$4:$H$605,2,0)),"",(VLOOKUP(K34,'KAYIT LİSTESİ'!$B$4:$H$605,2,0)))</f>
        <v/>
      </c>
      <c r="M34" s="27" t="str">
        <f>IF(ISERROR(VLOOKUP(K34,'KAYIT LİSTESİ'!$B$4:$H$605,4,0)),"",(VLOOKUP(K34,'KAYIT LİSTESİ'!$B$4:$H$605,4,0)))</f>
        <v/>
      </c>
      <c r="N34" s="27" t="str">
        <f>IF(ISERROR(VLOOKUP(K34,'KAYIT LİSTESİ'!$B$4:$N$605,13,0)),"",(VLOOKUP(K34,'KAYIT LİSTESİ'!$B$4:$N$605,13,0)))</f>
        <v/>
      </c>
      <c r="O34" s="46" t="str">
        <f>IF(ISERROR(VLOOKUP(K34,'KAYIT LİSTESİ'!$B$4:$H$605,5,0)),"",(VLOOKUP(K34,'KAYIT LİSTESİ'!$B$4:$H$605,5,0)))</f>
        <v/>
      </c>
      <c r="P34" s="46" t="str">
        <f>IF(ISERROR(VLOOKUP(K34,'KAYIT LİSTESİ'!$B$4:$H$605,6,0)),"",(VLOOKUP(K34,'KAYIT LİSTESİ'!$B$4:$H$605,6,0)))</f>
        <v/>
      </c>
      <c r="Q34" s="28"/>
      <c r="R34" s="26"/>
    </row>
    <row r="35" spans="1:18" s="20" customFormat="1" ht="27.6" customHeight="1" x14ac:dyDescent="0.2">
      <c r="A35" s="70">
        <v>2</v>
      </c>
      <c r="B35" s="70"/>
      <c r="C35" s="117"/>
      <c r="D35" s="117"/>
      <c r="E35" s="181"/>
      <c r="F35" s="182"/>
      <c r="G35" s="233"/>
      <c r="H35" s="71"/>
      <c r="I35" s="23"/>
      <c r="J35" s="24">
        <v>8</v>
      </c>
      <c r="K35" s="25" t="s">
        <v>1104</v>
      </c>
      <c r="L35" s="26" t="str">
        <f>IF(ISERROR(VLOOKUP(K35,'KAYIT LİSTESİ'!$B$4:$H$605,2,0)),"",(VLOOKUP(K35,'KAYIT LİSTESİ'!$B$4:$H$605,2,0)))</f>
        <v/>
      </c>
      <c r="M35" s="27" t="str">
        <f>IF(ISERROR(VLOOKUP(K35,'KAYIT LİSTESİ'!$B$4:$H$605,4,0)),"",(VLOOKUP(K35,'KAYIT LİSTESİ'!$B$4:$H$605,4,0)))</f>
        <v/>
      </c>
      <c r="N35" s="27" t="str">
        <f>IF(ISERROR(VLOOKUP(K35,'KAYIT LİSTESİ'!$B$4:$N$605,13,0)),"",(VLOOKUP(K35,'KAYIT LİSTESİ'!$B$4:$N$605,13,0)))</f>
        <v/>
      </c>
      <c r="O35" s="46" t="str">
        <f>IF(ISERROR(VLOOKUP(K35,'KAYIT LİSTESİ'!$B$4:$H$605,5,0)),"",(VLOOKUP(K35,'KAYIT LİSTESİ'!$B$4:$H$605,5,0)))</f>
        <v/>
      </c>
      <c r="P35" s="46" t="str">
        <f>IF(ISERROR(VLOOKUP(K35,'KAYIT LİSTESİ'!$B$4:$H$605,6,0)),"",(VLOOKUP(K35,'KAYIT LİSTESİ'!$B$4:$H$605,6,0)))</f>
        <v/>
      </c>
      <c r="Q35" s="28"/>
      <c r="R35" s="26"/>
    </row>
    <row r="36" spans="1:18" s="20" customFormat="1" ht="27.6" customHeight="1" x14ac:dyDescent="0.2">
      <c r="A36" s="534" t="s">
        <v>12</v>
      </c>
      <c r="B36" s="535" t="s">
        <v>147</v>
      </c>
      <c r="C36" s="527" t="s">
        <v>387</v>
      </c>
      <c r="D36" s="528"/>
      <c r="E36" s="529"/>
      <c r="F36" s="530"/>
      <c r="G36" s="531" t="s">
        <v>15</v>
      </c>
      <c r="H36" s="532" t="s">
        <v>27</v>
      </c>
      <c r="I36" s="23"/>
      <c r="J36" s="547" t="s">
        <v>44</v>
      </c>
      <c r="K36" s="548"/>
      <c r="L36" s="548"/>
      <c r="M36" s="548"/>
      <c r="N36" s="548"/>
      <c r="O36" s="548"/>
      <c r="P36" s="548"/>
      <c r="Q36" s="548"/>
      <c r="R36" s="549"/>
    </row>
    <row r="37" spans="1:18" s="20" customFormat="1" ht="27.6" customHeight="1" x14ac:dyDescent="0.2">
      <c r="A37" s="534"/>
      <c r="B37" s="536"/>
      <c r="C37" s="260" t="s">
        <v>386</v>
      </c>
      <c r="D37" s="261" t="s">
        <v>225</v>
      </c>
      <c r="E37" s="259" t="s">
        <v>14</v>
      </c>
      <c r="F37" s="259" t="s">
        <v>47</v>
      </c>
      <c r="G37" s="531"/>
      <c r="H37" s="533"/>
      <c r="I37" s="23"/>
      <c r="J37" s="45" t="s">
        <v>12</v>
      </c>
      <c r="K37" s="42" t="s">
        <v>148</v>
      </c>
      <c r="L37" s="42" t="s">
        <v>147</v>
      </c>
      <c r="M37" s="43" t="s">
        <v>13</v>
      </c>
      <c r="N37" s="43" t="s">
        <v>225</v>
      </c>
      <c r="O37" s="44" t="s">
        <v>14</v>
      </c>
      <c r="P37" s="44" t="s">
        <v>47</v>
      </c>
      <c r="Q37" s="42" t="s">
        <v>15</v>
      </c>
      <c r="R37" s="42" t="s">
        <v>27</v>
      </c>
    </row>
    <row r="38" spans="1:18" s="20" customFormat="1" ht="27.6" customHeight="1" x14ac:dyDescent="0.2">
      <c r="A38" s="70">
        <v>1</v>
      </c>
      <c r="B38" s="70"/>
      <c r="C38" s="117"/>
      <c r="D38" s="117"/>
      <c r="E38" s="181"/>
      <c r="F38" s="182"/>
      <c r="G38" s="118"/>
      <c r="H38" s="71"/>
      <c r="I38" s="23"/>
      <c r="J38" s="24">
        <v>1</v>
      </c>
      <c r="K38" s="25" t="s">
        <v>1105</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33"/>
      <c r="R38" s="26"/>
    </row>
    <row r="39" spans="1:18" s="20" customFormat="1" ht="27.6" customHeight="1" x14ac:dyDescent="0.2">
      <c r="A39" s="70">
        <v>2</v>
      </c>
      <c r="B39" s="70"/>
      <c r="C39" s="117"/>
      <c r="D39" s="117"/>
      <c r="E39" s="181"/>
      <c r="F39" s="182"/>
      <c r="G39" s="118"/>
      <c r="H39" s="71"/>
      <c r="I39" s="23"/>
      <c r="J39" s="24">
        <v>2</v>
      </c>
      <c r="K39" s="25" t="s">
        <v>1106</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33"/>
      <c r="R39" s="26"/>
    </row>
    <row r="40" spans="1:18" s="20" customFormat="1" ht="27.6" customHeight="1" x14ac:dyDescent="0.2">
      <c r="A40" s="70">
        <v>3</v>
      </c>
      <c r="B40" s="70"/>
      <c r="C40" s="117"/>
      <c r="D40" s="117"/>
      <c r="E40" s="181"/>
      <c r="F40" s="182"/>
      <c r="G40" s="118"/>
      <c r="H40" s="71"/>
      <c r="I40" s="23"/>
      <c r="J40" s="24">
        <v>3</v>
      </c>
      <c r="K40" s="25" t="s">
        <v>1107</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33"/>
      <c r="R40" s="26"/>
    </row>
    <row r="41" spans="1:18" s="20" customFormat="1" ht="27.6" customHeight="1" x14ac:dyDescent="0.2">
      <c r="A41" s="70">
        <v>4</v>
      </c>
      <c r="B41" s="70"/>
      <c r="C41" s="117"/>
      <c r="D41" s="117"/>
      <c r="E41" s="181"/>
      <c r="F41" s="182"/>
      <c r="G41" s="118"/>
      <c r="H41" s="71"/>
      <c r="I41" s="23"/>
      <c r="J41" s="24">
        <v>4</v>
      </c>
      <c r="K41" s="25" t="s">
        <v>1108</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33"/>
      <c r="R41" s="26"/>
    </row>
    <row r="42" spans="1:18" s="20" customFormat="1" ht="27.6" customHeight="1" x14ac:dyDescent="0.2">
      <c r="A42" s="534" t="s">
        <v>12</v>
      </c>
      <c r="B42" s="535" t="s">
        <v>147</v>
      </c>
      <c r="C42" s="527" t="s">
        <v>387</v>
      </c>
      <c r="D42" s="528"/>
      <c r="E42" s="529"/>
      <c r="F42" s="530"/>
      <c r="G42" s="531" t="s">
        <v>15</v>
      </c>
      <c r="H42" s="532" t="s">
        <v>27</v>
      </c>
      <c r="I42" s="23"/>
      <c r="J42" s="24">
        <v>5</v>
      </c>
      <c r="K42" s="25" t="s">
        <v>1109</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33"/>
      <c r="R42" s="26"/>
    </row>
    <row r="43" spans="1:18" s="20" customFormat="1" ht="27.6" customHeight="1" x14ac:dyDescent="0.2">
      <c r="A43" s="534"/>
      <c r="B43" s="536"/>
      <c r="C43" s="260" t="s">
        <v>386</v>
      </c>
      <c r="D43" s="261" t="s">
        <v>225</v>
      </c>
      <c r="E43" s="259" t="s">
        <v>14</v>
      </c>
      <c r="F43" s="259" t="s">
        <v>47</v>
      </c>
      <c r="G43" s="531"/>
      <c r="H43" s="533"/>
      <c r="I43" s="23"/>
      <c r="J43" s="24">
        <v>6</v>
      </c>
      <c r="K43" s="25" t="s">
        <v>1110</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33"/>
      <c r="R43" s="26"/>
    </row>
    <row r="44" spans="1:18" s="20" customFormat="1" ht="27.6" customHeight="1" x14ac:dyDescent="0.2">
      <c r="A44" s="70">
        <v>1</v>
      </c>
      <c r="B44" s="70"/>
      <c r="C44" s="117"/>
      <c r="D44" s="117"/>
      <c r="E44" s="181"/>
      <c r="F44" s="182"/>
      <c r="G44" s="118"/>
      <c r="H44" s="71"/>
      <c r="I44" s="23"/>
      <c r="J44" s="24">
        <v>7</v>
      </c>
      <c r="K44" s="25" t="s">
        <v>1111</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33"/>
      <c r="R44" s="26"/>
    </row>
    <row r="45" spans="1:18" s="20" customFormat="1" ht="27.6" customHeight="1" x14ac:dyDescent="0.2">
      <c r="A45" s="70">
        <v>2</v>
      </c>
      <c r="B45" s="70"/>
      <c r="C45" s="117"/>
      <c r="D45" s="117"/>
      <c r="E45" s="181"/>
      <c r="F45" s="182"/>
      <c r="G45" s="118"/>
      <c r="H45" s="71"/>
      <c r="I45" s="23"/>
      <c r="J45" s="24">
        <v>8</v>
      </c>
      <c r="K45" s="25" t="s">
        <v>1112</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33"/>
      <c r="R45" s="26"/>
    </row>
    <row r="46" spans="1:18" s="20" customFormat="1" ht="27.6" customHeight="1" x14ac:dyDescent="0.2">
      <c r="A46" s="70">
        <v>3</v>
      </c>
      <c r="B46" s="70"/>
      <c r="C46" s="117"/>
      <c r="D46" s="117"/>
      <c r="E46" s="181"/>
      <c r="F46" s="182"/>
      <c r="G46" s="118"/>
      <c r="H46" s="71"/>
      <c r="I46" s="23"/>
      <c r="J46" s="547" t="s">
        <v>45</v>
      </c>
      <c r="K46" s="548"/>
      <c r="L46" s="548"/>
      <c r="M46" s="548"/>
      <c r="N46" s="548"/>
      <c r="O46" s="548"/>
      <c r="P46" s="548"/>
      <c r="Q46" s="548"/>
      <c r="R46" s="549"/>
    </row>
    <row r="47" spans="1:18" s="20" customFormat="1" ht="27.6" customHeight="1" x14ac:dyDescent="0.2">
      <c r="A47" s="70">
        <v>4</v>
      </c>
      <c r="B47" s="70"/>
      <c r="C47" s="117"/>
      <c r="D47" s="117"/>
      <c r="E47" s="181"/>
      <c r="F47" s="182"/>
      <c r="G47" s="118"/>
      <c r="H47" s="71"/>
      <c r="I47" s="23"/>
      <c r="J47" s="45" t="s">
        <v>12</v>
      </c>
      <c r="K47" s="42" t="s">
        <v>148</v>
      </c>
      <c r="L47" s="42" t="s">
        <v>147</v>
      </c>
      <c r="M47" s="43" t="s">
        <v>13</v>
      </c>
      <c r="N47" s="43" t="s">
        <v>225</v>
      </c>
      <c r="O47" s="44" t="s">
        <v>14</v>
      </c>
      <c r="P47" s="44" t="s">
        <v>47</v>
      </c>
      <c r="Q47" s="42" t="s">
        <v>15</v>
      </c>
      <c r="R47" s="42" t="s">
        <v>27</v>
      </c>
    </row>
    <row r="48" spans="1:18" s="20" customFormat="1" ht="27.6" customHeight="1" x14ac:dyDescent="0.2">
      <c r="A48" s="70">
        <v>5</v>
      </c>
      <c r="B48" s="70"/>
      <c r="C48" s="117"/>
      <c r="D48" s="117"/>
      <c r="E48" s="181"/>
      <c r="F48" s="182"/>
      <c r="G48" s="118"/>
      <c r="H48" s="71"/>
      <c r="I48" s="23"/>
      <c r="J48" s="24">
        <v>1</v>
      </c>
      <c r="K48" s="25" t="s">
        <v>1113</v>
      </c>
      <c r="L48" s="26" t="str">
        <f>IF(ISERROR(VLOOKUP(K48,'KAYIT LİSTESİ'!$B$4:$H$605,2,0)),"",(VLOOKUP(K48,'KAYIT LİSTESİ'!$B$4:$H$605,2,0)))</f>
        <v/>
      </c>
      <c r="M48" s="27" t="str">
        <f>IF(ISERROR(VLOOKUP(K48,'KAYIT LİSTESİ'!$B$4:$H$605,4,0)),"",(VLOOKUP(K48,'KAYIT LİSTESİ'!$B$4:$H$605,4,0)))</f>
        <v/>
      </c>
      <c r="N48" s="27" t="str">
        <f>IF(ISERROR(VLOOKUP(K48,'KAYIT LİSTESİ'!$B$4:$N$605,13,0)),"",(VLOOKUP(K48,'KAYIT LİSTESİ'!$B$4:$N$605,13,0)))</f>
        <v/>
      </c>
      <c r="O48" s="46" t="str">
        <f>IF(ISERROR(VLOOKUP(K48,'KAYIT LİSTESİ'!$B$4:$H$605,5,0)),"",(VLOOKUP(K48,'KAYIT LİSTESİ'!$B$4:$H$605,5,0)))</f>
        <v/>
      </c>
      <c r="P48" s="46" t="str">
        <f>IF(ISERROR(VLOOKUP(K48,'KAYIT LİSTESİ'!$B$4:$H$605,6,0)),"",(VLOOKUP(K48,'KAYIT LİSTESİ'!$B$4:$H$605,6,0)))</f>
        <v/>
      </c>
      <c r="Q48" s="28"/>
      <c r="R48" s="26"/>
    </row>
    <row r="49" spans="1:19" s="20" customFormat="1" ht="27.6" customHeight="1" x14ac:dyDescent="0.2">
      <c r="A49" s="534" t="s">
        <v>12</v>
      </c>
      <c r="B49" s="535" t="s">
        <v>147</v>
      </c>
      <c r="C49" s="527" t="s">
        <v>387</v>
      </c>
      <c r="D49" s="528"/>
      <c r="E49" s="529"/>
      <c r="F49" s="530"/>
      <c r="G49" s="531" t="s">
        <v>15</v>
      </c>
      <c r="H49" s="532" t="s">
        <v>27</v>
      </c>
      <c r="I49" s="23"/>
      <c r="J49" s="24">
        <v>2</v>
      </c>
      <c r="K49" s="25" t="s">
        <v>1114</v>
      </c>
      <c r="L49" s="26" t="str">
        <f>IF(ISERROR(VLOOKUP(K49,'KAYIT LİSTESİ'!$B$4:$H$605,2,0)),"",(VLOOKUP(K49,'KAYIT LİSTESİ'!$B$4:$H$605,2,0)))</f>
        <v/>
      </c>
      <c r="M49" s="27" t="str">
        <f>IF(ISERROR(VLOOKUP(K49,'KAYIT LİSTESİ'!$B$4:$H$605,4,0)),"",(VLOOKUP(K49,'KAYIT LİSTESİ'!$B$4:$H$605,4,0)))</f>
        <v/>
      </c>
      <c r="N49" s="27" t="str">
        <f>IF(ISERROR(VLOOKUP(K49,'KAYIT LİSTESİ'!$B$4:$N$605,13,0)),"",(VLOOKUP(K49,'KAYIT LİSTESİ'!$B$4:$N$605,13,0)))</f>
        <v/>
      </c>
      <c r="O49" s="46" t="str">
        <f>IF(ISERROR(VLOOKUP(K49,'KAYIT LİSTESİ'!$B$4:$H$605,5,0)),"",(VLOOKUP(K49,'KAYIT LİSTESİ'!$B$4:$H$605,5,0)))</f>
        <v/>
      </c>
      <c r="P49" s="46" t="str">
        <f>IF(ISERROR(VLOOKUP(K49,'KAYIT LİSTESİ'!$B$4:$H$605,6,0)),"",(VLOOKUP(K49,'KAYIT LİSTESİ'!$B$4:$H$605,6,0)))</f>
        <v/>
      </c>
      <c r="Q49" s="28"/>
      <c r="R49" s="26"/>
    </row>
    <row r="50" spans="1:19" s="20" customFormat="1" ht="27.6" customHeight="1" x14ac:dyDescent="0.2">
      <c r="A50" s="534"/>
      <c r="B50" s="536"/>
      <c r="C50" s="260" t="s">
        <v>386</v>
      </c>
      <c r="D50" s="261" t="s">
        <v>225</v>
      </c>
      <c r="E50" s="259" t="s">
        <v>14</v>
      </c>
      <c r="F50" s="259" t="s">
        <v>47</v>
      </c>
      <c r="G50" s="531"/>
      <c r="H50" s="533"/>
      <c r="I50" s="23"/>
      <c r="J50" s="24">
        <v>3</v>
      </c>
      <c r="K50" s="25" t="s">
        <v>1115</v>
      </c>
      <c r="L50" s="26" t="str">
        <f>IF(ISERROR(VLOOKUP(K50,'KAYIT LİSTESİ'!$B$4:$H$605,2,0)),"",(VLOOKUP(K50,'KAYIT LİSTESİ'!$B$4:$H$605,2,0)))</f>
        <v/>
      </c>
      <c r="M50" s="27" t="str">
        <f>IF(ISERROR(VLOOKUP(K50,'KAYIT LİSTESİ'!$B$4:$H$605,4,0)),"",(VLOOKUP(K50,'KAYIT LİSTESİ'!$B$4:$H$605,4,0)))</f>
        <v/>
      </c>
      <c r="N50" s="27" t="str">
        <f>IF(ISERROR(VLOOKUP(K50,'KAYIT LİSTESİ'!$B$4:$N$605,13,0)),"",(VLOOKUP(K50,'KAYIT LİSTESİ'!$B$4:$N$605,13,0)))</f>
        <v/>
      </c>
      <c r="O50" s="46" t="str">
        <f>IF(ISERROR(VLOOKUP(K50,'KAYIT LİSTESİ'!$B$4:$H$605,5,0)),"",(VLOOKUP(K50,'KAYIT LİSTESİ'!$B$4:$H$605,5,0)))</f>
        <v/>
      </c>
      <c r="P50" s="46" t="str">
        <f>IF(ISERROR(VLOOKUP(K50,'KAYIT LİSTESİ'!$B$4:$H$605,6,0)),"",(VLOOKUP(K50,'KAYIT LİSTESİ'!$B$4:$H$605,6,0)))</f>
        <v/>
      </c>
      <c r="Q50" s="28"/>
      <c r="R50" s="26"/>
    </row>
    <row r="51" spans="1:19" s="20" customFormat="1" ht="27.6" customHeight="1" x14ac:dyDescent="0.2">
      <c r="A51" s="70">
        <v>1</v>
      </c>
      <c r="B51" s="70"/>
      <c r="C51" s="117"/>
      <c r="D51" s="117"/>
      <c r="E51" s="181"/>
      <c r="F51" s="182"/>
      <c r="G51" s="118"/>
      <c r="H51" s="71"/>
      <c r="I51" s="23"/>
      <c r="J51" s="24">
        <v>4</v>
      </c>
      <c r="K51" s="25" t="s">
        <v>1116</v>
      </c>
      <c r="L51" s="26" t="str">
        <f>IF(ISERROR(VLOOKUP(K51,'KAYIT LİSTESİ'!$B$4:$H$605,2,0)),"",(VLOOKUP(K51,'KAYIT LİSTESİ'!$B$4:$H$605,2,0)))</f>
        <v/>
      </c>
      <c r="M51" s="27" t="str">
        <f>IF(ISERROR(VLOOKUP(K51,'KAYIT LİSTESİ'!$B$4:$H$605,4,0)),"",(VLOOKUP(K51,'KAYIT LİSTESİ'!$B$4:$H$605,4,0)))</f>
        <v/>
      </c>
      <c r="N51" s="27" t="str">
        <f>IF(ISERROR(VLOOKUP(K51,'KAYIT LİSTESİ'!$B$4:$N$605,13,0)),"",(VLOOKUP(K51,'KAYIT LİSTESİ'!$B$4:$N$605,13,0)))</f>
        <v/>
      </c>
      <c r="O51" s="46" t="str">
        <f>IF(ISERROR(VLOOKUP(K51,'KAYIT LİSTESİ'!$B$4:$H$605,5,0)),"",(VLOOKUP(K51,'KAYIT LİSTESİ'!$B$4:$H$605,5,0)))</f>
        <v/>
      </c>
      <c r="P51" s="46" t="str">
        <f>IF(ISERROR(VLOOKUP(K51,'KAYIT LİSTESİ'!$B$4:$H$605,6,0)),"",(VLOOKUP(K51,'KAYIT LİSTESİ'!$B$4:$H$605,6,0)))</f>
        <v/>
      </c>
      <c r="Q51" s="28"/>
      <c r="R51" s="26"/>
    </row>
    <row r="52" spans="1:19" s="20" customFormat="1" ht="27.6" customHeight="1" x14ac:dyDescent="0.2">
      <c r="A52" s="70"/>
      <c r="B52" s="70"/>
      <c r="C52" s="117"/>
      <c r="D52" s="117"/>
      <c r="E52" s="181"/>
      <c r="F52" s="182"/>
      <c r="G52" s="118"/>
      <c r="H52" s="71"/>
      <c r="I52" s="23"/>
      <c r="J52" s="24">
        <v>5</v>
      </c>
      <c r="K52" s="25" t="s">
        <v>1117</v>
      </c>
      <c r="L52" s="26" t="str">
        <f>IF(ISERROR(VLOOKUP(K52,'KAYIT LİSTESİ'!$B$4:$H$605,2,0)),"",(VLOOKUP(K52,'KAYIT LİSTESİ'!$B$4:$H$605,2,0)))</f>
        <v/>
      </c>
      <c r="M52" s="27" t="str">
        <f>IF(ISERROR(VLOOKUP(K52,'KAYIT LİSTESİ'!$B$4:$H$605,4,0)),"",(VLOOKUP(K52,'KAYIT LİSTESİ'!$B$4:$H$605,4,0)))</f>
        <v/>
      </c>
      <c r="N52" s="27" t="str">
        <f>IF(ISERROR(VLOOKUP(K52,'KAYIT LİSTESİ'!$B$4:$N$605,13,0)),"",(VLOOKUP(K52,'KAYIT LİSTESİ'!$B$4:$N$605,13,0)))</f>
        <v/>
      </c>
      <c r="O52" s="46" t="str">
        <f>IF(ISERROR(VLOOKUP(K52,'KAYIT LİSTESİ'!$B$4:$H$605,5,0)),"",(VLOOKUP(K52,'KAYIT LİSTESİ'!$B$4:$H$605,5,0)))</f>
        <v/>
      </c>
      <c r="P52" s="46" t="str">
        <f>IF(ISERROR(VLOOKUP(K52,'KAYIT LİSTESİ'!$B$4:$H$605,6,0)),"",(VLOOKUP(K52,'KAYIT LİSTESİ'!$B$4:$H$605,6,0)))</f>
        <v/>
      </c>
      <c r="Q52" s="28"/>
      <c r="R52" s="26"/>
    </row>
    <row r="53" spans="1:19" s="20" customFormat="1" ht="27.6" customHeight="1" x14ac:dyDescent="0.2">
      <c r="A53" s="70"/>
      <c r="B53" s="70"/>
      <c r="C53" s="117"/>
      <c r="D53" s="117"/>
      <c r="E53" s="181"/>
      <c r="F53" s="182"/>
      <c r="G53" s="118"/>
      <c r="H53" s="71"/>
      <c r="I53" s="23"/>
      <c r="J53" s="24">
        <v>6</v>
      </c>
      <c r="K53" s="25" t="s">
        <v>1118</v>
      </c>
      <c r="L53" s="26" t="str">
        <f>IF(ISERROR(VLOOKUP(K53,'KAYIT LİSTESİ'!$B$4:$H$605,2,0)),"",(VLOOKUP(K53,'KAYIT LİSTESİ'!$B$4:$H$605,2,0)))</f>
        <v/>
      </c>
      <c r="M53" s="27" t="str">
        <f>IF(ISERROR(VLOOKUP(K53,'KAYIT LİSTESİ'!$B$4:$H$605,4,0)),"",(VLOOKUP(K53,'KAYIT LİSTESİ'!$B$4:$H$605,4,0)))</f>
        <v/>
      </c>
      <c r="N53" s="27" t="str">
        <f>IF(ISERROR(VLOOKUP(K53,'KAYIT LİSTESİ'!$B$4:$N$605,13,0)),"",(VLOOKUP(K53,'KAYIT LİSTESİ'!$B$4:$N$605,13,0)))</f>
        <v/>
      </c>
      <c r="O53" s="46" t="str">
        <f>IF(ISERROR(VLOOKUP(K53,'KAYIT LİSTESİ'!$B$4:$H$605,5,0)),"",(VLOOKUP(K53,'KAYIT LİSTESİ'!$B$4:$H$605,5,0)))</f>
        <v/>
      </c>
      <c r="P53" s="46" t="str">
        <f>IF(ISERROR(VLOOKUP(K53,'KAYIT LİSTESİ'!$B$4:$H$605,6,0)),"",(VLOOKUP(K53,'KAYIT LİSTESİ'!$B$4:$H$605,6,0)))</f>
        <v/>
      </c>
      <c r="Q53" s="28"/>
      <c r="R53" s="26"/>
    </row>
    <row r="54" spans="1:19" s="20" customFormat="1" ht="27.6" customHeight="1" x14ac:dyDescent="0.2">
      <c r="A54" s="70"/>
      <c r="B54" s="70"/>
      <c r="C54" s="117"/>
      <c r="D54" s="117"/>
      <c r="E54" s="181"/>
      <c r="F54" s="182"/>
      <c r="G54" s="118"/>
      <c r="H54" s="71"/>
      <c r="I54" s="23"/>
      <c r="J54" s="24">
        <v>7</v>
      </c>
      <c r="K54" s="25" t="s">
        <v>1119</v>
      </c>
      <c r="L54" s="26" t="str">
        <f>IF(ISERROR(VLOOKUP(K54,'KAYIT LİSTESİ'!$B$4:$H$605,2,0)),"",(VLOOKUP(K54,'KAYIT LİSTESİ'!$B$4:$H$605,2,0)))</f>
        <v/>
      </c>
      <c r="M54" s="27" t="str">
        <f>IF(ISERROR(VLOOKUP(K54,'KAYIT LİSTESİ'!$B$4:$H$605,4,0)),"",(VLOOKUP(K54,'KAYIT LİSTESİ'!$B$4:$H$605,4,0)))</f>
        <v/>
      </c>
      <c r="N54" s="27" t="str">
        <f>IF(ISERROR(VLOOKUP(K54,'KAYIT LİSTESİ'!$B$4:$N$605,13,0)),"",(VLOOKUP(K54,'KAYIT LİSTESİ'!$B$4:$N$605,13,0)))</f>
        <v/>
      </c>
      <c r="O54" s="46" t="str">
        <f>IF(ISERROR(VLOOKUP(K54,'KAYIT LİSTESİ'!$B$4:$H$605,5,0)),"",(VLOOKUP(K54,'KAYIT LİSTESİ'!$B$4:$H$605,5,0)))</f>
        <v/>
      </c>
      <c r="P54" s="46" t="str">
        <f>IF(ISERROR(VLOOKUP(K54,'KAYIT LİSTESİ'!$B$4:$H$605,6,0)),"",(VLOOKUP(K54,'KAYIT LİSTESİ'!$B$4:$H$605,6,0)))</f>
        <v/>
      </c>
      <c r="Q54" s="28"/>
      <c r="R54" s="26"/>
    </row>
    <row r="55" spans="1:19" s="20" customFormat="1" ht="27.6" customHeight="1" x14ac:dyDescent="0.2">
      <c r="A55" s="70"/>
      <c r="B55" s="70"/>
      <c r="C55" s="117"/>
      <c r="D55" s="117"/>
      <c r="E55" s="181"/>
      <c r="F55" s="182"/>
      <c r="G55" s="118"/>
      <c r="H55" s="71"/>
      <c r="I55" s="23"/>
      <c r="J55" s="24">
        <v>8</v>
      </c>
      <c r="K55" s="25" t="s">
        <v>1120</v>
      </c>
      <c r="L55" s="26" t="str">
        <f>IF(ISERROR(VLOOKUP(K55,'KAYIT LİSTESİ'!$B$4:$H$605,2,0)),"",(VLOOKUP(K55,'KAYIT LİSTESİ'!$B$4:$H$605,2,0)))</f>
        <v/>
      </c>
      <c r="M55" s="27" t="str">
        <f>IF(ISERROR(VLOOKUP(K55,'KAYIT LİSTESİ'!$B$4:$H$605,4,0)),"",(VLOOKUP(K55,'KAYIT LİSTESİ'!$B$4:$H$605,4,0)))</f>
        <v/>
      </c>
      <c r="N55" s="27" t="str">
        <f>IF(ISERROR(VLOOKUP(K55,'KAYIT LİSTESİ'!$B$4:$N$605,13,0)),"",(VLOOKUP(K55,'KAYIT LİSTESİ'!$B$4:$N$605,13,0)))</f>
        <v/>
      </c>
      <c r="O55" s="46" t="str">
        <f>IF(ISERROR(VLOOKUP(K55,'KAYIT LİSTESİ'!$B$4:$H$605,5,0)),"",(VLOOKUP(K55,'KAYIT LİSTESİ'!$B$4:$H$605,5,0)))</f>
        <v/>
      </c>
      <c r="P55" s="46" t="str">
        <f>IF(ISERROR(VLOOKUP(K55,'KAYIT LİSTESİ'!$B$4:$H$605,6,0)),"",(VLOOKUP(K55,'KAYIT LİSTESİ'!$B$4:$H$605,6,0)))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mergeCells count="63">
    <mergeCell ref="J46:R46"/>
    <mergeCell ref="A49:A50"/>
    <mergeCell ref="B49:B50"/>
    <mergeCell ref="C49:D49"/>
    <mergeCell ref="E49:F49"/>
    <mergeCell ref="G49:G50"/>
    <mergeCell ref="H49:H50"/>
    <mergeCell ref="J36:R36"/>
    <mergeCell ref="A42:A43"/>
    <mergeCell ref="B42:B43"/>
    <mergeCell ref="C42:D42"/>
    <mergeCell ref="E42:F42"/>
    <mergeCell ref="G42:G43"/>
    <mergeCell ref="H42:H43"/>
    <mergeCell ref="A36:A37"/>
    <mergeCell ref="B36:B37"/>
    <mergeCell ref="C36:D36"/>
    <mergeCell ref="E36:F36"/>
    <mergeCell ref="G36:G37"/>
    <mergeCell ref="H36:H37"/>
    <mergeCell ref="J26:R26"/>
    <mergeCell ref="A32:A33"/>
    <mergeCell ref="B32:B33"/>
    <mergeCell ref="C32:D32"/>
    <mergeCell ref="E32:F32"/>
    <mergeCell ref="G32:G33"/>
    <mergeCell ref="H32:H33"/>
    <mergeCell ref="J16:R16"/>
    <mergeCell ref="A23:A24"/>
    <mergeCell ref="B23:B24"/>
    <mergeCell ref="C23:D23"/>
    <mergeCell ref="E23:F23"/>
    <mergeCell ref="G23:G24"/>
    <mergeCell ref="H23:H24"/>
    <mergeCell ref="A16:A17"/>
    <mergeCell ref="B16:B17"/>
    <mergeCell ref="C16:D16"/>
    <mergeCell ref="E16:F16"/>
    <mergeCell ref="G16:G17"/>
    <mergeCell ref="H16:H17"/>
    <mergeCell ref="H10:H11"/>
    <mergeCell ref="A4:C4"/>
    <mergeCell ref="E4:F4"/>
    <mergeCell ref="P5:R5"/>
    <mergeCell ref="A6:A7"/>
    <mergeCell ref="B6:B7"/>
    <mergeCell ref="C6:D6"/>
    <mergeCell ref="E6:F6"/>
    <mergeCell ref="G6:G7"/>
    <mergeCell ref="H6:H7"/>
    <mergeCell ref="J6:R6"/>
    <mergeCell ref="A10:A11"/>
    <mergeCell ref="B10:B11"/>
    <mergeCell ref="C10:D10"/>
    <mergeCell ref="E10:F10"/>
    <mergeCell ref="G10:G11"/>
    <mergeCell ref="A1:R1"/>
    <mergeCell ref="A2:R2"/>
    <mergeCell ref="A3:C3"/>
    <mergeCell ref="E3:F3"/>
    <mergeCell ref="G3:H3"/>
    <mergeCell ref="J3:L3"/>
    <mergeCell ref="P3:R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7"/>
  <sheetViews>
    <sheetView view="pageBreakPreview" topLeftCell="A7" zoomScale="80" zoomScaleNormal="100" zoomScaleSheetLayoutView="80" workbookViewId="0">
      <selection activeCell="A21" sqref="A21"/>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7.1406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350"/>
      <c r="E3" s="545" t="str">
        <f>'YARIŞMA PROGRAMI'!C29</f>
        <v>400 Metre Engelli</v>
      </c>
      <c r="F3" s="545"/>
      <c r="G3" s="539"/>
      <c r="H3" s="539"/>
      <c r="I3" s="11"/>
      <c r="J3" s="546"/>
      <c r="K3" s="546"/>
      <c r="L3" s="546"/>
      <c r="M3" s="12"/>
      <c r="N3" s="12"/>
      <c r="O3" s="351"/>
      <c r="P3" s="540"/>
      <c r="Q3" s="540"/>
      <c r="R3" s="540"/>
    </row>
    <row r="4" spans="1:18" s="13" customFormat="1" ht="17.25" customHeight="1" x14ac:dyDescent="0.2">
      <c r="A4" s="537" t="s">
        <v>151</v>
      </c>
      <c r="B4" s="537"/>
      <c r="C4" s="537"/>
      <c r="D4" s="349"/>
      <c r="E4" s="544" t="str">
        <f>'YARIŞMA BİLGİLERİ'!F21</f>
        <v>Master Erkekler</v>
      </c>
      <c r="F4" s="544"/>
      <c r="G4" s="35"/>
      <c r="H4" s="35"/>
      <c r="I4" s="35"/>
      <c r="J4" s="35"/>
      <c r="K4" s="35"/>
      <c r="L4" s="35"/>
      <c r="M4" s="36"/>
      <c r="N4" s="36"/>
      <c r="O4" s="81" t="s">
        <v>5</v>
      </c>
      <c r="P4" s="406">
        <f>'YARIŞMA PROGRAMI'!B29</f>
        <v>42211.694444444445</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t="str">
        <f>'YARIŞMA PROGRAMI'!L17</f>
        <v>ERDOĞAN GÜNAK-1:05.88</v>
      </c>
      <c r="F6" s="530"/>
      <c r="G6" s="531" t="s">
        <v>15</v>
      </c>
      <c r="H6" s="532" t="s">
        <v>27</v>
      </c>
      <c r="J6" s="547" t="s">
        <v>16</v>
      </c>
      <c r="K6" s="548"/>
      <c r="L6" s="548"/>
      <c r="M6" s="548"/>
      <c r="N6" s="548"/>
      <c r="O6" s="548"/>
      <c r="P6" s="548"/>
      <c r="Q6" s="548"/>
      <c r="R6" s="549"/>
    </row>
    <row r="7" spans="1:18" ht="24.75" customHeight="1" x14ac:dyDescent="0.2">
      <c r="A7" s="534"/>
      <c r="B7" s="536"/>
      <c r="C7" s="354" t="s">
        <v>386</v>
      </c>
      <c r="D7" s="355" t="s">
        <v>225</v>
      </c>
      <c r="E7" s="348" t="s">
        <v>14</v>
      </c>
      <c r="F7" s="348" t="s">
        <v>47</v>
      </c>
      <c r="G7" s="531"/>
      <c r="H7" s="533"/>
      <c r="I7" s="21"/>
      <c r="J7" s="45" t="s">
        <v>12</v>
      </c>
      <c r="K7" s="42" t="s">
        <v>148</v>
      </c>
      <c r="L7" s="42" t="s">
        <v>147</v>
      </c>
      <c r="M7" s="43" t="s">
        <v>13</v>
      </c>
      <c r="N7" s="43" t="s">
        <v>225</v>
      </c>
      <c r="O7" s="44" t="s">
        <v>14</v>
      </c>
      <c r="P7" s="44" t="s">
        <v>47</v>
      </c>
      <c r="Q7" s="42" t="s">
        <v>15</v>
      </c>
      <c r="R7" s="42" t="s">
        <v>27</v>
      </c>
    </row>
    <row r="8" spans="1:18" s="20" customFormat="1" ht="27.6" customHeight="1" x14ac:dyDescent="0.2">
      <c r="A8" s="70" t="s">
        <v>383</v>
      </c>
      <c r="B8" s="70">
        <v>84</v>
      </c>
      <c r="C8" s="117" t="s">
        <v>663</v>
      </c>
      <c r="D8" s="117" t="s">
        <v>246</v>
      </c>
      <c r="E8" s="181" t="s">
        <v>664</v>
      </c>
      <c r="F8" s="182" t="s">
        <v>250</v>
      </c>
      <c r="G8" s="233" t="s">
        <v>1669</v>
      </c>
      <c r="H8" s="71"/>
      <c r="I8" s="23"/>
      <c r="J8" s="24">
        <v>1</v>
      </c>
      <c r="K8" s="25" t="s">
        <v>1180</v>
      </c>
      <c r="L8" s="26" t="str">
        <f>IF(ISERROR(VLOOKUP(K8,'KAYIT LİSTESİ'!$B$4:$H$605,2,0)),"",(VLOOKUP(K8,'KAYIT LİSTESİ'!$B$4:$H$605,2,0)))</f>
        <v/>
      </c>
      <c r="M8" s="27" t="str">
        <f>IF(ISERROR(VLOOKUP(K8,'KAYIT LİSTESİ'!$B$4:$H$605,4,0)),"",(VLOOKUP(K8,'KAYIT LİSTESİ'!$B$4:$H$605,4,0)))</f>
        <v/>
      </c>
      <c r="N8" s="27" t="str">
        <f>IF(ISERROR(VLOOKUP(K8,'KAYIT LİSTESİ'!$B$4:$N$605,13,0)),"",(VLOOKUP(K8,'KAYIT LİSTESİ'!$B$4:$N$605,13,0)))</f>
        <v/>
      </c>
      <c r="O8" s="46" t="str">
        <f>IF(ISERROR(VLOOKUP(K8,'KAYIT LİSTESİ'!$B$4:$H$605,5,0)),"",(VLOOKUP(K8,'KAYIT LİSTESİ'!$B$4:$H$605,5,0)))</f>
        <v/>
      </c>
      <c r="P8" s="46" t="str">
        <f>IF(ISERROR(VLOOKUP(K8,'KAYIT LİSTESİ'!$B$4:$H$605,6,0)),"",(VLOOKUP(K8,'KAYIT LİSTESİ'!$B$4:$H$605,6,0)))</f>
        <v/>
      </c>
      <c r="Q8" s="28"/>
      <c r="R8" s="26"/>
    </row>
    <row r="9" spans="1:18" s="20" customFormat="1" ht="27.6" customHeight="1" x14ac:dyDescent="0.2">
      <c r="A9" s="70"/>
      <c r="B9" s="70"/>
      <c r="C9" s="117"/>
      <c r="D9" s="117"/>
      <c r="E9" s="181"/>
      <c r="F9" s="182"/>
      <c r="G9" s="233"/>
      <c r="H9" s="71"/>
      <c r="I9" s="23"/>
      <c r="J9" s="24">
        <v>2</v>
      </c>
      <c r="K9" s="25" t="s">
        <v>1181</v>
      </c>
      <c r="L9" s="26" t="str">
        <f>IF(ISERROR(VLOOKUP(K9,'KAYIT LİSTESİ'!$B$4:$H$605,2,0)),"",(VLOOKUP(K9,'KAYIT LİSTESİ'!$B$4:$H$605,2,0)))</f>
        <v/>
      </c>
      <c r="M9" s="27" t="str">
        <f>IF(ISERROR(VLOOKUP(K9,'KAYIT LİSTESİ'!$B$4:$H$605,4,0)),"",(VLOOKUP(K9,'KAYIT LİSTESİ'!$B$4:$H$605,4,0)))</f>
        <v/>
      </c>
      <c r="N9" s="27" t="str">
        <f>IF(ISERROR(VLOOKUP(K9,'KAYIT LİSTESİ'!$B$4:$N$605,13,0)),"",(VLOOKUP(K9,'KAYIT LİSTESİ'!$B$4:$N$605,13,0)))</f>
        <v/>
      </c>
      <c r="O9" s="46" t="str">
        <f>IF(ISERROR(VLOOKUP(K9,'KAYIT LİSTESİ'!$B$4:$H$605,5,0)),"",(VLOOKUP(K9,'KAYIT LİSTESİ'!$B$4:$H$605,5,0)))</f>
        <v/>
      </c>
      <c r="P9" s="46" t="str">
        <f>IF(ISERROR(VLOOKUP(K9,'KAYIT LİSTESİ'!$B$4:$H$605,6,0)),"",(VLOOKUP(K9,'KAYIT LİSTESİ'!$B$4:$H$605,6,0)))</f>
        <v/>
      </c>
      <c r="Q9" s="28"/>
      <c r="R9" s="26"/>
    </row>
    <row r="10" spans="1:18" s="20" customFormat="1" ht="27.6" customHeight="1" x14ac:dyDescent="0.2">
      <c r="A10" s="70"/>
      <c r="B10" s="70"/>
      <c r="C10" s="117"/>
      <c r="D10" s="117"/>
      <c r="E10" s="181"/>
      <c r="F10" s="182"/>
      <c r="G10" s="118"/>
      <c r="H10" s="71"/>
      <c r="I10" s="23"/>
      <c r="J10" s="24">
        <v>3</v>
      </c>
      <c r="K10" s="25" t="s">
        <v>1182</v>
      </c>
      <c r="L10" s="26">
        <f>IF(ISERROR(VLOOKUP(K10,'KAYIT LİSTESİ'!$B$4:$H$605,2,0)),"",(VLOOKUP(K10,'KAYIT LİSTESİ'!$B$4:$H$605,2,0)))</f>
        <v>84</v>
      </c>
      <c r="M10" s="27" t="str">
        <f>IF(ISERROR(VLOOKUP(K10,'KAYIT LİSTESİ'!$B$4:$H$605,4,0)),"",(VLOOKUP(K10,'KAYIT LİSTESİ'!$B$4:$H$605,4,0)))</f>
        <v>24.9.1969</v>
      </c>
      <c r="N10" s="27" t="str">
        <f>IF(ISERROR(VLOOKUP(K10,'KAYIT LİSTESİ'!$B$4:$N$605,13,0)),"",(VLOOKUP(K10,'KAYIT LİSTESİ'!$B$4:$N$605,13,0)))</f>
        <v>M-45</v>
      </c>
      <c r="O10" s="46" t="str">
        <f>IF(ISERROR(VLOOKUP(K10,'KAYIT LİSTESİ'!$B$4:$H$605,5,0)),"",(VLOOKUP(K10,'KAYIT LİSTESİ'!$B$4:$H$605,5,0)))</f>
        <v>SÜHA POLAT</v>
      </c>
      <c r="P10" s="46" t="str">
        <f>IF(ISERROR(VLOOKUP(K10,'KAYIT LİSTESİ'!$B$4:$H$605,6,0)),"",(VLOOKUP(K10,'KAYIT LİSTESİ'!$B$4:$H$605,6,0)))</f>
        <v>İZMİR MASTERLER ATL. KULÜBÜ</v>
      </c>
      <c r="Q10" s="28" t="s">
        <v>1669</v>
      </c>
      <c r="R10" s="26"/>
    </row>
    <row r="11" spans="1:18" s="20" customFormat="1" ht="27.6" customHeight="1" x14ac:dyDescent="0.2">
      <c r="A11" s="70"/>
      <c r="B11" s="70"/>
      <c r="C11" s="117"/>
      <c r="D11" s="117"/>
      <c r="E11" s="181"/>
      <c r="F11" s="182"/>
      <c r="G11" s="118"/>
      <c r="H11" s="71"/>
      <c r="I11" s="23"/>
      <c r="J11" s="24">
        <v>4</v>
      </c>
      <c r="K11" s="25" t="s">
        <v>1183</v>
      </c>
      <c r="L11" s="26" t="str">
        <f>IF(ISERROR(VLOOKUP(K11,'KAYIT LİSTESİ'!$B$4:$H$605,2,0)),"",(VLOOKUP(K11,'KAYIT LİSTESİ'!$B$4:$H$605,2,0)))</f>
        <v/>
      </c>
      <c r="M11" s="27" t="str">
        <f>IF(ISERROR(VLOOKUP(K11,'KAYIT LİSTESİ'!$B$4:$H$605,4,0)),"",(VLOOKUP(K11,'KAYIT LİSTESİ'!$B$4:$H$605,4,0)))</f>
        <v/>
      </c>
      <c r="N11" s="27" t="str">
        <f>IF(ISERROR(VLOOKUP(K11,'KAYIT LİSTESİ'!$B$4:$N$605,13,0)),"",(VLOOKUP(K11,'KAYIT LİSTESİ'!$B$4:$N$605,13,0)))</f>
        <v/>
      </c>
      <c r="O11" s="46" t="str">
        <f>IF(ISERROR(VLOOKUP(K11,'KAYIT LİSTESİ'!$B$4:$H$605,5,0)),"",(VLOOKUP(K11,'KAYIT LİSTESİ'!$B$4:$H$605,5,0)))</f>
        <v/>
      </c>
      <c r="P11" s="46" t="str">
        <f>IF(ISERROR(VLOOKUP(K11,'KAYIT LİSTESİ'!$B$4:$H$605,6,0)),"",(VLOOKUP(K11,'KAYIT LİSTESİ'!$B$4:$H$605,6,0)))</f>
        <v/>
      </c>
      <c r="Q11" s="28"/>
      <c r="R11" s="26"/>
    </row>
    <row r="12" spans="1:18" s="20" customFormat="1" ht="27.6" customHeight="1" x14ac:dyDescent="0.2">
      <c r="A12" s="70"/>
      <c r="B12" s="70"/>
      <c r="C12" s="117"/>
      <c r="D12" s="117"/>
      <c r="E12" s="181"/>
      <c r="F12" s="182"/>
      <c r="G12" s="118"/>
      <c r="H12" s="71"/>
      <c r="I12" s="23"/>
      <c r="J12" s="24">
        <v>5</v>
      </c>
      <c r="K12" s="25" t="s">
        <v>1184</v>
      </c>
      <c r="L12" s="26">
        <f>IF(ISERROR(VLOOKUP(K12,'KAYIT LİSTESİ'!$B$4:$H$605,2,0)),"",(VLOOKUP(K12,'KAYIT LİSTESİ'!$B$4:$H$605,2,0)))</f>
        <v>65</v>
      </c>
      <c r="M12" s="27" t="str">
        <f>IF(ISERROR(VLOOKUP(K12,'KAYIT LİSTESİ'!$B$4:$H$605,4,0)),"",(VLOOKUP(K12,'KAYIT LİSTESİ'!$B$4:$H$605,4,0)))</f>
        <v>16.2.1956</v>
      </c>
      <c r="N12" s="27" t="str">
        <f>IF(ISERROR(VLOOKUP(K12,'KAYIT LİSTESİ'!$B$4:$N$605,13,0)),"",(VLOOKUP(K12,'KAYIT LİSTESİ'!$B$4:$N$605,13,0)))</f>
        <v>M-55</v>
      </c>
      <c r="O12" s="46" t="str">
        <f>IF(ISERROR(VLOOKUP(K12,'KAYIT LİSTESİ'!$B$4:$H$605,5,0)),"",(VLOOKUP(K12,'KAYIT LİSTESİ'!$B$4:$H$605,5,0)))</f>
        <v>YURDAER YÜNCÜ</v>
      </c>
      <c r="P12" s="46" t="str">
        <f>IF(ISERROR(VLOOKUP(K12,'KAYIT LİSTESİ'!$B$4:$H$605,6,0)),"",(VLOOKUP(K12,'KAYIT LİSTESİ'!$B$4:$H$605,6,0)))</f>
        <v>İZMİR MASTERLER ATL. KULÜBÜ</v>
      </c>
      <c r="Q12" s="28" t="s">
        <v>1669</v>
      </c>
      <c r="R12" s="26"/>
    </row>
    <row r="13" spans="1:18" s="20" customFormat="1" ht="27.6" customHeight="1" x14ac:dyDescent="0.2">
      <c r="A13" s="70"/>
      <c r="B13" s="70"/>
      <c r="C13" s="117"/>
      <c r="D13" s="117"/>
      <c r="E13" s="181"/>
      <c r="F13" s="182"/>
      <c r="G13" s="118"/>
      <c r="H13" s="71"/>
      <c r="I13" s="23"/>
      <c r="J13" s="24">
        <v>6</v>
      </c>
      <c r="K13" s="25" t="s">
        <v>1185</v>
      </c>
      <c r="L13" s="26" t="str">
        <f>IF(ISERROR(VLOOKUP(K13,'KAYIT LİSTESİ'!$B$4:$H$605,2,0)),"",(VLOOKUP(K13,'KAYIT LİSTESİ'!$B$4:$H$605,2,0)))</f>
        <v/>
      </c>
      <c r="M13" s="27" t="str">
        <f>IF(ISERROR(VLOOKUP(K13,'KAYIT LİSTESİ'!$B$4:$H$605,4,0)),"",(VLOOKUP(K13,'KAYIT LİSTESİ'!$B$4:$H$605,4,0)))</f>
        <v/>
      </c>
      <c r="N13" s="27" t="str">
        <f>IF(ISERROR(VLOOKUP(K13,'KAYIT LİSTESİ'!$B$4:$N$605,13,0)),"",(VLOOKUP(K13,'KAYIT LİSTESİ'!$B$4:$N$605,13,0)))</f>
        <v/>
      </c>
      <c r="O13" s="46" t="str">
        <f>IF(ISERROR(VLOOKUP(K13,'KAYIT LİSTESİ'!$B$4:$H$605,5,0)),"",(VLOOKUP(K13,'KAYIT LİSTESİ'!$B$4:$H$605,5,0)))</f>
        <v/>
      </c>
      <c r="P13" s="46" t="str">
        <f>IF(ISERROR(VLOOKUP(K13,'KAYIT LİSTESİ'!$B$4:$H$605,6,0)),"",(VLOOKUP(K13,'KAYIT LİSTESİ'!$B$4:$H$605,6,0)))</f>
        <v/>
      </c>
      <c r="Q13" s="28"/>
      <c r="R13" s="26"/>
    </row>
    <row r="14" spans="1:18" s="20" customFormat="1" ht="27.6" customHeight="1" x14ac:dyDescent="0.2">
      <c r="A14" s="70"/>
      <c r="B14" s="70"/>
      <c r="C14" s="117"/>
      <c r="D14" s="117"/>
      <c r="E14" s="181"/>
      <c r="F14" s="182"/>
      <c r="G14" s="118"/>
      <c r="H14" s="71"/>
      <c r="I14" s="23"/>
      <c r="J14" s="24">
        <v>7</v>
      </c>
      <c r="K14" s="25" t="s">
        <v>1186</v>
      </c>
      <c r="L14" s="26" t="str">
        <f>IF(ISERROR(VLOOKUP(K14,'KAYIT LİSTESİ'!$B$4:$H$605,2,0)),"",(VLOOKUP(K14,'KAYIT LİSTESİ'!$B$4:$H$605,2,0)))</f>
        <v/>
      </c>
      <c r="M14" s="27" t="str">
        <f>IF(ISERROR(VLOOKUP(K14,'KAYIT LİSTESİ'!$B$4:$H$605,4,0)),"",(VLOOKUP(K14,'KAYIT LİSTESİ'!$B$4:$H$605,4,0)))</f>
        <v/>
      </c>
      <c r="N14" s="27" t="str">
        <f>IF(ISERROR(VLOOKUP(K14,'KAYIT LİSTESİ'!$B$4:$N$605,13,0)),"",(VLOOKUP(K14,'KAYIT LİSTESİ'!$B$4:$N$605,13,0)))</f>
        <v/>
      </c>
      <c r="O14" s="46" t="str">
        <f>IF(ISERROR(VLOOKUP(K14,'KAYIT LİSTESİ'!$B$4:$H$605,5,0)),"",(VLOOKUP(K14,'KAYIT LİSTESİ'!$B$4:$H$605,5,0)))</f>
        <v/>
      </c>
      <c r="P14" s="46" t="str">
        <f>IF(ISERROR(VLOOKUP(K14,'KAYIT LİSTESİ'!$B$4:$H$605,6,0)),"",(VLOOKUP(K14,'KAYIT LİSTESİ'!$B$4:$H$605,6,0)))</f>
        <v/>
      </c>
      <c r="Q14" s="28"/>
      <c r="R14" s="26"/>
    </row>
    <row r="15" spans="1:18" s="20" customFormat="1" ht="27.6" customHeight="1" x14ac:dyDescent="0.2">
      <c r="A15" s="70"/>
      <c r="B15" s="70"/>
      <c r="C15" s="117"/>
      <c r="D15" s="117"/>
      <c r="E15" s="181"/>
      <c r="F15" s="182"/>
      <c r="G15" s="118"/>
      <c r="H15" s="71"/>
      <c r="I15" s="23"/>
      <c r="J15" s="24">
        <v>8</v>
      </c>
      <c r="K15" s="25" t="s">
        <v>1187</v>
      </c>
      <c r="L15" s="26" t="str">
        <f>IF(ISERROR(VLOOKUP(K15,'KAYIT LİSTESİ'!$B$4:$H$605,2,0)),"",(VLOOKUP(K15,'KAYIT LİSTESİ'!$B$4:$H$605,2,0)))</f>
        <v/>
      </c>
      <c r="M15" s="27" t="str">
        <f>IF(ISERROR(VLOOKUP(K15,'KAYIT LİSTESİ'!$B$4:$H$605,4,0)),"",(VLOOKUP(K15,'KAYIT LİSTESİ'!$B$4:$H$605,4,0)))</f>
        <v/>
      </c>
      <c r="N15" s="27" t="str">
        <f>IF(ISERROR(VLOOKUP(K15,'KAYIT LİSTESİ'!$B$4:$N$605,13,0)),"",(VLOOKUP(K15,'KAYIT LİSTESİ'!$B$4:$N$605,13,0)))</f>
        <v/>
      </c>
      <c r="O15" s="46" t="str">
        <f>IF(ISERROR(VLOOKUP(K15,'KAYIT LİSTESİ'!$B$4:$H$605,5,0)),"",(VLOOKUP(K15,'KAYIT LİSTESİ'!$B$4:$H$605,5,0)))</f>
        <v/>
      </c>
      <c r="P15" s="46" t="str">
        <f>IF(ISERROR(VLOOKUP(K15,'KAYIT LİSTESİ'!$B$4:$H$605,6,0)),"",(VLOOKUP(K15,'KAYIT LİSTESİ'!$B$4:$H$605,6,0)))</f>
        <v/>
      </c>
      <c r="Q15" s="28"/>
      <c r="R15" s="26"/>
    </row>
    <row r="16" spans="1:18" s="20" customFormat="1" ht="27.6" customHeight="1" x14ac:dyDescent="0.2">
      <c r="A16" s="70"/>
      <c r="B16" s="70"/>
      <c r="C16" s="117"/>
      <c r="D16" s="117"/>
      <c r="E16" s="181"/>
      <c r="F16" s="182"/>
      <c r="G16" s="118"/>
      <c r="H16" s="71"/>
      <c r="I16" s="23"/>
      <c r="J16" s="547" t="s">
        <v>17</v>
      </c>
      <c r="K16" s="548"/>
      <c r="L16" s="548"/>
      <c r="M16" s="548"/>
      <c r="N16" s="548"/>
      <c r="O16" s="548"/>
      <c r="P16" s="548"/>
      <c r="Q16" s="548"/>
      <c r="R16" s="549"/>
    </row>
    <row r="17" spans="1:18" s="20" customFormat="1" ht="27.6" customHeight="1" x14ac:dyDescent="0.2">
      <c r="A17" s="70"/>
      <c r="B17" s="70"/>
      <c r="C17" s="117"/>
      <c r="D17" s="117"/>
      <c r="E17" s="181"/>
      <c r="F17" s="182"/>
      <c r="G17" s="118"/>
      <c r="H17" s="71"/>
      <c r="I17" s="23"/>
      <c r="J17" s="45" t="s">
        <v>12</v>
      </c>
      <c r="K17" s="42" t="s">
        <v>148</v>
      </c>
      <c r="L17" s="42" t="s">
        <v>147</v>
      </c>
      <c r="M17" s="43" t="s">
        <v>13</v>
      </c>
      <c r="N17" s="43" t="s">
        <v>225</v>
      </c>
      <c r="O17" s="44" t="s">
        <v>14</v>
      </c>
      <c r="P17" s="44" t="s">
        <v>47</v>
      </c>
      <c r="Q17" s="42" t="s">
        <v>15</v>
      </c>
      <c r="R17" s="42" t="s">
        <v>27</v>
      </c>
    </row>
    <row r="18" spans="1:18" s="20" customFormat="1" ht="27.6" customHeight="1" x14ac:dyDescent="0.2">
      <c r="A18" s="534" t="s">
        <v>12</v>
      </c>
      <c r="B18" s="535" t="s">
        <v>147</v>
      </c>
      <c r="C18" s="527" t="s">
        <v>387</v>
      </c>
      <c r="D18" s="528"/>
      <c r="E18" s="529" t="str">
        <f>'YARIŞMA PROGRAMI'!N17</f>
        <v>YURDAER GÜNCÜ-1:22.12</v>
      </c>
      <c r="F18" s="530"/>
      <c r="G18" s="531" t="s">
        <v>15</v>
      </c>
      <c r="H18" s="532" t="s">
        <v>27</v>
      </c>
      <c r="I18" s="23"/>
      <c r="J18" s="24">
        <v>1</v>
      </c>
      <c r="K18" s="25" t="s">
        <v>1188</v>
      </c>
      <c r="L18" s="26" t="str">
        <f>IF(ISERROR(VLOOKUP(K18,'KAYIT LİSTESİ'!$B$4:$H$605,2,0)),"",(VLOOKUP(K18,'KAYIT LİSTESİ'!$B$4:$H$605,2,0)))</f>
        <v/>
      </c>
      <c r="M18" s="27" t="str">
        <f>IF(ISERROR(VLOOKUP(K18,'KAYIT LİSTESİ'!$B$4:$H$605,4,0)),"",(VLOOKUP(K18,'KAYIT LİSTESİ'!$B$4:$H$605,4,0)))</f>
        <v/>
      </c>
      <c r="N18" s="27" t="str">
        <f>IF(ISERROR(VLOOKUP(K18,'KAYIT LİSTESİ'!$B$4:$N$605,13,0)),"",(VLOOKUP(K18,'KAYIT LİSTESİ'!$B$4:$N$605,13,0)))</f>
        <v/>
      </c>
      <c r="O18" s="46" t="str">
        <f>IF(ISERROR(VLOOKUP(K18,'KAYIT LİSTESİ'!$B$4:$H$605,5,0)),"",(VLOOKUP(K18,'KAYIT LİSTESİ'!$B$4:$H$605,5,0)))</f>
        <v/>
      </c>
      <c r="P18" s="46" t="str">
        <f>IF(ISERROR(VLOOKUP(K18,'KAYIT LİSTESİ'!$B$4:$H$605,6,0)),"",(VLOOKUP(K18,'KAYIT LİSTESİ'!$B$4:$H$605,6,0)))</f>
        <v/>
      </c>
      <c r="Q18" s="233"/>
      <c r="R18" s="26"/>
    </row>
    <row r="19" spans="1:18" s="20" customFormat="1" ht="27.6" customHeight="1" x14ac:dyDescent="0.2">
      <c r="A19" s="534"/>
      <c r="B19" s="536"/>
      <c r="C19" s="354" t="s">
        <v>386</v>
      </c>
      <c r="D19" s="355" t="s">
        <v>225</v>
      </c>
      <c r="E19" s="348" t="s">
        <v>14</v>
      </c>
      <c r="F19" s="348" t="s">
        <v>47</v>
      </c>
      <c r="G19" s="531"/>
      <c r="H19" s="533"/>
      <c r="I19" s="23"/>
      <c r="J19" s="24">
        <v>2</v>
      </c>
      <c r="K19" s="25" t="s">
        <v>1189</v>
      </c>
      <c r="L19" s="26" t="str">
        <f>IF(ISERROR(VLOOKUP(K19,'KAYIT LİSTESİ'!$B$4:$H$605,2,0)),"",(VLOOKUP(K19,'KAYIT LİSTESİ'!$B$4:$H$605,2,0)))</f>
        <v/>
      </c>
      <c r="M19" s="27" t="str">
        <f>IF(ISERROR(VLOOKUP(K19,'KAYIT LİSTESİ'!$B$4:$H$605,4,0)),"",(VLOOKUP(K19,'KAYIT LİSTESİ'!$B$4:$H$605,4,0)))</f>
        <v/>
      </c>
      <c r="N19" s="27" t="str">
        <f>IF(ISERROR(VLOOKUP(K19,'KAYIT LİSTESİ'!$B$4:$N$605,13,0)),"",(VLOOKUP(K19,'KAYIT LİSTESİ'!$B$4:$N$605,13,0)))</f>
        <v/>
      </c>
      <c r="O19" s="46" t="str">
        <f>IF(ISERROR(VLOOKUP(K19,'KAYIT LİSTESİ'!$B$4:$H$605,5,0)),"",(VLOOKUP(K19,'KAYIT LİSTESİ'!$B$4:$H$605,5,0)))</f>
        <v/>
      </c>
      <c r="P19" s="46" t="str">
        <f>IF(ISERROR(VLOOKUP(K19,'KAYIT LİSTESİ'!$B$4:$H$605,6,0)),"",(VLOOKUP(K19,'KAYIT LİSTESİ'!$B$4:$H$605,6,0)))</f>
        <v/>
      </c>
      <c r="Q19" s="233"/>
      <c r="R19" s="26"/>
    </row>
    <row r="20" spans="1:18" s="20" customFormat="1" ht="27.6" customHeight="1" x14ac:dyDescent="0.2">
      <c r="A20" s="70" t="s">
        <v>383</v>
      </c>
      <c r="B20" s="70">
        <v>65</v>
      </c>
      <c r="C20" s="117" t="s">
        <v>661</v>
      </c>
      <c r="D20" s="117" t="s">
        <v>252</v>
      </c>
      <c r="E20" s="181" t="s">
        <v>662</v>
      </c>
      <c r="F20" s="182" t="s">
        <v>250</v>
      </c>
      <c r="G20" s="233" t="s">
        <v>1669</v>
      </c>
      <c r="H20" s="234"/>
      <c r="I20" s="23"/>
      <c r="J20" s="24">
        <v>3</v>
      </c>
      <c r="K20" s="25" t="s">
        <v>1190</v>
      </c>
      <c r="L20" s="26" t="str">
        <f>IF(ISERROR(VLOOKUP(K20,'KAYIT LİSTESİ'!$B$4:$H$605,2,0)),"",(VLOOKUP(K20,'KAYIT LİSTESİ'!$B$4:$H$605,2,0)))</f>
        <v/>
      </c>
      <c r="M20" s="27" t="str">
        <f>IF(ISERROR(VLOOKUP(K20,'KAYIT LİSTESİ'!$B$4:$H$605,4,0)),"",(VLOOKUP(K20,'KAYIT LİSTESİ'!$B$4:$H$605,4,0)))</f>
        <v/>
      </c>
      <c r="N20" s="27" t="str">
        <f>IF(ISERROR(VLOOKUP(K20,'KAYIT LİSTESİ'!$B$4:$N$605,13,0)),"",(VLOOKUP(K20,'KAYIT LİSTESİ'!$B$4:$N$605,13,0)))</f>
        <v/>
      </c>
      <c r="O20" s="46" t="str">
        <f>IF(ISERROR(VLOOKUP(K20,'KAYIT LİSTESİ'!$B$4:$H$605,5,0)),"",(VLOOKUP(K20,'KAYIT LİSTESİ'!$B$4:$H$605,5,0)))</f>
        <v/>
      </c>
      <c r="P20" s="46" t="str">
        <f>IF(ISERROR(VLOOKUP(K20,'KAYIT LİSTESİ'!$B$4:$H$605,6,0)),"",(VLOOKUP(K20,'KAYIT LİSTESİ'!$B$4:$H$605,6,0)))</f>
        <v/>
      </c>
      <c r="Q20" s="233"/>
      <c r="R20" s="26"/>
    </row>
    <row r="21" spans="1:18" s="20" customFormat="1" ht="27.6" customHeight="1" x14ac:dyDescent="0.2">
      <c r="A21" s="70"/>
      <c r="B21" s="70"/>
      <c r="C21" s="117"/>
      <c r="D21" s="117"/>
      <c r="E21" s="181"/>
      <c r="F21" s="182"/>
      <c r="G21" s="233"/>
      <c r="H21" s="71"/>
      <c r="I21" s="23"/>
      <c r="J21" s="24">
        <v>4</v>
      </c>
      <c r="K21" s="25" t="s">
        <v>1191</v>
      </c>
      <c r="L21" s="26" t="str">
        <f>IF(ISERROR(VLOOKUP(K21,'KAYIT LİSTESİ'!$B$4:$H$605,2,0)),"",(VLOOKUP(K21,'KAYIT LİSTESİ'!$B$4:$H$605,2,0)))</f>
        <v/>
      </c>
      <c r="M21" s="27" t="str">
        <f>IF(ISERROR(VLOOKUP(K21,'KAYIT LİSTESİ'!$B$4:$H$605,4,0)),"",(VLOOKUP(K21,'KAYIT LİSTESİ'!$B$4:$H$605,4,0)))</f>
        <v/>
      </c>
      <c r="N21" s="27" t="str">
        <f>IF(ISERROR(VLOOKUP(K21,'KAYIT LİSTESİ'!$B$4:$N$605,13,0)),"",(VLOOKUP(K21,'KAYIT LİSTESİ'!$B$4:$N$605,13,0)))</f>
        <v/>
      </c>
      <c r="O21" s="46" t="str">
        <f>IF(ISERROR(VLOOKUP(K21,'KAYIT LİSTESİ'!$B$4:$H$605,5,0)),"",(VLOOKUP(K21,'KAYIT LİSTESİ'!$B$4:$H$605,5,0)))</f>
        <v/>
      </c>
      <c r="P21" s="46" t="str">
        <f>IF(ISERROR(VLOOKUP(K21,'KAYIT LİSTESİ'!$B$4:$H$605,6,0)),"",(VLOOKUP(K21,'KAYIT LİSTESİ'!$B$4:$H$605,6,0)))</f>
        <v/>
      </c>
      <c r="Q21" s="233"/>
      <c r="R21" s="26"/>
    </row>
    <row r="22" spans="1:18" s="20" customFormat="1" ht="27.6" customHeight="1" x14ac:dyDescent="0.2">
      <c r="A22" s="70"/>
      <c r="B22" s="70"/>
      <c r="C22" s="117"/>
      <c r="D22" s="117"/>
      <c r="E22" s="181"/>
      <c r="F22" s="182"/>
      <c r="G22" s="233"/>
      <c r="H22" s="71"/>
      <c r="I22" s="23"/>
      <c r="J22" s="24">
        <v>5</v>
      </c>
      <c r="K22" s="25" t="s">
        <v>1192</v>
      </c>
      <c r="L22" s="26" t="str">
        <f>IF(ISERROR(VLOOKUP(K22,'KAYIT LİSTESİ'!$B$4:$H$605,2,0)),"",(VLOOKUP(K22,'KAYIT LİSTESİ'!$B$4:$H$605,2,0)))</f>
        <v/>
      </c>
      <c r="M22" s="27" t="str">
        <f>IF(ISERROR(VLOOKUP(K22,'KAYIT LİSTESİ'!$B$4:$H$605,4,0)),"",(VLOOKUP(K22,'KAYIT LİSTESİ'!$B$4:$H$605,4,0)))</f>
        <v/>
      </c>
      <c r="N22" s="27" t="str">
        <f>IF(ISERROR(VLOOKUP(K22,'KAYIT LİSTESİ'!$B$4:$N$605,13,0)),"",(VLOOKUP(K22,'KAYIT LİSTESİ'!$B$4:$N$605,13,0)))</f>
        <v/>
      </c>
      <c r="O22" s="46" t="str">
        <f>IF(ISERROR(VLOOKUP(K22,'KAYIT LİSTESİ'!$B$4:$H$605,5,0)),"",(VLOOKUP(K22,'KAYIT LİSTESİ'!$B$4:$H$605,5,0)))</f>
        <v/>
      </c>
      <c r="P22" s="46" t="str">
        <f>IF(ISERROR(VLOOKUP(K22,'KAYIT LİSTESİ'!$B$4:$H$605,6,0)),"",(VLOOKUP(K22,'KAYIT LİSTESİ'!$B$4:$H$605,6,0)))</f>
        <v/>
      </c>
      <c r="Q22" s="233"/>
      <c r="R22" s="26"/>
    </row>
    <row r="23" spans="1:18" s="20" customFormat="1" ht="27.6" customHeight="1" x14ac:dyDescent="0.2">
      <c r="A23" s="70"/>
      <c r="B23" s="70"/>
      <c r="C23" s="117"/>
      <c r="D23" s="117"/>
      <c r="E23" s="181"/>
      <c r="F23" s="182"/>
      <c r="G23" s="233"/>
      <c r="H23" s="71"/>
      <c r="I23" s="23"/>
      <c r="J23" s="24">
        <v>6</v>
      </c>
      <c r="K23" s="25" t="s">
        <v>1193</v>
      </c>
      <c r="L23" s="26" t="str">
        <f>IF(ISERROR(VLOOKUP(K23,'KAYIT LİSTESİ'!$B$4:$H$605,2,0)),"",(VLOOKUP(K23,'KAYIT LİSTESİ'!$B$4:$H$605,2,0)))</f>
        <v/>
      </c>
      <c r="M23" s="27" t="str">
        <f>IF(ISERROR(VLOOKUP(K23,'KAYIT LİSTESİ'!$B$4:$H$605,4,0)),"",(VLOOKUP(K23,'KAYIT LİSTESİ'!$B$4:$H$605,4,0)))</f>
        <v/>
      </c>
      <c r="N23" s="27" t="str">
        <f>IF(ISERROR(VLOOKUP(K23,'KAYIT LİSTESİ'!$B$4:$N$605,13,0)),"",(VLOOKUP(K23,'KAYIT LİSTESİ'!$B$4:$N$605,13,0)))</f>
        <v/>
      </c>
      <c r="O23" s="46" t="str">
        <f>IF(ISERROR(VLOOKUP(K23,'KAYIT LİSTESİ'!$B$4:$H$605,5,0)),"",(VLOOKUP(K23,'KAYIT LİSTESİ'!$B$4:$H$605,5,0)))</f>
        <v/>
      </c>
      <c r="P23" s="46" t="str">
        <f>IF(ISERROR(VLOOKUP(K23,'KAYIT LİSTESİ'!$B$4:$H$605,6,0)),"",(VLOOKUP(K23,'KAYIT LİSTESİ'!$B$4:$H$605,6,0)))</f>
        <v/>
      </c>
      <c r="Q23" s="233"/>
      <c r="R23" s="26"/>
    </row>
    <row r="24" spans="1:18" s="20" customFormat="1" ht="27.6" customHeight="1" x14ac:dyDescent="0.2">
      <c r="A24" s="70"/>
      <c r="B24" s="70"/>
      <c r="C24" s="117"/>
      <c r="D24" s="117"/>
      <c r="E24" s="181"/>
      <c r="F24" s="182"/>
      <c r="G24" s="233"/>
      <c r="H24" s="71"/>
      <c r="I24" s="23"/>
      <c r="J24" s="24">
        <v>7</v>
      </c>
      <c r="K24" s="25" t="s">
        <v>1194</v>
      </c>
      <c r="L24" s="26" t="str">
        <f>IF(ISERROR(VLOOKUP(K24,'KAYIT LİSTESİ'!$B$4:$H$605,2,0)),"",(VLOOKUP(K24,'KAYIT LİSTESİ'!$B$4:$H$605,2,0)))</f>
        <v/>
      </c>
      <c r="M24" s="27" t="str">
        <f>IF(ISERROR(VLOOKUP(K24,'KAYIT LİSTESİ'!$B$4:$H$605,4,0)),"",(VLOOKUP(K24,'KAYIT LİSTESİ'!$B$4:$H$605,4,0)))</f>
        <v/>
      </c>
      <c r="N24" s="27" t="str">
        <f>IF(ISERROR(VLOOKUP(K24,'KAYIT LİSTESİ'!$B$4:$N$605,13,0)),"",(VLOOKUP(K24,'KAYIT LİSTESİ'!$B$4:$N$605,13,0)))</f>
        <v/>
      </c>
      <c r="O24" s="46" t="str">
        <f>IF(ISERROR(VLOOKUP(K24,'KAYIT LİSTESİ'!$B$4:$H$605,5,0)),"",(VLOOKUP(K24,'KAYIT LİSTESİ'!$B$4:$H$605,5,0)))</f>
        <v/>
      </c>
      <c r="P24" s="46" t="str">
        <f>IF(ISERROR(VLOOKUP(K24,'KAYIT LİSTESİ'!$B$4:$H$605,6,0)),"",(VLOOKUP(K24,'KAYIT LİSTESİ'!$B$4:$H$605,6,0)))</f>
        <v/>
      </c>
      <c r="Q24" s="233"/>
      <c r="R24" s="26"/>
    </row>
    <row r="25" spans="1:18" s="20" customFormat="1" ht="27.6" customHeight="1" x14ac:dyDescent="0.2">
      <c r="A25" s="70"/>
      <c r="B25" s="70"/>
      <c r="C25" s="117"/>
      <c r="D25" s="117"/>
      <c r="E25" s="181"/>
      <c r="F25" s="182"/>
      <c r="G25" s="233"/>
      <c r="H25" s="71"/>
      <c r="I25" s="23"/>
      <c r="J25" s="24">
        <v>8</v>
      </c>
      <c r="K25" s="25" t="s">
        <v>1195</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233"/>
      <c r="R25" s="26"/>
    </row>
    <row r="26" spans="1:18" s="20" customFormat="1" ht="27.6" customHeight="1" x14ac:dyDescent="0.2">
      <c r="A26" s="70"/>
      <c r="B26" s="70"/>
      <c r="C26" s="117"/>
      <c r="D26" s="117"/>
      <c r="E26" s="181"/>
      <c r="F26" s="182"/>
      <c r="G26" s="118"/>
      <c r="H26" s="71"/>
      <c r="I26" s="23"/>
      <c r="J26" s="547" t="s">
        <v>18</v>
      </c>
      <c r="K26" s="548"/>
      <c r="L26" s="548"/>
      <c r="M26" s="548"/>
      <c r="N26" s="548"/>
      <c r="O26" s="548"/>
      <c r="P26" s="548"/>
      <c r="Q26" s="548"/>
      <c r="R26" s="549"/>
    </row>
    <row r="27" spans="1:18" s="20" customFormat="1" ht="27.6" customHeight="1" x14ac:dyDescent="0.2">
      <c r="A27" s="70"/>
      <c r="B27" s="70"/>
      <c r="C27" s="117"/>
      <c r="D27" s="117"/>
      <c r="E27" s="181"/>
      <c r="F27" s="182"/>
      <c r="G27" s="118"/>
      <c r="H27" s="71"/>
      <c r="I27" s="23"/>
      <c r="J27" s="45" t="s">
        <v>12</v>
      </c>
      <c r="K27" s="42" t="s">
        <v>148</v>
      </c>
      <c r="L27" s="42" t="s">
        <v>147</v>
      </c>
      <c r="M27" s="43" t="s">
        <v>13</v>
      </c>
      <c r="N27" s="43" t="s">
        <v>225</v>
      </c>
      <c r="O27" s="44" t="s">
        <v>14</v>
      </c>
      <c r="P27" s="44" t="s">
        <v>47</v>
      </c>
      <c r="Q27" s="42" t="s">
        <v>15</v>
      </c>
      <c r="R27" s="42" t="s">
        <v>27</v>
      </c>
    </row>
    <row r="28" spans="1:18" s="20" customFormat="1" ht="27.6" customHeight="1" x14ac:dyDescent="0.2">
      <c r="A28" s="70"/>
      <c r="B28" s="70"/>
      <c r="C28" s="117"/>
      <c r="D28" s="117"/>
      <c r="E28" s="181"/>
      <c r="F28" s="182"/>
      <c r="G28" s="118"/>
      <c r="H28" s="71"/>
      <c r="I28" s="23"/>
      <c r="J28" s="24">
        <v>1</v>
      </c>
      <c r="K28" s="25" t="s">
        <v>1196</v>
      </c>
      <c r="L28" s="26" t="str">
        <f>IF(ISERROR(VLOOKUP(K28,'KAYIT LİSTESİ'!$B$4:$H$605,2,0)),"",(VLOOKUP(K28,'KAYIT LİSTESİ'!$B$4:$H$605,2,0)))</f>
        <v/>
      </c>
      <c r="M28" s="27" t="str">
        <f>IF(ISERROR(VLOOKUP(K28,'KAYIT LİSTESİ'!$B$4:$H$605,4,0)),"",(VLOOKUP(K28,'KAYIT LİSTESİ'!$B$4:$H$605,4,0)))</f>
        <v/>
      </c>
      <c r="N28" s="27" t="str">
        <f>IF(ISERROR(VLOOKUP(K28,'KAYIT LİSTESİ'!$B$4:$N$605,13,0)),"",(VLOOKUP(K28,'KAYIT LİSTESİ'!$B$4:$N$605,13,0)))</f>
        <v/>
      </c>
      <c r="O28" s="46" t="str">
        <f>IF(ISERROR(VLOOKUP(K28,'KAYIT LİSTESİ'!$B$4:$H$605,5,0)),"",(VLOOKUP(K28,'KAYIT LİSTESİ'!$B$4:$H$605,5,0)))</f>
        <v/>
      </c>
      <c r="P28" s="46" t="str">
        <f>IF(ISERROR(VLOOKUP(K28,'KAYIT LİSTESİ'!$B$4:$H$605,6,0)),"",(VLOOKUP(K28,'KAYIT LİSTESİ'!$B$4:$H$605,6,0)))</f>
        <v/>
      </c>
      <c r="Q28" s="28"/>
      <c r="R28" s="26"/>
    </row>
    <row r="29" spans="1:18" s="20" customFormat="1" ht="27.6" customHeight="1" x14ac:dyDescent="0.2">
      <c r="A29" s="70"/>
      <c r="B29" s="70"/>
      <c r="C29" s="117"/>
      <c r="D29" s="117"/>
      <c r="E29" s="181"/>
      <c r="F29" s="182"/>
      <c r="G29" s="118"/>
      <c r="H29" s="71"/>
      <c r="I29" s="23"/>
      <c r="J29" s="24">
        <v>2</v>
      </c>
      <c r="K29" s="25" t="s">
        <v>1197</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8"/>
      <c r="R29" s="26"/>
    </row>
    <row r="30" spans="1:18" s="20" customFormat="1" ht="27.6" customHeight="1" x14ac:dyDescent="0.2">
      <c r="A30" s="70"/>
      <c r="B30" s="70"/>
      <c r="C30" s="117"/>
      <c r="D30" s="117"/>
      <c r="E30" s="181"/>
      <c r="F30" s="182"/>
      <c r="G30" s="118"/>
      <c r="H30" s="71"/>
      <c r="I30" s="23"/>
      <c r="J30" s="24">
        <v>3</v>
      </c>
      <c r="K30" s="25" t="s">
        <v>1198</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8"/>
      <c r="R30" s="26"/>
    </row>
    <row r="31" spans="1:18" s="20" customFormat="1" ht="27.6" customHeight="1" x14ac:dyDescent="0.2">
      <c r="A31" s="70"/>
      <c r="B31" s="70"/>
      <c r="C31" s="117"/>
      <c r="D31" s="117"/>
      <c r="E31" s="181"/>
      <c r="F31" s="182"/>
      <c r="G31" s="118"/>
      <c r="H31" s="71"/>
      <c r="I31" s="23"/>
      <c r="J31" s="24">
        <v>4</v>
      </c>
      <c r="K31" s="25" t="s">
        <v>1199</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8"/>
      <c r="R31" s="26"/>
    </row>
    <row r="32" spans="1:18" s="20" customFormat="1" ht="27.6" customHeight="1" x14ac:dyDescent="0.2">
      <c r="A32" s="534" t="s">
        <v>12</v>
      </c>
      <c r="B32" s="535" t="s">
        <v>147</v>
      </c>
      <c r="C32" s="527" t="s">
        <v>387</v>
      </c>
      <c r="D32" s="528"/>
      <c r="E32" s="529"/>
      <c r="F32" s="530"/>
      <c r="G32" s="531" t="s">
        <v>15</v>
      </c>
      <c r="H32" s="532" t="s">
        <v>27</v>
      </c>
      <c r="I32" s="23"/>
      <c r="J32" s="24">
        <v>5</v>
      </c>
      <c r="K32" s="25" t="s">
        <v>1200</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8"/>
      <c r="R32" s="26"/>
    </row>
    <row r="33" spans="1:18" s="20" customFormat="1" ht="27.6" customHeight="1" x14ac:dyDescent="0.2">
      <c r="A33" s="534"/>
      <c r="B33" s="536"/>
      <c r="C33" s="354" t="s">
        <v>386</v>
      </c>
      <c r="D33" s="355" t="s">
        <v>225</v>
      </c>
      <c r="E33" s="348" t="s">
        <v>14</v>
      </c>
      <c r="F33" s="348" t="s">
        <v>47</v>
      </c>
      <c r="G33" s="531"/>
      <c r="H33" s="533"/>
      <c r="I33" s="23"/>
      <c r="J33" s="24">
        <v>6</v>
      </c>
      <c r="K33" s="25" t="s">
        <v>1201</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8"/>
      <c r="R33" s="26"/>
    </row>
    <row r="34" spans="1:18" s="20" customFormat="1" ht="27.6" customHeight="1" x14ac:dyDescent="0.2">
      <c r="A34" s="70"/>
      <c r="B34" s="70"/>
      <c r="C34" s="117"/>
      <c r="D34" s="117"/>
      <c r="E34" s="181"/>
      <c r="F34" s="182"/>
      <c r="G34" s="233"/>
      <c r="H34" s="71"/>
      <c r="I34" s="23"/>
      <c r="J34" s="24">
        <v>7</v>
      </c>
      <c r="K34" s="25" t="s">
        <v>1202</v>
      </c>
      <c r="L34" s="26" t="str">
        <f>IF(ISERROR(VLOOKUP(K34,'KAYIT LİSTESİ'!$B$4:$H$605,2,0)),"",(VLOOKUP(K34,'KAYIT LİSTESİ'!$B$4:$H$605,2,0)))</f>
        <v/>
      </c>
      <c r="M34" s="27" t="str">
        <f>IF(ISERROR(VLOOKUP(K34,'KAYIT LİSTESİ'!$B$4:$H$605,4,0)),"",(VLOOKUP(K34,'KAYIT LİSTESİ'!$B$4:$H$605,4,0)))</f>
        <v/>
      </c>
      <c r="N34" s="27" t="str">
        <f>IF(ISERROR(VLOOKUP(K34,'KAYIT LİSTESİ'!$B$4:$N$605,13,0)),"",(VLOOKUP(K34,'KAYIT LİSTESİ'!$B$4:$N$605,13,0)))</f>
        <v/>
      </c>
      <c r="O34" s="46" t="str">
        <f>IF(ISERROR(VLOOKUP(K34,'KAYIT LİSTESİ'!$B$4:$H$605,5,0)),"",(VLOOKUP(K34,'KAYIT LİSTESİ'!$B$4:$H$605,5,0)))</f>
        <v/>
      </c>
      <c r="P34" s="46" t="str">
        <f>IF(ISERROR(VLOOKUP(K34,'KAYIT LİSTESİ'!$B$4:$H$605,6,0)),"",(VLOOKUP(K34,'KAYIT LİSTESİ'!$B$4:$H$605,6,0)))</f>
        <v/>
      </c>
      <c r="Q34" s="28"/>
      <c r="R34" s="26"/>
    </row>
    <row r="35" spans="1:18" s="20" customFormat="1" ht="27.6" customHeight="1" x14ac:dyDescent="0.2">
      <c r="A35" s="70"/>
      <c r="B35" s="70"/>
      <c r="C35" s="117"/>
      <c r="D35" s="117"/>
      <c r="E35" s="181"/>
      <c r="F35" s="182"/>
      <c r="G35" s="233"/>
      <c r="H35" s="71"/>
      <c r="I35" s="23"/>
      <c r="J35" s="24">
        <v>8</v>
      </c>
      <c r="K35" s="25" t="s">
        <v>1203</v>
      </c>
      <c r="L35" s="26" t="str">
        <f>IF(ISERROR(VLOOKUP(K35,'KAYIT LİSTESİ'!$B$4:$H$605,2,0)),"",(VLOOKUP(K35,'KAYIT LİSTESİ'!$B$4:$H$605,2,0)))</f>
        <v/>
      </c>
      <c r="M35" s="27" t="str">
        <f>IF(ISERROR(VLOOKUP(K35,'KAYIT LİSTESİ'!$B$4:$H$605,4,0)),"",(VLOOKUP(K35,'KAYIT LİSTESİ'!$B$4:$H$605,4,0)))</f>
        <v/>
      </c>
      <c r="N35" s="27" t="str">
        <f>IF(ISERROR(VLOOKUP(K35,'KAYIT LİSTESİ'!$B$4:$N$605,13,0)),"",(VLOOKUP(K35,'KAYIT LİSTESİ'!$B$4:$N$605,13,0)))</f>
        <v/>
      </c>
      <c r="O35" s="46" t="str">
        <f>IF(ISERROR(VLOOKUP(K35,'KAYIT LİSTESİ'!$B$4:$H$605,5,0)),"",(VLOOKUP(K35,'KAYIT LİSTESİ'!$B$4:$H$605,5,0)))</f>
        <v/>
      </c>
      <c r="P35" s="46" t="str">
        <f>IF(ISERROR(VLOOKUP(K35,'KAYIT LİSTESİ'!$B$4:$H$605,6,0)),"",(VLOOKUP(K35,'KAYIT LİSTESİ'!$B$4:$H$605,6,0)))</f>
        <v/>
      </c>
      <c r="Q35" s="28"/>
      <c r="R35" s="26"/>
    </row>
    <row r="36" spans="1:18" s="20" customFormat="1" ht="27.6" customHeight="1" x14ac:dyDescent="0.2">
      <c r="A36" s="70"/>
      <c r="B36" s="70"/>
      <c r="C36" s="117"/>
      <c r="D36" s="117"/>
      <c r="E36" s="181"/>
      <c r="F36" s="182"/>
      <c r="G36" s="233"/>
      <c r="H36" s="71"/>
      <c r="I36" s="23"/>
      <c r="J36" s="547" t="s">
        <v>44</v>
      </c>
      <c r="K36" s="548"/>
      <c r="L36" s="548"/>
      <c r="M36" s="548"/>
      <c r="N36" s="548"/>
      <c r="O36" s="548"/>
      <c r="P36" s="548"/>
      <c r="Q36" s="548"/>
      <c r="R36" s="549"/>
    </row>
    <row r="37" spans="1:18" s="20" customFormat="1" ht="27.6" customHeight="1" x14ac:dyDescent="0.2">
      <c r="A37" s="70"/>
      <c r="B37" s="70"/>
      <c r="C37" s="117"/>
      <c r="D37" s="117"/>
      <c r="E37" s="181"/>
      <c r="F37" s="182"/>
      <c r="G37" s="118"/>
      <c r="H37" s="71"/>
      <c r="I37" s="23"/>
      <c r="J37" s="45" t="s">
        <v>12</v>
      </c>
      <c r="K37" s="42" t="s">
        <v>148</v>
      </c>
      <c r="L37" s="42" t="s">
        <v>147</v>
      </c>
      <c r="M37" s="43" t="s">
        <v>13</v>
      </c>
      <c r="N37" s="43" t="s">
        <v>225</v>
      </c>
      <c r="O37" s="44" t="s">
        <v>14</v>
      </c>
      <c r="P37" s="44" t="s">
        <v>47</v>
      </c>
      <c r="Q37" s="42" t="s">
        <v>15</v>
      </c>
      <c r="R37" s="42" t="s">
        <v>27</v>
      </c>
    </row>
    <row r="38" spans="1:18" s="20" customFormat="1" ht="27.6" customHeight="1" x14ac:dyDescent="0.2">
      <c r="A38" s="70"/>
      <c r="B38" s="70"/>
      <c r="C38" s="117"/>
      <c r="D38" s="117"/>
      <c r="E38" s="181"/>
      <c r="F38" s="182"/>
      <c r="G38" s="118"/>
      <c r="H38" s="71"/>
      <c r="I38" s="23"/>
      <c r="J38" s="24">
        <v>1</v>
      </c>
      <c r="K38" s="25" t="s">
        <v>772</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33"/>
      <c r="R38" s="26"/>
    </row>
    <row r="39" spans="1:18" s="20" customFormat="1" ht="27.6" customHeight="1" x14ac:dyDescent="0.2">
      <c r="A39" s="70"/>
      <c r="B39" s="70"/>
      <c r="C39" s="117"/>
      <c r="D39" s="117"/>
      <c r="E39" s="181"/>
      <c r="F39" s="182"/>
      <c r="G39" s="118"/>
      <c r="H39" s="71"/>
      <c r="I39" s="23"/>
      <c r="J39" s="24">
        <v>2</v>
      </c>
      <c r="K39" s="25" t="s">
        <v>773</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33"/>
      <c r="R39" s="26"/>
    </row>
    <row r="40" spans="1:18" s="20" customFormat="1" ht="27.6" customHeight="1" x14ac:dyDescent="0.2">
      <c r="A40" s="70"/>
      <c r="B40" s="70"/>
      <c r="C40" s="117"/>
      <c r="D40" s="117"/>
      <c r="E40" s="181"/>
      <c r="F40" s="182"/>
      <c r="G40" s="118"/>
      <c r="H40" s="71"/>
      <c r="I40" s="23"/>
      <c r="J40" s="24">
        <v>3</v>
      </c>
      <c r="K40" s="25" t="s">
        <v>774</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33"/>
      <c r="R40" s="26"/>
    </row>
    <row r="41" spans="1:18" s="20" customFormat="1" ht="27.6" customHeight="1" x14ac:dyDescent="0.2">
      <c r="A41" s="70"/>
      <c r="B41" s="70"/>
      <c r="C41" s="117"/>
      <c r="D41" s="117"/>
      <c r="E41" s="181"/>
      <c r="F41" s="182"/>
      <c r="G41" s="118"/>
      <c r="H41" s="71"/>
      <c r="I41" s="23"/>
      <c r="J41" s="24">
        <v>4</v>
      </c>
      <c r="K41" s="25" t="s">
        <v>775</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33"/>
      <c r="R41" s="26"/>
    </row>
    <row r="42" spans="1:18" s="20" customFormat="1" ht="27.6" customHeight="1" x14ac:dyDescent="0.2">
      <c r="A42" s="70"/>
      <c r="B42" s="70"/>
      <c r="C42" s="117"/>
      <c r="D42" s="117"/>
      <c r="E42" s="181"/>
      <c r="F42" s="182"/>
      <c r="G42" s="118"/>
      <c r="H42" s="71"/>
      <c r="I42" s="23"/>
      <c r="J42" s="24">
        <v>5</v>
      </c>
      <c r="K42" s="25" t="s">
        <v>776</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33"/>
      <c r="R42" s="26"/>
    </row>
    <row r="43" spans="1:18" s="20" customFormat="1" ht="27.6" customHeight="1" x14ac:dyDescent="0.2">
      <c r="A43" s="70"/>
      <c r="B43" s="70"/>
      <c r="C43" s="117"/>
      <c r="D43" s="117"/>
      <c r="E43" s="181"/>
      <c r="F43" s="182"/>
      <c r="G43" s="118"/>
      <c r="H43" s="71"/>
      <c r="I43" s="23"/>
      <c r="J43" s="24">
        <v>6</v>
      </c>
      <c r="K43" s="25" t="s">
        <v>777</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33"/>
      <c r="R43" s="26"/>
    </row>
    <row r="44" spans="1:18" s="20" customFormat="1" ht="27.6" customHeight="1" x14ac:dyDescent="0.2">
      <c r="A44" s="70"/>
      <c r="B44" s="70"/>
      <c r="C44" s="117"/>
      <c r="D44" s="117"/>
      <c r="E44" s="181"/>
      <c r="F44" s="182"/>
      <c r="G44" s="118"/>
      <c r="H44" s="71"/>
      <c r="I44" s="23"/>
      <c r="J44" s="24">
        <v>7</v>
      </c>
      <c r="K44" s="25" t="s">
        <v>778</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33"/>
      <c r="R44" s="26"/>
    </row>
    <row r="45" spans="1:18" s="20" customFormat="1" ht="27.6" customHeight="1" x14ac:dyDescent="0.2">
      <c r="A45" s="70"/>
      <c r="B45" s="70"/>
      <c r="C45" s="117"/>
      <c r="D45" s="117"/>
      <c r="E45" s="181"/>
      <c r="F45" s="182"/>
      <c r="G45" s="118"/>
      <c r="H45" s="71"/>
      <c r="I45" s="23"/>
      <c r="J45" s="24">
        <v>8</v>
      </c>
      <c r="K45" s="25" t="s">
        <v>779</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33"/>
      <c r="R45" s="26"/>
    </row>
    <row r="46" spans="1:18" s="20" customFormat="1" ht="27.6" customHeight="1" x14ac:dyDescent="0.2">
      <c r="A46" s="70"/>
      <c r="B46" s="70"/>
      <c r="C46" s="117"/>
      <c r="D46" s="117"/>
      <c r="E46" s="181"/>
      <c r="F46" s="182"/>
      <c r="G46" s="118"/>
      <c r="H46" s="71"/>
      <c r="I46" s="23"/>
      <c r="J46" s="547" t="s">
        <v>45</v>
      </c>
      <c r="K46" s="548"/>
      <c r="L46" s="548"/>
      <c r="M46" s="548"/>
      <c r="N46" s="548"/>
      <c r="O46" s="548"/>
      <c r="P46" s="548"/>
      <c r="Q46" s="548"/>
      <c r="R46" s="549"/>
    </row>
    <row r="47" spans="1:18" s="20" customFormat="1" ht="27.6" customHeight="1" x14ac:dyDescent="0.2">
      <c r="A47" s="70"/>
      <c r="B47" s="70"/>
      <c r="C47" s="117"/>
      <c r="D47" s="117"/>
      <c r="E47" s="181"/>
      <c r="F47" s="182"/>
      <c r="G47" s="118"/>
      <c r="H47" s="71"/>
      <c r="I47" s="23"/>
      <c r="J47" s="45" t="s">
        <v>12</v>
      </c>
      <c r="K47" s="42" t="s">
        <v>148</v>
      </c>
      <c r="L47" s="42" t="s">
        <v>147</v>
      </c>
      <c r="M47" s="43" t="s">
        <v>13</v>
      </c>
      <c r="N47" s="43" t="s">
        <v>225</v>
      </c>
      <c r="O47" s="44" t="s">
        <v>14</v>
      </c>
      <c r="P47" s="44" t="s">
        <v>47</v>
      </c>
      <c r="Q47" s="42" t="s">
        <v>15</v>
      </c>
      <c r="R47" s="42" t="s">
        <v>27</v>
      </c>
    </row>
    <row r="48" spans="1:18" s="20" customFormat="1" ht="27.6" customHeight="1" x14ac:dyDescent="0.2">
      <c r="A48" s="70"/>
      <c r="B48" s="70"/>
      <c r="C48" s="117"/>
      <c r="D48" s="117"/>
      <c r="E48" s="181"/>
      <c r="F48" s="182"/>
      <c r="G48" s="118"/>
      <c r="H48" s="71"/>
      <c r="I48" s="23"/>
      <c r="J48" s="24">
        <v>1</v>
      </c>
      <c r="K48" s="25" t="s">
        <v>780</v>
      </c>
      <c r="L48" s="26" t="str">
        <f>IF(ISERROR(VLOOKUP(K48,'KAYIT LİSTESİ'!$B$4:$H$605,2,0)),"",(VLOOKUP(K48,'KAYIT LİSTESİ'!$B$4:$H$605,2,0)))</f>
        <v/>
      </c>
      <c r="M48" s="27" t="str">
        <f>IF(ISERROR(VLOOKUP(K48,'KAYIT LİSTESİ'!$B$4:$H$605,4,0)),"",(VLOOKUP(K48,'KAYIT LİSTESİ'!$B$4:$H$605,4,0)))</f>
        <v/>
      </c>
      <c r="N48" s="27" t="str">
        <f>IF(ISERROR(VLOOKUP(K48,'KAYIT LİSTESİ'!$B$4:$N$605,13,0)),"",(VLOOKUP(K48,'KAYIT LİSTESİ'!$B$4:$N$605,13,0)))</f>
        <v/>
      </c>
      <c r="O48" s="46" t="str">
        <f>IF(ISERROR(VLOOKUP(K48,'KAYIT LİSTESİ'!$B$4:$H$605,5,0)),"",(VLOOKUP(K48,'KAYIT LİSTESİ'!$B$4:$H$605,5,0)))</f>
        <v/>
      </c>
      <c r="P48" s="46" t="str">
        <f>IF(ISERROR(VLOOKUP(K48,'KAYIT LİSTESİ'!$B$4:$H$605,6,0)),"",(VLOOKUP(K48,'KAYIT LİSTESİ'!$B$4:$H$605,6,0)))</f>
        <v/>
      </c>
      <c r="Q48" s="28"/>
      <c r="R48" s="26"/>
    </row>
    <row r="49" spans="1:19" s="20" customFormat="1" ht="27.6" customHeight="1" x14ac:dyDescent="0.2">
      <c r="A49" s="70"/>
      <c r="B49" s="70"/>
      <c r="C49" s="117"/>
      <c r="D49" s="117"/>
      <c r="E49" s="181"/>
      <c r="F49" s="182"/>
      <c r="G49" s="118"/>
      <c r="H49" s="71"/>
      <c r="I49" s="23"/>
      <c r="J49" s="24">
        <v>2</v>
      </c>
      <c r="K49" s="25" t="s">
        <v>781</v>
      </c>
      <c r="L49" s="26" t="str">
        <f>IF(ISERROR(VLOOKUP(K49,'KAYIT LİSTESİ'!$B$4:$H$605,2,0)),"",(VLOOKUP(K49,'KAYIT LİSTESİ'!$B$4:$H$605,2,0)))</f>
        <v/>
      </c>
      <c r="M49" s="27" t="str">
        <f>IF(ISERROR(VLOOKUP(K49,'KAYIT LİSTESİ'!$B$4:$H$605,4,0)),"",(VLOOKUP(K49,'KAYIT LİSTESİ'!$B$4:$H$605,4,0)))</f>
        <v/>
      </c>
      <c r="N49" s="27" t="str">
        <f>IF(ISERROR(VLOOKUP(K49,'KAYIT LİSTESİ'!$B$4:$N$605,13,0)),"",(VLOOKUP(K49,'KAYIT LİSTESİ'!$B$4:$N$605,13,0)))</f>
        <v/>
      </c>
      <c r="O49" s="46" t="str">
        <f>IF(ISERROR(VLOOKUP(K49,'KAYIT LİSTESİ'!$B$4:$H$605,5,0)),"",(VLOOKUP(K49,'KAYIT LİSTESİ'!$B$4:$H$605,5,0)))</f>
        <v/>
      </c>
      <c r="P49" s="46" t="str">
        <f>IF(ISERROR(VLOOKUP(K49,'KAYIT LİSTESİ'!$B$4:$H$605,6,0)),"",(VLOOKUP(K49,'KAYIT LİSTESİ'!$B$4:$H$605,6,0)))</f>
        <v/>
      </c>
      <c r="Q49" s="28"/>
      <c r="R49" s="26"/>
    </row>
    <row r="50" spans="1:19" s="20" customFormat="1" ht="27.6" customHeight="1" x14ac:dyDescent="0.2">
      <c r="A50" s="70"/>
      <c r="B50" s="70"/>
      <c r="C50" s="117"/>
      <c r="D50" s="117"/>
      <c r="E50" s="181"/>
      <c r="F50" s="182"/>
      <c r="G50" s="118"/>
      <c r="H50" s="71"/>
      <c r="I50" s="23"/>
      <c r="J50" s="24">
        <v>3</v>
      </c>
      <c r="K50" s="25" t="s">
        <v>782</v>
      </c>
      <c r="L50" s="26" t="str">
        <f>IF(ISERROR(VLOOKUP(K50,'KAYIT LİSTESİ'!$B$4:$H$605,2,0)),"",(VLOOKUP(K50,'KAYIT LİSTESİ'!$B$4:$H$605,2,0)))</f>
        <v/>
      </c>
      <c r="M50" s="27" t="str">
        <f>IF(ISERROR(VLOOKUP(K50,'KAYIT LİSTESİ'!$B$4:$H$605,4,0)),"",(VLOOKUP(K50,'KAYIT LİSTESİ'!$B$4:$H$605,4,0)))</f>
        <v/>
      </c>
      <c r="N50" s="27" t="str">
        <f>IF(ISERROR(VLOOKUP(K50,'KAYIT LİSTESİ'!$B$4:$N$605,13,0)),"",(VLOOKUP(K50,'KAYIT LİSTESİ'!$B$4:$N$605,13,0)))</f>
        <v/>
      </c>
      <c r="O50" s="46" t="str">
        <f>IF(ISERROR(VLOOKUP(K50,'KAYIT LİSTESİ'!$B$4:$H$605,5,0)),"",(VLOOKUP(K50,'KAYIT LİSTESİ'!$B$4:$H$605,5,0)))</f>
        <v/>
      </c>
      <c r="P50" s="46" t="str">
        <f>IF(ISERROR(VLOOKUP(K50,'KAYIT LİSTESİ'!$B$4:$H$605,6,0)),"",(VLOOKUP(K50,'KAYIT LİSTESİ'!$B$4:$H$605,6,0)))</f>
        <v/>
      </c>
      <c r="Q50" s="28"/>
      <c r="R50" s="26"/>
    </row>
    <row r="51" spans="1:19" s="20" customFormat="1" ht="27.6" customHeight="1" x14ac:dyDescent="0.2">
      <c r="A51" s="70"/>
      <c r="B51" s="70"/>
      <c r="C51" s="117"/>
      <c r="D51" s="117"/>
      <c r="E51" s="181"/>
      <c r="F51" s="182"/>
      <c r="G51" s="118"/>
      <c r="H51" s="71"/>
      <c r="I51" s="23"/>
      <c r="J51" s="24">
        <v>4</v>
      </c>
      <c r="K51" s="25" t="s">
        <v>783</v>
      </c>
      <c r="L51" s="26" t="str">
        <f>IF(ISERROR(VLOOKUP(K51,'KAYIT LİSTESİ'!$B$4:$H$605,2,0)),"",(VLOOKUP(K51,'KAYIT LİSTESİ'!$B$4:$H$605,2,0)))</f>
        <v/>
      </c>
      <c r="M51" s="27" t="str">
        <f>IF(ISERROR(VLOOKUP(K51,'KAYIT LİSTESİ'!$B$4:$H$605,4,0)),"",(VLOOKUP(K51,'KAYIT LİSTESİ'!$B$4:$H$605,4,0)))</f>
        <v/>
      </c>
      <c r="N51" s="27" t="str">
        <f>IF(ISERROR(VLOOKUP(K51,'KAYIT LİSTESİ'!$B$4:$N$605,13,0)),"",(VLOOKUP(K51,'KAYIT LİSTESİ'!$B$4:$N$605,13,0)))</f>
        <v/>
      </c>
      <c r="O51" s="46" t="str">
        <f>IF(ISERROR(VLOOKUP(K51,'KAYIT LİSTESİ'!$B$4:$H$605,5,0)),"",(VLOOKUP(K51,'KAYIT LİSTESİ'!$B$4:$H$605,5,0)))</f>
        <v/>
      </c>
      <c r="P51" s="46" t="str">
        <f>IF(ISERROR(VLOOKUP(K51,'KAYIT LİSTESİ'!$B$4:$H$605,6,0)),"",(VLOOKUP(K51,'KAYIT LİSTESİ'!$B$4:$H$605,6,0)))</f>
        <v/>
      </c>
      <c r="Q51" s="28"/>
      <c r="R51" s="26"/>
    </row>
    <row r="52" spans="1:19" s="20" customFormat="1" ht="27.6" customHeight="1" x14ac:dyDescent="0.2">
      <c r="A52" s="70"/>
      <c r="B52" s="70"/>
      <c r="C52" s="117"/>
      <c r="D52" s="117"/>
      <c r="E52" s="181"/>
      <c r="F52" s="182"/>
      <c r="G52" s="118"/>
      <c r="H52" s="71"/>
      <c r="I52" s="23"/>
      <c r="J52" s="24">
        <v>5</v>
      </c>
      <c r="K52" s="25" t="s">
        <v>784</v>
      </c>
      <c r="L52" s="26" t="str">
        <f>IF(ISERROR(VLOOKUP(K52,'KAYIT LİSTESİ'!$B$4:$H$605,2,0)),"",(VLOOKUP(K52,'KAYIT LİSTESİ'!$B$4:$H$605,2,0)))</f>
        <v/>
      </c>
      <c r="M52" s="27" t="str">
        <f>IF(ISERROR(VLOOKUP(K52,'KAYIT LİSTESİ'!$B$4:$H$605,4,0)),"",(VLOOKUP(K52,'KAYIT LİSTESİ'!$B$4:$H$605,4,0)))</f>
        <v/>
      </c>
      <c r="N52" s="27" t="str">
        <f>IF(ISERROR(VLOOKUP(K52,'KAYIT LİSTESİ'!$B$4:$N$605,13,0)),"",(VLOOKUP(K52,'KAYIT LİSTESİ'!$B$4:$N$605,13,0)))</f>
        <v/>
      </c>
      <c r="O52" s="46" t="str">
        <f>IF(ISERROR(VLOOKUP(K52,'KAYIT LİSTESİ'!$B$4:$H$605,5,0)),"",(VLOOKUP(K52,'KAYIT LİSTESİ'!$B$4:$H$605,5,0)))</f>
        <v/>
      </c>
      <c r="P52" s="46" t="str">
        <f>IF(ISERROR(VLOOKUP(K52,'KAYIT LİSTESİ'!$B$4:$H$605,6,0)),"",(VLOOKUP(K52,'KAYIT LİSTESİ'!$B$4:$H$605,6,0)))</f>
        <v/>
      </c>
      <c r="Q52" s="28"/>
      <c r="R52" s="26"/>
    </row>
    <row r="53" spans="1:19" s="20" customFormat="1" ht="27.6" customHeight="1" x14ac:dyDescent="0.2">
      <c r="A53" s="70"/>
      <c r="B53" s="70"/>
      <c r="C53" s="117"/>
      <c r="D53" s="117"/>
      <c r="E53" s="181"/>
      <c r="F53" s="182"/>
      <c r="G53" s="118"/>
      <c r="H53" s="71"/>
      <c r="I53" s="23"/>
      <c r="J53" s="24">
        <v>6</v>
      </c>
      <c r="K53" s="25" t="s">
        <v>785</v>
      </c>
      <c r="L53" s="26" t="str">
        <f>IF(ISERROR(VLOOKUP(K53,'KAYIT LİSTESİ'!$B$4:$H$605,2,0)),"",(VLOOKUP(K53,'KAYIT LİSTESİ'!$B$4:$H$605,2,0)))</f>
        <v/>
      </c>
      <c r="M53" s="27" t="str">
        <f>IF(ISERROR(VLOOKUP(K53,'KAYIT LİSTESİ'!$B$4:$H$605,4,0)),"",(VLOOKUP(K53,'KAYIT LİSTESİ'!$B$4:$H$605,4,0)))</f>
        <v/>
      </c>
      <c r="N53" s="27" t="str">
        <f>IF(ISERROR(VLOOKUP(K53,'KAYIT LİSTESİ'!$B$4:$N$605,13,0)),"",(VLOOKUP(K53,'KAYIT LİSTESİ'!$B$4:$N$605,13,0)))</f>
        <v/>
      </c>
      <c r="O53" s="46" t="str">
        <f>IF(ISERROR(VLOOKUP(K53,'KAYIT LİSTESİ'!$B$4:$H$605,5,0)),"",(VLOOKUP(K53,'KAYIT LİSTESİ'!$B$4:$H$605,5,0)))</f>
        <v/>
      </c>
      <c r="P53" s="46" t="str">
        <f>IF(ISERROR(VLOOKUP(K53,'KAYIT LİSTESİ'!$B$4:$H$605,6,0)),"",(VLOOKUP(K53,'KAYIT LİSTESİ'!$B$4:$H$605,6,0)))</f>
        <v/>
      </c>
      <c r="Q53" s="28"/>
      <c r="R53" s="26"/>
    </row>
    <row r="54" spans="1:19" s="20" customFormat="1" ht="27.6" customHeight="1" x14ac:dyDescent="0.2">
      <c r="A54" s="70"/>
      <c r="B54" s="70"/>
      <c r="C54" s="117"/>
      <c r="D54" s="117"/>
      <c r="E54" s="181"/>
      <c r="F54" s="182"/>
      <c r="G54" s="118"/>
      <c r="H54" s="71"/>
      <c r="I54" s="23"/>
      <c r="J54" s="24">
        <v>7</v>
      </c>
      <c r="K54" s="25" t="s">
        <v>786</v>
      </c>
      <c r="L54" s="26" t="str">
        <f>IF(ISERROR(VLOOKUP(K54,'KAYIT LİSTESİ'!$B$4:$H$605,2,0)),"",(VLOOKUP(K54,'KAYIT LİSTESİ'!$B$4:$H$605,2,0)))</f>
        <v/>
      </c>
      <c r="M54" s="27" t="str">
        <f>IF(ISERROR(VLOOKUP(K54,'KAYIT LİSTESİ'!$B$4:$H$605,4,0)),"",(VLOOKUP(K54,'KAYIT LİSTESİ'!$B$4:$H$605,4,0)))</f>
        <v/>
      </c>
      <c r="N54" s="27" t="str">
        <f>IF(ISERROR(VLOOKUP(K54,'KAYIT LİSTESİ'!$B$4:$N$605,13,0)),"",(VLOOKUP(K54,'KAYIT LİSTESİ'!$B$4:$N$605,13,0)))</f>
        <v/>
      </c>
      <c r="O54" s="46" t="str">
        <f>IF(ISERROR(VLOOKUP(K54,'KAYIT LİSTESİ'!$B$4:$H$605,5,0)),"",(VLOOKUP(K54,'KAYIT LİSTESİ'!$B$4:$H$605,5,0)))</f>
        <v/>
      </c>
      <c r="P54" s="46" t="str">
        <f>IF(ISERROR(VLOOKUP(K54,'KAYIT LİSTESİ'!$B$4:$H$605,6,0)),"",(VLOOKUP(K54,'KAYIT LİSTESİ'!$B$4:$H$605,6,0)))</f>
        <v/>
      </c>
      <c r="Q54" s="28"/>
      <c r="R54" s="26"/>
    </row>
    <row r="55" spans="1:19" s="20" customFormat="1" ht="27.6" customHeight="1" x14ac:dyDescent="0.2">
      <c r="A55" s="70"/>
      <c r="B55" s="70"/>
      <c r="C55" s="117"/>
      <c r="D55" s="117"/>
      <c r="E55" s="181"/>
      <c r="F55" s="182"/>
      <c r="G55" s="118"/>
      <c r="H55" s="71"/>
      <c r="I55" s="23"/>
      <c r="J55" s="24">
        <v>8</v>
      </c>
      <c r="K55" s="25" t="s">
        <v>787</v>
      </c>
      <c r="L55" s="26" t="str">
        <f>IF(ISERROR(VLOOKUP(K55,'KAYIT LİSTESİ'!$B$4:$H$605,2,0)),"",(VLOOKUP(K55,'KAYIT LİSTESİ'!$B$4:$H$605,2,0)))</f>
        <v/>
      </c>
      <c r="M55" s="27" t="str">
        <f>IF(ISERROR(VLOOKUP(K55,'KAYIT LİSTESİ'!$B$4:$H$605,4,0)),"",(VLOOKUP(K55,'KAYIT LİSTESİ'!$B$4:$H$605,4,0)))</f>
        <v/>
      </c>
      <c r="N55" s="27" t="str">
        <f>IF(ISERROR(VLOOKUP(K55,'KAYIT LİSTESİ'!$B$4:$N$605,13,0)),"",(VLOOKUP(K55,'KAYIT LİSTESİ'!$B$4:$N$605,13,0)))</f>
        <v/>
      </c>
      <c r="O55" s="46" t="str">
        <f>IF(ISERROR(VLOOKUP(K55,'KAYIT LİSTESİ'!$B$4:$H$605,5,0)),"",(VLOOKUP(K55,'KAYIT LİSTESİ'!$B$4:$H$605,5,0)))</f>
        <v/>
      </c>
      <c r="P55" s="46" t="str">
        <f>IF(ISERROR(VLOOKUP(K55,'KAYIT LİSTESİ'!$B$4:$H$605,6,0)),"",(VLOOKUP(K55,'KAYIT LİSTESİ'!$B$4:$H$605,6,0)))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mergeCells count="33">
    <mergeCell ref="A1:R1"/>
    <mergeCell ref="A2:R2"/>
    <mergeCell ref="A3:C3"/>
    <mergeCell ref="E3:F3"/>
    <mergeCell ref="G3:H3"/>
    <mergeCell ref="J3:L3"/>
    <mergeCell ref="P3:R3"/>
    <mergeCell ref="A4:C4"/>
    <mergeCell ref="E4:F4"/>
    <mergeCell ref="P5:R5"/>
    <mergeCell ref="A6:A7"/>
    <mergeCell ref="B6:B7"/>
    <mergeCell ref="C6:D6"/>
    <mergeCell ref="E6:F6"/>
    <mergeCell ref="G6:G7"/>
    <mergeCell ref="H6:H7"/>
    <mergeCell ref="J6:R6"/>
    <mergeCell ref="J16:R16"/>
    <mergeCell ref="A18:A19"/>
    <mergeCell ref="B18:B19"/>
    <mergeCell ref="C18:D18"/>
    <mergeCell ref="E18:F18"/>
    <mergeCell ref="G18:G19"/>
    <mergeCell ref="H18:H19"/>
    <mergeCell ref="J36:R36"/>
    <mergeCell ref="J46:R46"/>
    <mergeCell ref="J26:R26"/>
    <mergeCell ref="A32:A33"/>
    <mergeCell ref="B32:B33"/>
    <mergeCell ref="C32:D32"/>
    <mergeCell ref="E32:F32"/>
    <mergeCell ref="G32:G33"/>
    <mergeCell ref="H32:H3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33"/>
  <sheetViews>
    <sheetView view="pageBreakPreview" topLeftCell="C1" zoomScale="44" zoomScaleNormal="50" zoomScaleSheetLayoutView="44" workbookViewId="0">
      <selection activeCell="F16" sqref="F16"/>
    </sheetView>
  </sheetViews>
  <sheetFormatPr defaultColWidth="9.140625" defaultRowHeight="14.25" x14ac:dyDescent="0.2"/>
  <cols>
    <col min="1" max="1" width="7.28515625" style="30" customWidth="1"/>
    <col min="2" max="2" width="20" style="30" hidden="1" customWidth="1"/>
    <col min="3" max="3" width="9.7109375" style="30" customWidth="1"/>
    <col min="4" max="4" width="16" style="56" customWidth="1"/>
    <col min="5" max="5" width="14.28515625" style="56" customWidth="1"/>
    <col min="6" max="6" width="25.5703125" style="30" customWidth="1"/>
    <col min="7" max="7" width="22.85546875" style="30" customWidth="1"/>
    <col min="8" max="8" width="5.5703125" style="54" bestFit="1" customWidth="1"/>
    <col min="9" max="46" width="4.7109375" style="54" customWidth="1"/>
    <col min="47" max="49" width="4.7109375" style="54" hidden="1" customWidth="1"/>
    <col min="50" max="67" width="4.7109375" style="54" customWidth="1"/>
    <col min="68" max="68" width="20.5703125" style="57" customWidth="1"/>
    <col min="69" max="69" width="10.85546875" style="58" customWidth="1"/>
    <col min="70" max="70" width="12.28515625" style="224" customWidth="1"/>
    <col min="71" max="16384" width="9.140625" style="54"/>
  </cols>
  <sheetData>
    <row r="1" spans="1:70" s="10" customFormat="1" ht="48.75" customHeight="1" x14ac:dyDescent="0.2">
      <c r="A1" s="563" t="s">
        <v>145</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row>
    <row r="2" spans="1:70" s="10" customFormat="1" ht="36.75" customHeight="1" x14ac:dyDescent="0.2">
      <c r="A2" s="564" t="s">
        <v>223</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row>
    <row r="3" spans="1:70" s="68" customFormat="1" ht="23.25" customHeight="1" x14ac:dyDescent="0.2">
      <c r="A3" s="565" t="s">
        <v>160</v>
      </c>
      <c r="B3" s="565"/>
      <c r="C3" s="565"/>
      <c r="D3" s="565"/>
      <c r="E3" s="353"/>
      <c r="F3" s="566" t="str">
        <f>'YARIŞMA PROGRAMI'!C24</f>
        <v>Sırıkla Atlama</v>
      </c>
      <c r="G3" s="566"/>
      <c r="H3" s="66"/>
      <c r="I3" s="66"/>
      <c r="J3" s="66"/>
      <c r="K3" s="66"/>
      <c r="L3" s="66"/>
      <c r="M3" s="66"/>
      <c r="N3" s="66"/>
      <c r="O3" s="66"/>
      <c r="P3" s="66"/>
      <c r="Q3" s="66"/>
      <c r="R3" s="66"/>
      <c r="S3" s="66"/>
      <c r="T3" s="66"/>
      <c r="U3" s="66"/>
      <c r="V3" s="567"/>
      <c r="W3" s="567"/>
      <c r="X3" s="567"/>
      <c r="Y3" s="567"/>
      <c r="Z3" s="66"/>
      <c r="AA3" s="66"/>
      <c r="AB3" s="565"/>
      <c r="AC3" s="565"/>
      <c r="AD3" s="565"/>
      <c r="AE3" s="565"/>
      <c r="AF3" s="565"/>
      <c r="AG3" s="568"/>
      <c r="AH3" s="568"/>
      <c r="AI3" s="568"/>
      <c r="AJ3" s="568"/>
      <c r="AK3" s="568"/>
      <c r="AL3" s="66"/>
      <c r="AM3" s="66"/>
      <c r="AN3" s="66"/>
      <c r="AO3" s="66"/>
      <c r="AP3" s="66"/>
      <c r="AQ3" s="66"/>
      <c r="AR3" s="66"/>
      <c r="AS3" s="67"/>
      <c r="AT3" s="67"/>
      <c r="AU3" s="67"/>
      <c r="AV3" s="67"/>
      <c r="AW3" s="67"/>
      <c r="AX3" s="565"/>
      <c r="AY3" s="565"/>
      <c r="AZ3" s="565"/>
      <c r="BA3" s="565"/>
      <c r="BB3" s="565"/>
      <c r="BC3" s="565"/>
      <c r="BD3" s="568"/>
      <c r="BE3" s="568"/>
      <c r="BF3" s="568"/>
      <c r="BG3" s="568"/>
      <c r="BH3" s="568"/>
      <c r="BI3" s="568"/>
      <c r="BJ3" s="568"/>
      <c r="BK3" s="568"/>
      <c r="BL3" s="568"/>
      <c r="BM3" s="568"/>
      <c r="BN3" s="568"/>
      <c r="BO3" s="568"/>
      <c r="BP3" s="568"/>
      <c r="BQ3" s="568"/>
      <c r="BR3" s="568"/>
    </row>
    <row r="4" spans="1:70" s="68" customFormat="1" ht="23.25" customHeight="1" x14ac:dyDescent="0.2">
      <c r="A4" s="558" t="s">
        <v>162</v>
      </c>
      <c r="B4" s="558"/>
      <c r="C4" s="558"/>
      <c r="D4" s="558"/>
      <c r="E4" s="352"/>
      <c r="F4" s="570" t="str">
        <f>'YARIŞMA BİLGİLERİ'!F21</f>
        <v>Master Erkekler</v>
      </c>
      <c r="G4" s="570"/>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558" t="s">
        <v>158</v>
      </c>
      <c r="AY4" s="558"/>
      <c r="AZ4" s="558"/>
      <c r="BA4" s="558"/>
      <c r="BB4" s="558"/>
      <c r="BC4" s="558"/>
      <c r="BD4" s="561">
        <f>'YARIŞMA PROGRAMI'!B24</f>
        <v>42211.666666666664</v>
      </c>
      <c r="BE4" s="561"/>
      <c r="BF4" s="561"/>
      <c r="BG4" s="561"/>
      <c r="BH4" s="561"/>
      <c r="BI4" s="561"/>
      <c r="BJ4" s="561"/>
      <c r="BK4" s="561"/>
      <c r="BL4" s="561"/>
      <c r="BM4" s="561"/>
      <c r="BN4" s="195"/>
      <c r="BO4" s="195"/>
      <c r="BP4" s="195"/>
      <c r="BQ4" s="195"/>
      <c r="BR4" s="222"/>
    </row>
    <row r="5" spans="1:70" s="10" customFormat="1" ht="30" customHeight="1" x14ac:dyDescent="0.2">
      <c r="A5" s="59"/>
      <c r="B5" s="59"/>
      <c r="C5" s="59"/>
      <c r="D5" s="60"/>
      <c r="E5" s="60"/>
      <c r="F5" s="61"/>
      <c r="G5" s="62"/>
      <c r="H5" s="63"/>
      <c r="I5" s="63"/>
      <c r="J5" s="63"/>
      <c r="K5" s="63"/>
      <c r="L5" s="59"/>
      <c r="M5" s="59"/>
      <c r="N5" s="59"/>
      <c r="O5" s="59"/>
      <c r="P5" s="59"/>
      <c r="Q5" s="59"/>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557">
        <f ca="1">NOW()</f>
        <v>42212.506261805553</v>
      </c>
      <c r="BQ5" s="557"/>
      <c r="BR5" s="557"/>
    </row>
    <row r="6" spans="1:70" ht="36" customHeight="1" x14ac:dyDescent="0.2">
      <c r="A6" s="552" t="s">
        <v>6</v>
      </c>
      <c r="B6" s="562"/>
      <c r="C6" s="552" t="s">
        <v>146</v>
      </c>
      <c r="D6" s="573" t="s">
        <v>387</v>
      </c>
      <c r="E6" s="574"/>
      <c r="F6" s="575" t="str">
        <f>'YARIŞMA PROGRAMI'!L22</f>
        <v>KAZIM KURTYILMAZ-3.70</v>
      </c>
      <c r="G6" s="576"/>
      <c r="H6" s="555" t="s">
        <v>376</v>
      </c>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556"/>
      <c r="BM6" s="556"/>
      <c r="BN6" s="556"/>
      <c r="BO6" s="556"/>
      <c r="BP6" s="559" t="s">
        <v>8</v>
      </c>
      <c r="BQ6" s="560" t="s">
        <v>212</v>
      </c>
      <c r="BR6" s="569" t="s">
        <v>9</v>
      </c>
    </row>
    <row r="7" spans="1:70" ht="69.75" customHeight="1" x14ac:dyDescent="0.2">
      <c r="A7" s="553"/>
      <c r="B7" s="562"/>
      <c r="C7" s="553"/>
      <c r="D7" s="377" t="s">
        <v>386</v>
      </c>
      <c r="E7" s="378" t="s">
        <v>225</v>
      </c>
      <c r="F7" s="379" t="s">
        <v>14</v>
      </c>
      <c r="G7" s="379" t="s">
        <v>47</v>
      </c>
      <c r="H7" s="554">
        <v>240</v>
      </c>
      <c r="I7" s="554"/>
      <c r="J7" s="554"/>
      <c r="K7" s="554">
        <v>260</v>
      </c>
      <c r="L7" s="554"/>
      <c r="M7" s="554"/>
      <c r="N7" s="554">
        <v>280</v>
      </c>
      <c r="O7" s="554"/>
      <c r="P7" s="554"/>
      <c r="Q7" s="554">
        <v>300</v>
      </c>
      <c r="R7" s="554"/>
      <c r="S7" s="554"/>
      <c r="T7" s="554">
        <v>320</v>
      </c>
      <c r="U7" s="554"/>
      <c r="V7" s="554"/>
      <c r="W7" s="554">
        <v>340</v>
      </c>
      <c r="X7" s="554"/>
      <c r="Y7" s="554"/>
      <c r="Z7" s="554">
        <v>360</v>
      </c>
      <c r="AA7" s="554"/>
      <c r="AB7" s="554"/>
      <c r="AC7" s="554">
        <v>380</v>
      </c>
      <c r="AD7" s="554"/>
      <c r="AE7" s="554"/>
      <c r="AF7" s="554">
        <v>400</v>
      </c>
      <c r="AG7" s="554"/>
      <c r="AH7" s="554"/>
      <c r="AI7" s="554">
        <v>420</v>
      </c>
      <c r="AJ7" s="554"/>
      <c r="AK7" s="554"/>
      <c r="AL7" s="554"/>
      <c r="AM7" s="554"/>
      <c r="AN7" s="554"/>
      <c r="AO7" s="554"/>
      <c r="AP7" s="554"/>
      <c r="AQ7" s="554"/>
      <c r="AR7" s="554"/>
      <c r="AS7" s="554"/>
      <c r="AT7" s="554"/>
      <c r="AU7" s="554"/>
      <c r="AV7" s="554"/>
      <c r="AW7" s="554"/>
      <c r="AX7" s="554"/>
      <c r="AY7" s="554"/>
      <c r="AZ7" s="554"/>
      <c r="BA7" s="554"/>
      <c r="BB7" s="554"/>
      <c r="BC7" s="554"/>
      <c r="BD7" s="554"/>
      <c r="BE7" s="554"/>
      <c r="BF7" s="554"/>
      <c r="BG7" s="554"/>
      <c r="BH7" s="554"/>
      <c r="BI7" s="554"/>
      <c r="BJ7" s="554"/>
      <c r="BK7" s="554"/>
      <c r="BL7" s="554"/>
      <c r="BM7" s="554"/>
      <c r="BN7" s="554"/>
      <c r="BO7" s="554"/>
      <c r="BP7" s="559"/>
      <c r="BQ7" s="560"/>
      <c r="BR7" s="569"/>
    </row>
    <row r="8" spans="1:70" s="20" customFormat="1" ht="55.15" customHeight="1" x14ac:dyDescent="0.2">
      <c r="A8" s="73">
        <v>1</v>
      </c>
      <c r="B8" s="179" t="s">
        <v>28</v>
      </c>
      <c r="C8" s="65">
        <f>IF(ISERROR(VLOOKUP(B8,'KAYIT LİSTESİ'!$B$4:$H$605,2,0)),"",(VLOOKUP(B8,'KAYIT LİSTESİ'!$B$4:$H$605,2,0)))</f>
        <v>56</v>
      </c>
      <c r="D8" s="55" t="str">
        <f>IF(ISERROR(VLOOKUP(B8,'KAYIT LİSTESİ'!$B$4:$H$605,4,0)),"",(VLOOKUP(B8,'KAYIT LİSTESİ'!$B$4:$H$605,4,0)))</f>
        <v>1.1.1966</v>
      </c>
      <c r="E8" s="55" t="str">
        <f>IF(ISERROR(VLOOKUP(B8,'KAYIT LİSTESİ'!$B$4:$N$605,13,0)),"",(VLOOKUP(B8,'KAYIT LİSTESİ'!$B$4:$N$605,13,0)))</f>
        <v>M-45</v>
      </c>
      <c r="F8" s="72" t="str">
        <f>IF(ISERROR(VLOOKUP(B8,'KAYIT LİSTESİ'!$B$4:$H$605,5,0)),"",(VLOOKUP(B8,'KAYIT LİSTESİ'!$B$4:$H$605,5,0)))</f>
        <v>HASAN ATALAY</v>
      </c>
      <c r="G8" s="72" t="str">
        <f>IF(ISERROR(VLOOKUP(B8,'KAYIT LİSTESİ'!$B$4:$H$605,6,0)),"",(VLOOKUP(B8,'KAYIT LİSTESİ'!$B$4:$H$605,6,0)))</f>
        <v>KONYA BÜYÜKŞEHİR BELEDİYESİ</v>
      </c>
      <c r="H8" s="199"/>
      <c r="I8" s="199"/>
      <c r="J8" s="199"/>
      <c r="K8" s="202"/>
      <c r="L8" s="203"/>
      <c r="M8" s="203"/>
      <c r="N8" s="199" t="s">
        <v>1668</v>
      </c>
      <c r="O8" s="200" t="s">
        <v>1670</v>
      </c>
      <c r="P8" s="199"/>
      <c r="Q8" s="203" t="s">
        <v>1668</v>
      </c>
      <c r="R8" s="203" t="s">
        <v>1668</v>
      </c>
      <c r="S8" s="203" t="s">
        <v>1668</v>
      </c>
      <c r="T8" s="199"/>
      <c r="U8" s="199"/>
      <c r="V8" s="199"/>
      <c r="W8" s="203"/>
      <c r="X8" s="203"/>
      <c r="Y8" s="203"/>
      <c r="Z8" s="199"/>
      <c r="AA8" s="199"/>
      <c r="AB8" s="199"/>
      <c r="AC8" s="203"/>
      <c r="AD8" s="203"/>
      <c r="AE8" s="203"/>
      <c r="AF8" s="199"/>
      <c r="AG8" s="199"/>
      <c r="AH8" s="199"/>
      <c r="AI8" s="203"/>
      <c r="AJ8" s="203"/>
      <c r="AK8" s="203"/>
      <c r="AL8" s="199"/>
      <c r="AM8" s="199"/>
      <c r="AN8" s="199"/>
      <c r="AO8" s="203"/>
      <c r="AP8" s="203"/>
      <c r="AQ8" s="203"/>
      <c r="AR8" s="199"/>
      <c r="AS8" s="199"/>
      <c r="AT8" s="199"/>
      <c r="AU8" s="203"/>
      <c r="AV8" s="204"/>
      <c r="AW8" s="204"/>
      <c r="AX8" s="199"/>
      <c r="AY8" s="199"/>
      <c r="AZ8" s="199"/>
      <c r="BA8" s="203"/>
      <c r="BB8" s="203"/>
      <c r="BC8" s="203"/>
      <c r="BD8" s="199"/>
      <c r="BE8" s="201"/>
      <c r="BF8" s="201"/>
      <c r="BG8" s="203"/>
      <c r="BH8" s="204"/>
      <c r="BI8" s="204"/>
      <c r="BJ8" s="199"/>
      <c r="BK8" s="201"/>
      <c r="BL8" s="201"/>
      <c r="BM8" s="203"/>
      <c r="BN8" s="204"/>
      <c r="BO8" s="204"/>
      <c r="BP8" s="205">
        <v>280</v>
      </c>
      <c r="BQ8" s="205"/>
      <c r="BR8" s="223"/>
    </row>
    <row r="9" spans="1:70" s="20" customFormat="1" ht="55.15" hidden="1" customHeight="1" x14ac:dyDescent="0.2">
      <c r="A9" s="73">
        <v>2</v>
      </c>
      <c r="B9" s="179" t="s">
        <v>29</v>
      </c>
      <c r="C9" s="65" t="str">
        <f>IF(ISERROR(VLOOKUP(B9,'KAYIT LİSTESİ'!$B$4:$H$605,2,0)),"",(VLOOKUP(B9,'KAYIT LİSTESİ'!$B$4:$H$605,2,0)))</f>
        <v/>
      </c>
      <c r="D9" s="55" t="str">
        <f>IF(ISERROR(VLOOKUP(B9,'KAYIT LİSTESİ'!$B$4:$H$605,4,0)),"",(VLOOKUP(B9,'KAYIT LİSTESİ'!$B$4:$H$605,4,0)))</f>
        <v/>
      </c>
      <c r="E9" s="55" t="str">
        <f>IF(ISERROR(VLOOKUP(B9,'KAYIT LİSTESİ'!$B$4:$N$605,13,0)),"",(VLOOKUP(B9,'KAYIT LİSTESİ'!$B$4:$N$605,13,0)))</f>
        <v/>
      </c>
      <c r="F9" s="72" t="str">
        <f>IF(ISERROR(VLOOKUP(B9,'KAYIT LİSTESİ'!$B$4:$H$605,5,0)),"",(VLOOKUP(B9,'KAYIT LİSTESİ'!$B$4:$H$605,5,0)))</f>
        <v/>
      </c>
      <c r="G9" s="72" t="str">
        <f>IF(ISERROR(VLOOKUP(B9,'KAYIT LİSTESİ'!$B$4:$H$605,6,0)),"",(VLOOKUP(B9,'KAYIT LİSTESİ'!$B$4:$H$605,6,0)))</f>
        <v/>
      </c>
      <c r="H9" s="199"/>
      <c r="I9" s="199"/>
      <c r="J9" s="199"/>
      <c r="K9" s="202"/>
      <c r="L9" s="203"/>
      <c r="M9" s="203"/>
      <c r="N9" s="199"/>
      <c r="O9" s="200"/>
      <c r="P9" s="199"/>
      <c r="Q9" s="203"/>
      <c r="R9" s="203"/>
      <c r="S9" s="203"/>
      <c r="T9" s="199"/>
      <c r="U9" s="199"/>
      <c r="V9" s="199"/>
      <c r="W9" s="203"/>
      <c r="X9" s="203"/>
      <c r="Y9" s="203"/>
      <c r="Z9" s="199"/>
      <c r="AA9" s="199"/>
      <c r="AB9" s="199"/>
      <c r="AC9" s="203"/>
      <c r="AD9" s="203"/>
      <c r="AE9" s="203"/>
      <c r="AF9" s="199"/>
      <c r="AG9" s="199"/>
      <c r="AH9" s="199"/>
      <c r="AI9" s="203"/>
      <c r="AJ9" s="203"/>
      <c r="AK9" s="203"/>
      <c r="AL9" s="199"/>
      <c r="AM9" s="199"/>
      <c r="AN9" s="199"/>
      <c r="AO9" s="203"/>
      <c r="AP9" s="203"/>
      <c r="AQ9" s="203"/>
      <c r="AR9" s="199"/>
      <c r="AS9" s="199"/>
      <c r="AT9" s="199"/>
      <c r="AU9" s="203"/>
      <c r="AV9" s="204"/>
      <c r="AW9" s="204"/>
      <c r="AX9" s="199"/>
      <c r="AY9" s="199"/>
      <c r="AZ9" s="199"/>
      <c r="BA9" s="203"/>
      <c r="BB9" s="203"/>
      <c r="BC9" s="203"/>
      <c r="BD9" s="199"/>
      <c r="BE9" s="201"/>
      <c r="BF9" s="201"/>
      <c r="BG9" s="203"/>
      <c r="BH9" s="204"/>
      <c r="BI9" s="204"/>
      <c r="BJ9" s="199"/>
      <c r="BK9" s="201"/>
      <c r="BL9" s="201"/>
      <c r="BM9" s="203"/>
      <c r="BN9" s="204"/>
      <c r="BO9" s="204"/>
      <c r="BP9" s="205"/>
      <c r="BQ9" s="205"/>
      <c r="BR9" s="223"/>
    </row>
    <row r="10" spans="1:70" ht="36" customHeight="1" x14ac:dyDescent="0.2">
      <c r="A10" s="552" t="s">
        <v>6</v>
      </c>
      <c r="B10" s="562"/>
      <c r="C10" s="552" t="s">
        <v>146</v>
      </c>
      <c r="D10" s="573" t="s">
        <v>387</v>
      </c>
      <c r="E10" s="574"/>
      <c r="F10" s="575" t="str">
        <f>'YARIŞMA PROGRAMI'!N22</f>
        <v>KAZIM KURTYILMAZ-3.50</v>
      </c>
      <c r="G10" s="576"/>
      <c r="H10" s="555" t="s">
        <v>377</v>
      </c>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56"/>
      <c r="BN10" s="556"/>
      <c r="BO10" s="556"/>
      <c r="BP10" s="559" t="s">
        <v>8</v>
      </c>
      <c r="BQ10" s="560" t="s">
        <v>212</v>
      </c>
      <c r="BR10" s="569" t="s">
        <v>9</v>
      </c>
    </row>
    <row r="11" spans="1:70" ht="69.75" customHeight="1" x14ac:dyDescent="0.2">
      <c r="A11" s="553"/>
      <c r="B11" s="562"/>
      <c r="C11" s="553"/>
      <c r="D11" s="377" t="s">
        <v>386</v>
      </c>
      <c r="E11" s="378" t="s">
        <v>225</v>
      </c>
      <c r="F11" s="379" t="s">
        <v>14</v>
      </c>
      <c r="G11" s="379" t="s">
        <v>47</v>
      </c>
      <c r="H11" s="554">
        <v>210</v>
      </c>
      <c r="I11" s="554"/>
      <c r="J11" s="554"/>
      <c r="K11" s="554">
        <v>220</v>
      </c>
      <c r="L11" s="554"/>
      <c r="M11" s="554"/>
      <c r="N11" s="554">
        <v>230</v>
      </c>
      <c r="O11" s="554"/>
      <c r="P11" s="554"/>
      <c r="Q11" s="554">
        <v>240</v>
      </c>
      <c r="R11" s="554"/>
      <c r="S11" s="554"/>
      <c r="T11" s="554">
        <v>250</v>
      </c>
      <c r="U11" s="554"/>
      <c r="V11" s="554"/>
      <c r="W11" s="554">
        <v>260</v>
      </c>
      <c r="X11" s="554"/>
      <c r="Y11" s="554"/>
      <c r="Z11" s="554">
        <v>270</v>
      </c>
      <c r="AA11" s="554"/>
      <c r="AB11" s="554"/>
      <c r="AC11" s="554">
        <v>280</v>
      </c>
      <c r="AD11" s="554"/>
      <c r="AE11" s="554"/>
      <c r="AF11" s="554">
        <v>290</v>
      </c>
      <c r="AG11" s="554"/>
      <c r="AH11" s="554"/>
      <c r="AI11" s="554">
        <v>300</v>
      </c>
      <c r="AJ11" s="554"/>
      <c r="AK11" s="554"/>
      <c r="AL11" s="554"/>
      <c r="AM11" s="554"/>
      <c r="AN11" s="554"/>
      <c r="AO11" s="554"/>
      <c r="AP11" s="554"/>
      <c r="AQ11" s="554"/>
      <c r="AR11" s="554"/>
      <c r="AS11" s="554"/>
      <c r="AT11" s="554"/>
      <c r="AU11" s="554"/>
      <c r="AV11" s="554"/>
      <c r="AW11" s="554"/>
      <c r="AX11" s="554"/>
      <c r="AY11" s="554"/>
      <c r="AZ11" s="554"/>
      <c r="BA11" s="554"/>
      <c r="BB11" s="554"/>
      <c r="BC11" s="554"/>
      <c r="BD11" s="554"/>
      <c r="BE11" s="554"/>
      <c r="BF11" s="554"/>
      <c r="BG11" s="554"/>
      <c r="BH11" s="554"/>
      <c r="BI11" s="554"/>
      <c r="BJ11" s="554"/>
      <c r="BK11" s="554"/>
      <c r="BL11" s="554"/>
      <c r="BM11" s="554"/>
      <c r="BN11" s="554"/>
      <c r="BO11" s="554"/>
      <c r="BP11" s="559"/>
      <c r="BQ11" s="560"/>
      <c r="BR11" s="569"/>
    </row>
    <row r="12" spans="1:70" s="20" customFormat="1" ht="55.15" customHeight="1" x14ac:dyDescent="0.2">
      <c r="A12" s="73">
        <v>1</v>
      </c>
      <c r="B12" s="179" t="s">
        <v>81</v>
      </c>
      <c r="C12" s="65">
        <f>IF(ISERROR(VLOOKUP(B12,'KAYIT LİSTESİ'!$B$4:$H$605,2,0)),"",(VLOOKUP(B12,'KAYIT LİSTESİ'!$B$4:$H$605,2,0)))</f>
        <v>160</v>
      </c>
      <c r="D12" s="55" t="str">
        <f>IF(ISERROR(VLOOKUP(B12,'KAYIT LİSTESİ'!$B$4:$H$605,4,0)),"",(VLOOKUP(B12,'KAYIT LİSTESİ'!$B$4:$H$605,4,0)))</f>
        <v>19.5.1960</v>
      </c>
      <c r="E12" s="55" t="str">
        <f>IF(ISERROR(VLOOKUP(B12,'KAYIT LİSTESİ'!$B$4:$N$605,13,0)),"",(VLOOKUP(B12,'KAYIT LİSTESİ'!$B$4:$N$605,13,0)))</f>
        <v>M-55</v>
      </c>
      <c r="F12" s="72" t="str">
        <f>IF(ISERROR(VLOOKUP(B12,'KAYIT LİSTESİ'!$B$4:$H$605,5,0)),"",(VLOOKUP(B12,'KAYIT LİSTESİ'!$B$4:$H$605,5,0)))</f>
        <v>GÜRSEL AZİZ AKAY</v>
      </c>
      <c r="G12" s="72" t="str">
        <f>IF(ISERROR(VLOOKUP(B12,'KAYIT LİSTESİ'!$B$4:$H$605,6,0)),"",(VLOOKUP(B12,'KAYIT LİSTESİ'!$B$4:$H$605,6,0)))</f>
        <v>FERDİ</v>
      </c>
      <c r="H12" s="199" t="s">
        <v>1668</v>
      </c>
      <c r="I12" s="199" t="s">
        <v>1670</v>
      </c>
      <c r="J12" s="199"/>
      <c r="K12" s="202" t="s">
        <v>383</v>
      </c>
      <c r="L12" s="203"/>
      <c r="M12" s="203"/>
      <c r="N12" s="199" t="s">
        <v>1668</v>
      </c>
      <c r="O12" s="200" t="s">
        <v>1668</v>
      </c>
      <c r="P12" s="199" t="s">
        <v>1668</v>
      </c>
      <c r="Q12" s="203"/>
      <c r="R12" s="203"/>
      <c r="S12" s="203"/>
      <c r="T12" s="199"/>
      <c r="U12" s="199"/>
      <c r="V12" s="199"/>
      <c r="W12" s="203"/>
      <c r="X12" s="203"/>
      <c r="Y12" s="203"/>
      <c r="Z12" s="199"/>
      <c r="AA12" s="199"/>
      <c r="AB12" s="199"/>
      <c r="AC12" s="203"/>
      <c r="AD12" s="203"/>
      <c r="AE12" s="203"/>
      <c r="AF12" s="199"/>
      <c r="AG12" s="199"/>
      <c r="AH12" s="199"/>
      <c r="AI12" s="203"/>
      <c r="AJ12" s="203"/>
      <c r="AK12" s="203"/>
      <c r="AL12" s="199"/>
      <c r="AM12" s="199"/>
      <c r="AN12" s="199"/>
      <c r="AO12" s="203"/>
      <c r="AP12" s="203"/>
      <c r="AQ12" s="203"/>
      <c r="AR12" s="199"/>
      <c r="AS12" s="199"/>
      <c r="AT12" s="199"/>
      <c r="AU12" s="203"/>
      <c r="AV12" s="204"/>
      <c r="AW12" s="204"/>
      <c r="AX12" s="201"/>
      <c r="AY12" s="201"/>
      <c r="AZ12" s="201"/>
      <c r="BA12" s="204"/>
      <c r="BB12" s="204"/>
      <c r="BC12" s="204"/>
      <c r="BD12" s="201"/>
      <c r="BE12" s="201"/>
      <c r="BF12" s="201"/>
      <c r="BG12" s="204"/>
      <c r="BH12" s="204"/>
      <c r="BI12" s="204"/>
      <c r="BJ12" s="201"/>
      <c r="BK12" s="201"/>
      <c r="BL12" s="201"/>
      <c r="BM12" s="204"/>
      <c r="BN12" s="204"/>
      <c r="BO12" s="204"/>
      <c r="BP12" s="205">
        <v>210</v>
      </c>
      <c r="BQ12" s="205"/>
      <c r="BR12" s="223"/>
    </row>
    <row r="13" spans="1:70" s="20" customFormat="1" ht="55.15" hidden="1" customHeight="1" x14ac:dyDescent="0.2">
      <c r="A13" s="73">
        <v>2</v>
      </c>
      <c r="B13" s="179" t="s">
        <v>82</v>
      </c>
      <c r="C13" s="65" t="str">
        <f>IF(ISERROR(VLOOKUP(B13,'KAYIT LİSTESİ'!$B$4:$H$605,2,0)),"",(VLOOKUP(B13,'KAYIT LİSTESİ'!$B$4:$H$605,2,0)))</f>
        <v/>
      </c>
      <c r="D13" s="55" t="str">
        <f>IF(ISERROR(VLOOKUP(B13,'KAYIT LİSTESİ'!$B$4:$H$605,4,0)),"",(VLOOKUP(B13,'KAYIT LİSTESİ'!$B$4:$H$605,4,0)))</f>
        <v/>
      </c>
      <c r="E13" s="55" t="str">
        <f>IF(ISERROR(VLOOKUP(B13,'KAYIT LİSTESİ'!$B$4:$N$605,13,0)),"",(VLOOKUP(B13,'KAYIT LİSTESİ'!$B$4:$N$605,13,0)))</f>
        <v/>
      </c>
      <c r="F13" s="72" t="str">
        <f>IF(ISERROR(VLOOKUP(B13,'KAYIT LİSTESİ'!$B$4:$H$605,5,0)),"",(VLOOKUP(B13,'KAYIT LİSTESİ'!$B$4:$H$605,5,0)))</f>
        <v/>
      </c>
      <c r="G13" s="72" t="str">
        <f>IF(ISERROR(VLOOKUP(B13,'KAYIT LİSTESİ'!$B$4:$H$605,6,0)),"",(VLOOKUP(B13,'KAYIT LİSTESİ'!$B$4:$H$605,6,0)))</f>
        <v/>
      </c>
      <c r="H13" s="199"/>
      <c r="I13" s="199"/>
      <c r="J13" s="199"/>
      <c r="K13" s="202"/>
      <c r="L13" s="203"/>
      <c r="M13" s="203"/>
      <c r="N13" s="199"/>
      <c r="O13" s="200"/>
      <c r="P13" s="199"/>
      <c r="Q13" s="203"/>
      <c r="R13" s="203"/>
      <c r="S13" s="203"/>
      <c r="T13" s="199"/>
      <c r="U13" s="199"/>
      <c r="V13" s="199"/>
      <c r="W13" s="203"/>
      <c r="X13" s="203"/>
      <c r="Y13" s="203"/>
      <c r="Z13" s="199"/>
      <c r="AA13" s="199"/>
      <c r="AB13" s="199"/>
      <c r="AC13" s="203"/>
      <c r="AD13" s="203"/>
      <c r="AE13" s="203"/>
      <c r="AF13" s="199"/>
      <c r="AG13" s="199"/>
      <c r="AH13" s="199"/>
      <c r="AI13" s="203"/>
      <c r="AJ13" s="203"/>
      <c r="AK13" s="203"/>
      <c r="AL13" s="199"/>
      <c r="AM13" s="199"/>
      <c r="AN13" s="199"/>
      <c r="AO13" s="203"/>
      <c r="AP13" s="203"/>
      <c r="AQ13" s="203"/>
      <c r="AR13" s="199"/>
      <c r="AS13" s="199"/>
      <c r="AT13" s="199"/>
      <c r="AU13" s="203"/>
      <c r="AV13" s="204"/>
      <c r="AW13" s="204"/>
      <c r="AX13" s="201"/>
      <c r="AY13" s="201"/>
      <c r="AZ13" s="201"/>
      <c r="BA13" s="204"/>
      <c r="BB13" s="204"/>
      <c r="BC13" s="204"/>
      <c r="BD13" s="201"/>
      <c r="BE13" s="201"/>
      <c r="BF13" s="201"/>
      <c r="BG13" s="204"/>
      <c r="BH13" s="204"/>
      <c r="BI13" s="204"/>
      <c r="BJ13" s="201"/>
      <c r="BK13" s="201"/>
      <c r="BL13" s="201"/>
      <c r="BM13" s="204"/>
      <c r="BN13" s="204"/>
      <c r="BO13" s="204"/>
      <c r="BP13" s="205"/>
      <c r="BQ13" s="205"/>
      <c r="BR13" s="223"/>
    </row>
    <row r="14" spans="1:70" s="20" customFormat="1" ht="55.15" hidden="1" customHeight="1" x14ac:dyDescent="0.2">
      <c r="A14" s="73">
        <v>3</v>
      </c>
      <c r="B14" s="179" t="s">
        <v>83</v>
      </c>
      <c r="C14" s="65" t="str">
        <f>IF(ISERROR(VLOOKUP(B14,'KAYIT LİSTESİ'!$B$4:$H$605,2,0)),"",(VLOOKUP(B14,'KAYIT LİSTESİ'!$B$4:$H$605,2,0)))</f>
        <v/>
      </c>
      <c r="D14" s="55" t="str">
        <f>IF(ISERROR(VLOOKUP(B14,'KAYIT LİSTESİ'!$B$4:$H$605,4,0)),"",(VLOOKUP(B14,'KAYIT LİSTESİ'!$B$4:$H$605,4,0)))</f>
        <v/>
      </c>
      <c r="E14" s="55" t="str">
        <f>IF(ISERROR(VLOOKUP(B14,'KAYIT LİSTESİ'!$B$4:$N$605,13,0)),"",(VLOOKUP(B14,'KAYIT LİSTESİ'!$B$4:$N$605,13,0)))</f>
        <v/>
      </c>
      <c r="F14" s="72" t="str">
        <f>IF(ISERROR(VLOOKUP(B14,'KAYIT LİSTESİ'!$B$4:$H$605,5,0)),"",(VLOOKUP(B14,'KAYIT LİSTESİ'!$B$4:$H$605,5,0)))</f>
        <v/>
      </c>
      <c r="G14" s="72" t="str">
        <f>IF(ISERROR(VLOOKUP(B14,'KAYIT LİSTESİ'!$B$4:$H$605,6,0)),"",(VLOOKUP(B14,'KAYIT LİSTESİ'!$B$4:$H$605,6,0)))</f>
        <v/>
      </c>
      <c r="H14" s="199"/>
      <c r="I14" s="199"/>
      <c r="J14" s="199"/>
      <c r="K14" s="202"/>
      <c r="L14" s="203"/>
      <c r="M14" s="203"/>
      <c r="N14" s="199"/>
      <c r="O14" s="200"/>
      <c r="P14" s="199"/>
      <c r="Q14" s="203"/>
      <c r="R14" s="203"/>
      <c r="S14" s="203"/>
      <c r="T14" s="199"/>
      <c r="U14" s="199"/>
      <c r="V14" s="199"/>
      <c r="W14" s="203"/>
      <c r="X14" s="203"/>
      <c r="Y14" s="203"/>
      <c r="Z14" s="199"/>
      <c r="AA14" s="199"/>
      <c r="AB14" s="199"/>
      <c r="AC14" s="203"/>
      <c r="AD14" s="203"/>
      <c r="AE14" s="203"/>
      <c r="AF14" s="199"/>
      <c r="AG14" s="199"/>
      <c r="AH14" s="199"/>
      <c r="AI14" s="203"/>
      <c r="AJ14" s="203"/>
      <c r="AK14" s="203"/>
      <c r="AL14" s="199"/>
      <c r="AM14" s="199"/>
      <c r="AN14" s="199"/>
      <c r="AO14" s="203"/>
      <c r="AP14" s="203"/>
      <c r="AQ14" s="203"/>
      <c r="AR14" s="199"/>
      <c r="AS14" s="199"/>
      <c r="AT14" s="199"/>
      <c r="AU14" s="203"/>
      <c r="AV14" s="204"/>
      <c r="AW14" s="204"/>
      <c r="AX14" s="201"/>
      <c r="AY14" s="201"/>
      <c r="AZ14" s="201"/>
      <c r="BA14" s="204"/>
      <c r="BB14" s="204"/>
      <c r="BC14" s="204"/>
      <c r="BD14" s="201"/>
      <c r="BE14" s="201"/>
      <c r="BF14" s="201"/>
      <c r="BG14" s="204"/>
      <c r="BH14" s="204"/>
      <c r="BI14" s="204"/>
      <c r="BJ14" s="201"/>
      <c r="BK14" s="201"/>
      <c r="BL14" s="201"/>
      <c r="BM14" s="204"/>
      <c r="BN14" s="204"/>
      <c r="BO14" s="204"/>
      <c r="BP14" s="205"/>
      <c r="BQ14" s="205"/>
      <c r="BR14" s="223"/>
    </row>
    <row r="15" spans="1:70" ht="36" customHeight="1" x14ac:dyDescent="0.2">
      <c r="A15" s="552" t="s">
        <v>6</v>
      </c>
      <c r="B15" s="562"/>
      <c r="C15" s="552" t="s">
        <v>146</v>
      </c>
      <c r="D15" s="573" t="s">
        <v>387</v>
      </c>
      <c r="E15" s="574"/>
      <c r="F15" s="575" t="str">
        <f>'YARIŞMA PROGRAMI'!S22</f>
        <v>HİKMET KANDEYDİ-2.30</v>
      </c>
      <c r="G15" s="576"/>
      <c r="H15" s="555" t="s">
        <v>379</v>
      </c>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6"/>
      <c r="AY15" s="556"/>
      <c r="AZ15" s="556"/>
      <c r="BA15" s="556"/>
      <c r="BB15" s="556"/>
      <c r="BC15" s="556"/>
      <c r="BD15" s="556"/>
      <c r="BE15" s="556"/>
      <c r="BF15" s="556"/>
      <c r="BG15" s="556"/>
      <c r="BH15" s="556"/>
      <c r="BI15" s="556"/>
      <c r="BJ15" s="556"/>
      <c r="BK15" s="556"/>
      <c r="BL15" s="556"/>
      <c r="BM15" s="556"/>
      <c r="BN15" s="556"/>
      <c r="BO15" s="556"/>
      <c r="BP15" s="559" t="s">
        <v>8</v>
      </c>
      <c r="BQ15" s="560" t="s">
        <v>212</v>
      </c>
      <c r="BR15" s="569" t="s">
        <v>9</v>
      </c>
    </row>
    <row r="16" spans="1:70" ht="69.75" customHeight="1" x14ac:dyDescent="0.2">
      <c r="A16" s="553"/>
      <c r="B16" s="562"/>
      <c r="C16" s="553"/>
      <c r="D16" s="377" t="s">
        <v>386</v>
      </c>
      <c r="E16" s="378" t="s">
        <v>225</v>
      </c>
      <c r="F16" s="379" t="s">
        <v>14</v>
      </c>
      <c r="G16" s="379" t="s">
        <v>47</v>
      </c>
      <c r="H16" s="554">
        <v>150</v>
      </c>
      <c r="I16" s="554"/>
      <c r="J16" s="554"/>
      <c r="K16" s="554">
        <v>160</v>
      </c>
      <c r="L16" s="554"/>
      <c r="M16" s="554"/>
      <c r="N16" s="554">
        <v>170</v>
      </c>
      <c r="O16" s="554"/>
      <c r="P16" s="554"/>
      <c r="Q16" s="554">
        <v>180</v>
      </c>
      <c r="R16" s="554"/>
      <c r="S16" s="554"/>
      <c r="T16" s="554">
        <v>190</v>
      </c>
      <c r="U16" s="554"/>
      <c r="V16" s="554"/>
      <c r="W16" s="554">
        <v>200</v>
      </c>
      <c r="X16" s="554"/>
      <c r="Y16" s="554"/>
      <c r="Z16" s="554">
        <v>210</v>
      </c>
      <c r="AA16" s="554"/>
      <c r="AB16" s="554"/>
      <c r="AC16" s="554">
        <v>220</v>
      </c>
      <c r="AD16" s="554"/>
      <c r="AE16" s="554"/>
      <c r="AF16" s="554">
        <v>230</v>
      </c>
      <c r="AG16" s="554"/>
      <c r="AH16" s="554"/>
      <c r="AI16" s="554">
        <v>240</v>
      </c>
      <c r="AJ16" s="554"/>
      <c r="AK16" s="554"/>
      <c r="AL16" s="554">
        <v>250</v>
      </c>
      <c r="AM16" s="554"/>
      <c r="AN16" s="554"/>
      <c r="AO16" s="554"/>
      <c r="AP16" s="554"/>
      <c r="AQ16" s="554"/>
      <c r="AR16" s="554"/>
      <c r="AS16" s="554"/>
      <c r="AT16" s="554"/>
      <c r="AU16" s="554"/>
      <c r="AV16" s="554"/>
      <c r="AW16" s="554"/>
      <c r="AX16" s="554"/>
      <c r="AY16" s="554"/>
      <c r="AZ16" s="554"/>
      <c r="BA16" s="554"/>
      <c r="BB16" s="554"/>
      <c r="BC16" s="554"/>
      <c r="BD16" s="554"/>
      <c r="BE16" s="554"/>
      <c r="BF16" s="554"/>
      <c r="BG16" s="554"/>
      <c r="BH16" s="554"/>
      <c r="BI16" s="554"/>
      <c r="BJ16" s="554"/>
      <c r="BK16" s="554"/>
      <c r="BL16" s="554"/>
      <c r="BM16" s="554"/>
      <c r="BN16" s="554"/>
      <c r="BO16" s="554"/>
      <c r="BP16" s="559"/>
      <c r="BQ16" s="560"/>
      <c r="BR16" s="569"/>
    </row>
    <row r="17" spans="1:70" s="20" customFormat="1" ht="55.15" customHeight="1" x14ac:dyDescent="0.2">
      <c r="A17" s="73">
        <v>1</v>
      </c>
      <c r="B17" s="179" t="s">
        <v>1429</v>
      </c>
      <c r="C17" s="65">
        <f>IF(ISERROR(VLOOKUP(B17,'KAYIT LİSTESİ'!$B$4:$H$605,2,0)),"",(VLOOKUP(B17,'KAYIT LİSTESİ'!$B$4:$H$605,2,0)))</f>
        <v>1</v>
      </c>
      <c r="D17" s="55">
        <f>IF(ISERROR(VLOOKUP(B17,'KAYIT LİSTESİ'!$B$4:$H$605,4,0)),"",(VLOOKUP(B17,'KAYIT LİSTESİ'!$B$4:$H$605,4,0)))</f>
        <v>11902</v>
      </c>
      <c r="E17" s="55" t="str">
        <f>IF(ISERROR(VLOOKUP(B17,'KAYIT LİSTESİ'!$B$4:$N$605,13,0)),"",(VLOOKUP(B17,'KAYIT LİSTESİ'!$B$4:$N$605,13,0)))</f>
        <v>M-80</v>
      </c>
      <c r="F17" s="72" t="str">
        <f>IF(ISERROR(VLOOKUP(B17,'KAYIT LİSTESİ'!$B$4:$H$605,5,0)),"",(VLOOKUP(B17,'KAYIT LİSTESİ'!$B$4:$H$605,5,0)))</f>
        <v>HİKMET KANDEYDİ</v>
      </c>
      <c r="G17" s="72" t="str">
        <f>IF(ISERROR(VLOOKUP(B17,'KAYIT LİSTESİ'!$B$4:$H$605,6,0)),"",(VLOOKUP(B17,'KAYIT LİSTESİ'!$B$4:$H$605,6,0)))</f>
        <v>İZMİR MASTERLER ATL. KULÜBÜ</v>
      </c>
      <c r="H17" s="199" t="s">
        <v>1670</v>
      </c>
      <c r="I17" s="199"/>
      <c r="J17" s="199"/>
      <c r="K17" s="202" t="s">
        <v>383</v>
      </c>
      <c r="L17" s="203"/>
      <c r="M17" s="203"/>
      <c r="N17" s="199" t="s">
        <v>1670</v>
      </c>
      <c r="O17" s="200"/>
      <c r="P17" s="199"/>
      <c r="Q17" s="203" t="s">
        <v>383</v>
      </c>
      <c r="R17" s="203"/>
      <c r="S17" s="203"/>
      <c r="T17" s="199" t="s">
        <v>1670</v>
      </c>
      <c r="U17" s="199"/>
      <c r="V17" s="199"/>
      <c r="W17" s="203" t="s">
        <v>1668</v>
      </c>
      <c r="X17" s="203"/>
      <c r="Y17" s="203"/>
      <c r="Z17" s="199"/>
      <c r="AA17" s="199"/>
      <c r="AB17" s="199"/>
      <c r="AC17" s="203"/>
      <c r="AD17" s="203"/>
      <c r="AE17" s="203"/>
      <c r="AF17" s="199"/>
      <c r="AG17" s="199"/>
      <c r="AH17" s="199"/>
      <c r="AI17" s="203"/>
      <c r="AJ17" s="203"/>
      <c r="AK17" s="203"/>
      <c r="AL17" s="199"/>
      <c r="AM17" s="199"/>
      <c r="AN17" s="199"/>
      <c r="AO17" s="203"/>
      <c r="AP17" s="203"/>
      <c r="AQ17" s="203"/>
      <c r="AR17" s="199"/>
      <c r="AS17" s="199"/>
      <c r="AT17" s="199"/>
      <c r="AU17" s="203"/>
      <c r="AV17" s="204"/>
      <c r="AW17" s="204"/>
      <c r="AX17" s="201"/>
      <c r="AY17" s="201"/>
      <c r="AZ17" s="201"/>
      <c r="BA17" s="204"/>
      <c r="BB17" s="204"/>
      <c r="BC17" s="204"/>
      <c r="BD17" s="201"/>
      <c r="BE17" s="201"/>
      <c r="BF17" s="201"/>
      <c r="BG17" s="204"/>
      <c r="BH17" s="204"/>
      <c r="BI17" s="204"/>
      <c r="BJ17" s="201"/>
      <c r="BK17" s="201"/>
      <c r="BL17" s="201"/>
      <c r="BM17" s="204"/>
      <c r="BN17" s="204"/>
      <c r="BO17" s="204"/>
      <c r="BP17" s="205">
        <v>190</v>
      </c>
      <c r="BQ17" s="205"/>
      <c r="BR17" s="223"/>
    </row>
    <row r="18" spans="1:70" ht="36" hidden="1" customHeight="1" x14ac:dyDescent="0.2">
      <c r="A18" s="552" t="s">
        <v>6</v>
      </c>
      <c r="B18" s="562"/>
      <c r="C18" s="552" t="s">
        <v>146</v>
      </c>
      <c r="D18" s="552" t="s">
        <v>21</v>
      </c>
      <c r="E18" s="552" t="s">
        <v>225</v>
      </c>
      <c r="F18" s="552" t="s">
        <v>7</v>
      </c>
      <c r="G18" s="552" t="s">
        <v>47</v>
      </c>
      <c r="H18" s="555" t="s">
        <v>377</v>
      </c>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6"/>
      <c r="AL18" s="556"/>
      <c r="AM18" s="556"/>
      <c r="AN18" s="556"/>
      <c r="AO18" s="556"/>
      <c r="AP18" s="556"/>
      <c r="AQ18" s="556"/>
      <c r="AR18" s="556"/>
      <c r="AS18" s="556"/>
      <c r="AT18" s="556"/>
      <c r="AU18" s="556"/>
      <c r="AV18" s="556"/>
      <c r="AW18" s="556"/>
      <c r="AX18" s="556"/>
      <c r="AY18" s="556"/>
      <c r="AZ18" s="556"/>
      <c r="BA18" s="556"/>
      <c r="BB18" s="556"/>
      <c r="BC18" s="556"/>
      <c r="BD18" s="556"/>
      <c r="BE18" s="556"/>
      <c r="BF18" s="556"/>
      <c r="BG18" s="556"/>
      <c r="BH18" s="556"/>
      <c r="BI18" s="556"/>
      <c r="BJ18" s="556"/>
      <c r="BK18" s="556"/>
      <c r="BL18" s="556"/>
      <c r="BM18" s="556"/>
      <c r="BN18" s="556"/>
      <c r="BO18" s="556"/>
      <c r="BP18" s="559" t="s">
        <v>8</v>
      </c>
      <c r="BQ18" s="560" t="s">
        <v>212</v>
      </c>
      <c r="BR18" s="569" t="s">
        <v>9</v>
      </c>
    </row>
    <row r="19" spans="1:70" ht="69.75" hidden="1" customHeight="1" x14ac:dyDescent="0.2">
      <c r="A19" s="553"/>
      <c r="B19" s="562"/>
      <c r="C19" s="553"/>
      <c r="D19" s="553"/>
      <c r="E19" s="553"/>
      <c r="F19" s="553"/>
      <c r="G19" s="553"/>
      <c r="H19" s="554">
        <v>110</v>
      </c>
      <c r="I19" s="554"/>
      <c r="J19" s="554"/>
      <c r="K19" s="554">
        <v>115</v>
      </c>
      <c r="L19" s="554"/>
      <c r="M19" s="554"/>
      <c r="N19" s="554">
        <v>120</v>
      </c>
      <c r="O19" s="554"/>
      <c r="P19" s="554"/>
      <c r="Q19" s="554">
        <v>125</v>
      </c>
      <c r="R19" s="554"/>
      <c r="S19" s="554"/>
      <c r="T19" s="554">
        <v>130</v>
      </c>
      <c r="U19" s="554"/>
      <c r="V19" s="554"/>
      <c r="W19" s="554">
        <v>135</v>
      </c>
      <c r="X19" s="554"/>
      <c r="Y19" s="554"/>
      <c r="Z19" s="554">
        <v>140</v>
      </c>
      <c r="AA19" s="554"/>
      <c r="AB19" s="554"/>
      <c r="AC19" s="554"/>
      <c r="AD19" s="554"/>
      <c r="AE19" s="554"/>
      <c r="AF19" s="554"/>
      <c r="AG19" s="554"/>
      <c r="AH19" s="554"/>
      <c r="AI19" s="554"/>
      <c r="AJ19" s="554"/>
      <c r="AK19" s="554"/>
      <c r="AL19" s="554"/>
      <c r="AM19" s="554"/>
      <c r="AN19" s="554"/>
      <c r="AO19" s="554"/>
      <c r="AP19" s="554"/>
      <c r="AQ19" s="554"/>
      <c r="AR19" s="554"/>
      <c r="AS19" s="554"/>
      <c r="AT19" s="554"/>
      <c r="AU19" s="554"/>
      <c r="AV19" s="554"/>
      <c r="AW19" s="554"/>
      <c r="AX19" s="554"/>
      <c r="AY19" s="554"/>
      <c r="AZ19" s="554"/>
      <c r="BA19" s="554"/>
      <c r="BB19" s="554"/>
      <c r="BC19" s="554"/>
      <c r="BD19" s="554"/>
      <c r="BE19" s="554"/>
      <c r="BF19" s="554"/>
      <c r="BG19" s="554"/>
      <c r="BH19" s="554"/>
      <c r="BI19" s="554"/>
      <c r="BJ19" s="554"/>
      <c r="BK19" s="554"/>
      <c r="BL19" s="554"/>
      <c r="BM19" s="554"/>
      <c r="BN19" s="554"/>
      <c r="BO19" s="554"/>
      <c r="BP19" s="559"/>
      <c r="BQ19" s="560"/>
      <c r="BR19" s="569"/>
    </row>
    <row r="20" spans="1:70" s="20" customFormat="1" ht="55.15" hidden="1" customHeight="1" x14ac:dyDescent="0.2">
      <c r="A20" s="73">
        <v>1</v>
      </c>
      <c r="B20" s="179" t="s">
        <v>189</v>
      </c>
      <c r="C20" s="65">
        <f>IF(ISERROR(VLOOKUP(B20,'KAYIT LİSTESİ'!$B$4:$H$605,2,0)),"",(VLOOKUP(B20,'KAYIT LİSTESİ'!$B$4:$H$605,2,0)))</f>
        <v>77</v>
      </c>
      <c r="D20" s="55" t="str">
        <f>IF(ISERROR(VLOOKUP(B20,'KAYIT LİSTESİ'!$B$4:$H$605,4,0)),"",(VLOOKUP(B20,'KAYIT LİSTESİ'!$B$4:$H$605,4,0)))</f>
        <v>1.4.1956</v>
      </c>
      <c r="E20" s="55" t="str">
        <f>IF(ISERROR(VLOOKUP(B20,'KAYIT LİSTESİ'!$B$4:$N$605,13,0)),"",(VLOOKUP(B20,'KAYIT LİSTESİ'!$B$4:$N$605,13,0)))</f>
        <v>M-55</v>
      </c>
      <c r="F20" s="72" t="str">
        <f>IF(ISERROR(VLOOKUP(B20,'KAYIT LİSTESİ'!$B$4:$H$605,5,0)),"",(VLOOKUP(B20,'KAYIT LİSTESİ'!$B$4:$H$605,5,0)))</f>
        <v>HALİL AK</v>
      </c>
      <c r="G20" s="72" t="str">
        <f>IF(ISERROR(VLOOKUP(B20,'KAYIT LİSTESİ'!$B$4:$H$605,6,0)),"",(VLOOKUP(B20,'KAYIT LİSTESİ'!$B$4:$H$605,6,0)))</f>
        <v>İZMİR MASTERLER ATL. KULÜBÜ</v>
      </c>
      <c r="H20" s="199"/>
      <c r="I20" s="199"/>
      <c r="J20" s="199"/>
      <c r="K20" s="202"/>
      <c r="L20" s="203"/>
      <c r="M20" s="203"/>
      <c r="N20" s="199"/>
      <c r="O20" s="200"/>
      <c r="P20" s="199"/>
      <c r="Q20" s="203"/>
      <c r="R20" s="203"/>
      <c r="S20" s="203"/>
      <c r="T20" s="199"/>
      <c r="U20" s="199"/>
      <c r="V20" s="199"/>
      <c r="W20" s="203"/>
      <c r="X20" s="203"/>
      <c r="Y20" s="203"/>
      <c r="Z20" s="199"/>
      <c r="AA20" s="199"/>
      <c r="AB20" s="199"/>
      <c r="AC20" s="203"/>
      <c r="AD20" s="203"/>
      <c r="AE20" s="203"/>
      <c r="AF20" s="199"/>
      <c r="AG20" s="199"/>
      <c r="AH20" s="199"/>
      <c r="AI20" s="203"/>
      <c r="AJ20" s="203"/>
      <c r="AK20" s="203"/>
      <c r="AL20" s="199"/>
      <c r="AM20" s="199"/>
      <c r="AN20" s="199"/>
      <c r="AO20" s="203"/>
      <c r="AP20" s="203"/>
      <c r="AQ20" s="203"/>
      <c r="AR20" s="199"/>
      <c r="AS20" s="199"/>
      <c r="AT20" s="199"/>
      <c r="AU20" s="203"/>
      <c r="AV20" s="204"/>
      <c r="AW20" s="204"/>
      <c r="AX20" s="201"/>
      <c r="AY20" s="201"/>
      <c r="AZ20" s="201"/>
      <c r="BA20" s="204"/>
      <c r="BB20" s="204"/>
      <c r="BC20" s="204"/>
      <c r="BD20" s="201"/>
      <c r="BE20" s="201"/>
      <c r="BF20" s="201"/>
      <c r="BG20" s="204"/>
      <c r="BH20" s="204"/>
      <c r="BI20" s="204"/>
      <c r="BJ20" s="201"/>
      <c r="BK20" s="201"/>
      <c r="BL20" s="201"/>
      <c r="BM20" s="204"/>
      <c r="BN20" s="204"/>
      <c r="BO20" s="204"/>
      <c r="BP20" s="205"/>
      <c r="BQ20" s="205"/>
      <c r="BR20" s="223"/>
    </row>
    <row r="21" spans="1:70" s="20" customFormat="1" ht="55.15" hidden="1" customHeight="1" x14ac:dyDescent="0.2">
      <c r="A21" s="73">
        <v>2</v>
      </c>
      <c r="B21" s="179" t="s">
        <v>188</v>
      </c>
      <c r="C21" s="65" t="str">
        <f>IF(ISERROR(VLOOKUP(B21,'KAYIT LİSTESİ'!$B$4:$H$605,2,0)),"",(VLOOKUP(B21,'KAYIT LİSTESİ'!$B$4:$H$605,2,0)))</f>
        <v/>
      </c>
      <c r="D21" s="55" t="str">
        <f>IF(ISERROR(VLOOKUP(B21,'KAYIT LİSTESİ'!$B$4:$H$605,4,0)),"",(VLOOKUP(B21,'KAYIT LİSTESİ'!$B$4:$H$605,4,0)))</f>
        <v/>
      </c>
      <c r="E21" s="55" t="str">
        <f>IF(ISERROR(VLOOKUP(B21,'KAYIT LİSTESİ'!$B$4:$N$605,13,0)),"",(VLOOKUP(B21,'KAYIT LİSTESİ'!$B$4:$N$605,13,0)))</f>
        <v/>
      </c>
      <c r="F21" s="72" t="str">
        <f>IF(ISERROR(VLOOKUP(B21,'KAYIT LİSTESİ'!$B$4:$H$605,5,0)),"",(VLOOKUP(B21,'KAYIT LİSTESİ'!$B$4:$H$605,5,0)))</f>
        <v/>
      </c>
      <c r="G21" s="72" t="str">
        <f>IF(ISERROR(VLOOKUP(B21,'KAYIT LİSTESİ'!$B$4:$H$605,6,0)),"",(VLOOKUP(B21,'KAYIT LİSTESİ'!$B$4:$H$605,6,0)))</f>
        <v/>
      </c>
      <c r="H21" s="199"/>
      <c r="I21" s="199"/>
      <c r="J21" s="199"/>
      <c r="K21" s="202"/>
      <c r="L21" s="203"/>
      <c r="M21" s="203"/>
      <c r="N21" s="199"/>
      <c r="O21" s="200"/>
      <c r="P21" s="199"/>
      <c r="Q21" s="203"/>
      <c r="R21" s="203"/>
      <c r="S21" s="203"/>
      <c r="T21" s="199"/>
      <c r="U21" s="199"/>
      <c r="V21" s="199"/>
      <c r="W21" s="203"/>
      <c r="X21" s="203"/>
      <c r="Y21" s="203"/>
      <c r="Z21" s="199"/>
      <c r="AA21" s="199"/>
      <c r="AB21" s="199"/>
      <c r="AC21" s="203"/>
      <c r="AD21" s="203"/>
      <c r="AE21" s="203"/>
      <c r="AF21" s="199"/>
      <c r="AG21" s="199"/>
      <c r="AH21" s="199"/>
      <c r="AI21" s="203"/>
      <c r="AJ21" s="203"/>
      <c r="AK21" s="203"/>
      <c r="AL21" s="199"/>
      <c r="AM21" s="199"/>
      <c r="AN21" s="199"/>
      <c r="AO21" s="203"/>
      <c r="AP21" s="203"/>
      <c r="AQ21" s="203"/>
      <c r="AR21" s="199"/>
      <c r="AS21" s="199"/>
      <c r="AT21" s="199"/>
      <c r="AU21" s="203"/>
      <c r="AV21" s="204"/>
      <c r="AW21" s="204"/>
      <c r="AX21" s="201"/>
      <c r="AY21" s="201"/>
      <c r="AZ21" s="201"/>
      <c r="BA21" s="204"/>
      <c r="BB21" s="204"/>
      <c r="BC21" s="204"/>
      <c r="BD21" s="201"/>
      <c r="BE21" s="201"/>
      <c r="BF21" s="201"/>
      <c r="BG21" s="204"/>
      <c r="BH21" s="204"/>
      <c r="BI21" s="204"/>
      <c r="BJ21" s="201"/>
      <c r="BK21" s="201"/>
      <c r="BL21" s="201"/>
      <c r="BM21" s="204"/>
      <c r="BN21" s="204"/>
      <c r="BO21" s="204"/>
      <c r="BP21" s="205"/>
      <c r="BQ21" s="205"/>
      <c r="BR21" s="223"/>
    </row>
    <row r="22" spans="1:70" s="20" customFormat="1" ht="55.15" hidden="1" customHeight="1" x14ac:dyDescent="0.2">
      <c r="A22" s="73">
        <v>3</v>
      </c>
      <c r="B22" s="179" t="s">
        <v>187</v>
      </c>
      <c r="C22" s="65" t="str">
        <f>IF(ISERROR(VLOOKUP(B22,'KAYIT LİSTESİ'!$B$4:$H$605,2,0)),"",(VLOOKUP(B22,'KAYIT LİSTESİ'!$B$4:$H$605,2,0)))</f>
        <v/>
      </c>
      <c r="D22" s="55" t="str">
        <f>IF(ISERROR(VLOOKUP(B22,'KAYIT LİSTESİ'!$B$4:$H$605,4,0)),"",(VLOOKUP(B22,'KAYIT LİSTESİ'!$B$4:$H$605,4,0)))</f>
        <v/>
      </c>
      <c r="E22" s="55" t="str">
        <f>IF(ISERROR(VLOOKUP(B22,'KAYIT LİSTESİ'!$B$4:$N$605,13,0)),"",(VLOOKUP(B22,'KAYIT LİSTESİ'!$B$4:$N$605,13,0)))</f>
        <v/>
      </c>
      <c r="F22" s="72" t="str">
        <f>IF(ISERROR(VLOOKUP(B22,'KAYIT LİSTESİ'!$B$4:$H$605,5,0)),"",(VLOOKUP(B22,'KAYIT LİSTESİ'!$B$4:$H$605,5,0)))</f>
        <v/>
      </c>
      <c r="G22" s="72" t="str">
        <f>IF(ISERROR(VLOOKUP(B22,'KAYIT LİSTESİ'!$B$4:$H$605,6,0)),"",(VLOOKUP(B22,'KAYIT LİSTESİ'!$B$4:$H$605,6,0)))</f>
        <v/>
      </c>
      <c r="H22" s="199"/>
      <c r="I22" s="199"/>
      <c r="J22" s="199"/>
      <c r="K22" s="202"/>
      <c r="L22" s="203"/>
      <c r="M22" s="203"/>
      <c r="N22" s="199"/>
      <c r="O22" s="200"/>
      <c r="P22" s="199"/>
      <c r="Q22" s="203"/>
      <c r="R22" s="203"/>
      <c r="S22" s="203"/>
      <c r="T22" s="199"/>
      <c r="U22" s="199"/>
      <c r="V22" s="199"/>
      <c r="W22" s="203"/>
      <c r="X22" s="203"/>
      <c r="Y22" s="203"/>
      <c r="Z22" s="199"/>
      <c r="AA22" s="199"/>
      <c r="AB22" s="199"/>
      <c r="AC22" s="203"/>
      <c r="AD22" s="203"/>
      <c r="AE22" s="203"/>
      <c r="AF22" s="199"/>
      <c r="AG22" s="199"/>
      <c r="AH22" s="199"/>
      <c r="AI22" s="203"/>
      <c r="AJ22" s="203"/>
      <c r="AK22" s="203"/>
      <c r="AL22" s="199"/>
      <c r="AM22" s="199"/>
      <c r="AN22" s="199"/>
      <c r="AO22" s="203"/>
      <c r="AP22" s="203"/>
      <c r="AQ22" s="203"/>
      <c r="AR22" s="199"/>
      <c r="AS22" s="199"/>
      <c r="AT22" s="199"/>
      <c r="AU22" s="203"/>
      <c r="AV22" s="204"/>
      <c r="AW22" s="204"/>
      <c r="AX22" s="201"/>
      <c r="AY22" s="201"/>
      <c r="AZ22" s="201"/>
      <c r="BA22" s="204"/>
      <c r="BB22" s="204"/>
      <c r="BC22" s="204"/>
      <c r="BD22" s="201"/>
      <c r="BE22" s="201"/>
      <c r="BF22" s="201"/>
      <c r="BG22" s="204"/>
      <c r="BH22" s="204"/>
      <c r="BI22" s="204"/>
      <c r="BJ22" s="201"/>
      <c r="BK22" s="201"/>
      <c r="BL22" s="201"/>
      <c r="BM22" s="204"/>
      <c r="BN22" s="204"/>
      <c r="BO22" s="204"/>
      <c r="BP22" s="205"/>
      <c r="BQ22" s="205"/>
      <c r="BR22" s="223"/>
    </row>
    <row r="23" spans="1:70" ht="36" hidden="1" customHeight="1" x14ac:dyDescent="0.2">
      <c r="A23" s="552" t="s">
        <v>6</v>
      </c>
      <c r="B23" s="562"/>
      <c r="C23" s="552" t="s">
        <v>146</v>
      </c>
      <c r="D23" s="552" t="s">
        <v>21</v>
      </c>
      <c r="E23" s="552" t="s">
        <v>225</v>
      </c>
      <c r="F23" s="552" t="s">
        <v>7</v>
      </c>
      <c r="G23" s="552" t="s">
        <v>47</v>
      </c>
      <c r="H23" s="555" t="s">
        <v>378</v>
      </c>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c r="BP23" s="559" t="s">
        <v>8</v>
      </c>
      <c r="BQ23" s="560" t="s">
        <v>212</v>
      </c>
      <c r="BR23" s="569" t="s">
        <v>9</v>
      </c>
    </row>
    <row r="24" spans="1:70" ht="69.75" hidden="1" customHeight="1" x14ac:dyDescent="0.2">
      <c r="A24" s="553"/>
      <c r="B24" s="562"/>
      <c r="C24" s="553"/>
      <c r="D24" s="553"/>
      <c r="E24" s="553"/>
      <c r="F24" s="553"/>
      <c r="G24" s="553"/>
      <c r="H24" s="554">
        <v>120</v>
      </c>
      <c r="I24" s="554"/>
      <c r="J24" s="554"/>
      <c r="K24" s="554">
        <v>125</v>
      </c>
      <c r="L24" s="554"/>
      <c r="M24" s="554"/>
      <c r="N24" s="554">
        <v>130</v>
      </c>
      <c r="O24" s="554"/>
      <c r="P24" s="554"/>
      <c r="Q24" s="554">
        <v>135</v>
      </c>
      <c r="R24" s="554"/>
      <c r="S24" s="554"/>
      <c r="T24" s="554">
        <v>140</v>
      </c>
      <c r="U24" s="554"/>
      <c r="V24" s="554"/>
      <c r="W24" s="554">
        <v>145</v>
      </c>
      <c r="X24" s="554"/>
      <c r="Y24" s="554"/>
      <c r="Z24" s="554">
        <v>150</v>
      </c>
      <c r="AA24" s="554"/>
      <c r="AB24" s="554"/>
      <c r="AC24" s="554">
        <v>155</v>
      </c>
      <c r="AD24" s="554"/>
      <c r="AE24" s="554"/>
      <c r="AF24" s="554">
        <v>160</v>
      </c>
      <c r="AG24" s="554"/>
      <c r="AH24" s="554"/>
      <c r="AI24" s="554">
        <v>163</v>
      </c>
      <c r="AJ24" s="554"/>
      <c r="AK24" s="554"/>
      <c r="AL24" s="554"/>
      <c r="AM24" s="554"/>
      <c r="AN24" s="554"/>
      <c r="AO24" s="554"/>
      <c r="AP24" s="554"/>
      <c r="AQ24" s="554"/>
      <c r="AR24" s="554"/>
      <c r="AS24" s="554"/>
      <c r="AT24" s="554"/>
      <c r="AU24" s="554"/>
      <c r="AV24" s="554"/>
      <c r="AW24" s="554"/>
      <c r="AX24" s="554"/>
      <c r="AY24" s="554"/>
      <c r="AZ24" s="554"/>
      <c r="BA24" s="554"/>
      <c r="BB24" s="554"/>
      <c r="BC24" s="554"/>
      <c r="BD24" s="554"/>
      <c r="BE24" s="554"/>
      <c r="BF24" s="554"/>
      <c r="BG24" s="554"/>
      <c r="BH24" s="554"/>
      <c r="BI24" s="554"/>
      <c r="BJ24" s="554"/>
      <c r="BK24" s="554"/>
      <c r="BL24" s="554"/>
      <c r="BM24" s="554"/>
      <c r="BN24" s="554"/>
      <c r="BO24" s="554"/>
      <c r="BP24" s="559"/>
      <c r="BQ24" s="560"/>
      <c r="BR24" s="569"/>
    </row>
    <row r="25" spans="1:70" s="20" customFormat="1" ht="55.15" hidden="1" customHeight="1" x14ac:dyDescent="0.2">
      <c r="A25" s="73">
        <v>1</v>
      </c>
      <c r="B25" s="179" t="s">
        <v>190</v>
      </c>
      <c r="C25" s="65">
        <f>IF(ISERROR(VLOOKUP(B25,'KAYIT LİSTESİ'!$B$4:$H$605,2,0)),"",(VLOOKUP(B25,'KAYIT LİSTESİ'!$B$4:$H$605,2,0)))</f>
        <v>147</v>
      </c>
      <c r="D25" s="55" t="str">
        <f>IF(ISERROR(VLOOKUP(B25,'KAYIT LİSTESİ'!$B$4:$H$605,4,0)),"",(VLOOKUP(B25,'KAYIT LİSTESİ'!$B$4:$H$605,4,0)))</f>
        <v>12.2.1957</v>
      </c>
      <c r="E25" s="55" t="str">
        <f>IF(ISERROR(VLOOKUP(B25,'KAYIT LİSTESİ'!$B$4:$N$605,13,0)),"",(VLOOKUP(B25,'KAYIT LİSTESİ'!$B$4:$N$605,13,0)))</f>
        <v>M-55</v>
      </c>
      <c r="F25" s="72" t="str">
        <f>IF(ISERROR(VLOOKUP(B25,'KAYIT LİSTESİ'!$B$4:$H$605,5,0)),"",(VLOOKUP(B25,'KAYIT LİSTESİ'!$B$4:$H$605,5,0)))</f>
        <v>MESUT YARIN</v>
      </c>
      <c r="G25" s="72" t="str">
        <f>IF(ISERROR(VLOOKUP(B25,'KAYIT LİSTESİ'!$B$4:$H$605,6,0)),"",(VLOOKUP(B25,'KAYIT LİSTESİ'!$B$4:$H$605,6,0)))</f>
        <v>İZMİR MASTERLER ATL. KULÜBÜ</v>
      </c>
      <c r="H25" s="199"/>
      <c r="I25" s="199"/>
      <c r="J25" s="199"/>
      <c r="K25" s="202"/>
      <c r="L25" s="203"/>
      <c r="M25" s="203"/>
      <c r="N25" s="199"/>
      <c r="O25" s="200"/>
      <c r="P25" s="199"/>
      <c r="Q25" s="203"/>
      <c r="R25" s="203"/>
      <c r="S25" s="203"/>
      <c r="T25" s="199"/>
      <c r="U25" s="199"/>
      <c r="V25" s="199"/>
      <c r="W25" s="203"/>
      <c r="X25" s="203"/>
      <c r="Y25" s="203"/>
      <c r="Z25" s="199"/>
      <c r="AA25" s="199"/>
      <c r="AB25" s="199"/>
      <c r="AC25" s="203"/>
      <c r="AD25" s="203"/>
      <c r="AE25" s="203"/>
      <c r="AF25" s="199"/>
      <c r="AG25" s="199"/>
      <c r="AH25" s="199"/>
      <c r="AI25" s="203"/>
      <c r="AJ25" s="203"/>
      <c r="AK25" s="203"/>
      <c r="AL25" s="199"/>
      <c r="AM25" s="199"/>
      <c r="AN25" s="199"/>
      <c r="AO25" s="203"/>
      <c r="AP25" s="203"/>
      <c r="AQ25" s="203"/>
      <c r="AR25" s="199"/>
      <c r="AS25" s="199"/>
      <c r="AT25" s="199"/>
      <c r="AU25" s="203"/>
      <c r="AV25" s="204"/>
      <c r="AW25" s="204"/>
      <c r="AX25" s="201"/>
      <c r="AY25" s="201"/>
      <c r="AZ25" s="201"/>
      <c r="BA25" s="204"/>
      <c r="BB25" s="204"/>
      <c r="BC25" s="204"/>
      <c r="BD25" s="201"/>
      <c r="BE25" s="201"/>
      <c r="BF25" s="201"/>
      <c r="BG25" s="204"/>
      <c r="BH25" s="204"/>
      <c r="BI25" s="204"/>
      <c r="BJ25" s="201"/>
      <c r="BK25" s="201"/>
      <c r="BL25" s="201"/>
      <c r="BM25" s="204"/>
      <c r="BN25" s="204"/>
      <c r="BO25" s="204"/>
      <c r="BP25" s="205"/>
      <c r="BQ25" s="205"/>
      <c r="BR25" s="223"/>
    </row>
    <row r="26" spans="1:70" ht="36" hidden="1" customHeight="1" x14ac:dyDescent="0.2">
      <c r="A26" s="552" t="s">
        <v>6</v>
      </c>
      <c r="B26" s="562"/>
      <c r="C26" s="552" t="s">
        <v>146</v>
      </c>
      <c r="D26" s="552" t="s">
        <v>21</v>
      </c>
      <c r="E26" s="552" t="s">
        <v>225</v>
      </c>
      <c r="F26" s="552" t="s">
        <v>7</v>
      </c>
      <c r="G26" s="552" t="s">
        <v>47</v>
      </c>
      <c r="H26" s="555" t="s">
        <v>379</v>
      </c>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6"/>
      <c r="AY26" s="556"/>
      <c r="AZ26" s="556"/>
      <c r="BA26" s="556"/>
      <c r="BB26" s="556"/>
      <c r="BC26" s="556"/>
      <c r="BD26" s="556"/>
      <c r="BE26" s="556"/>
      <c r="BF26" s="556"/>
      <c r="BG26" s="556"/>
      <c r="BH26" s="556"/>
      <c r="BI26" s="556"/>
      <c r="BJ26" s="556"/>
      <c r="BK26" s="556"/>
      <c r="BL26" s="556"/>
      <c r="BM26" s="556"/>
      <c r="BN26" s="556"/>
      <c r="BO26" s="556"/>
      <c r="BP26" s="559" t="s">
        <v>8</v>
      </c>
      <c r="BQ26" s="560" t="s">
        <v>212</v>
      </c>
      <c r="BR26" s="569" t="s">
        <v>9</v>
      </c>
    </row>
    <row r="27" spans="1:70" ht="69.75" hidden="1" customHeight="1" x14ac:dyDescent="0.2">
      <c r="A27" s="553"/>
      <c r="B27" s="562"/>
      <c r="C27" s="553"/>
      <c r="D27" s="553"/>
      <c r="E27" s="553"/>
      <c r="F27" s="553"/>
      <c r="G27" s="553"/>
      <c r="H27" s="554">
        <v>90</v>
      </c>
      <c r="I27" s="554"/>
      <c r="J27" s="554"/>
      <c r="K27" s="554">
        <v>95</v>
      </c>
      <c r="L27" s="554"/>
      <c r="M27" s="554"/>
      <c r="N27" s="554">
        <v>100</v>
      </c>
      <c r="O27" s="554"/>
      <c r="P27" s="554"/>
      <c r="Q27" s="554">
        <v>105</v>
      </c>
      <c r="R27" s="554"/>
      <c r="S27" s="554"/>
      <c r="T27" s="554">
        <v>110</v>
      </c>
      <c r="U27" s="554"/>
      <c r="V27" s="554"/>
      <c r="W27" s="554">
        <v>115</v>
      </c>
      <c r="X27" s="554"/>
      <c r="Y27" s="554"/>
      <c r="Z27" s="554">
        <v>120</v>
      </c>
      <c r="AA27" s="554"/>
      <c r="AB27" s="554"/>
      <c r="AC27" s="554">
        <v>125</v>
      </c>
      <c r="AD27" s="554"/>
      <c r="AE27" s="554"/>
      <c r="AF27" s="554">
        <v>130</v>
      </c>
      <c r="AG27" s="554"/>
      <c r="AH27" s="554"/>
      <c r="AI27" s="554">
        <v>135</v>
      </c>
      <c r="AJ27" s="554"/>
      <c r="AK27" s="554"/>
      <c r="AL27" s="554"/>
      <c r="AM27" s="554"/>
      <c r="AN27" s="554"/>
      <c r="AO27" s="554"/>
      <c r="AP27" s="554"/>
      <c r="AQ27" s="554"/>
      <c r="AR27" s="554"/>
      <c r="AS27" s="554"/>
      <c r="AT27" s="554"/>
      <c r="AU27" s="554"/>
      <c r="AV27" s="554"/>
      <c r="AW27" s="554"/>
      <c r="AX27" s="554"/>
      <c r="AY27" s="554"/>
      <c r="AZ27" s="554"/>
      <c r="BA27" s="554"/>
      <c r="BB27" s="554"/>
      <c r="BC27" s="554"/>
      <c r="BD27" s="554"/>
      <c r="BE27" s="554"/>
      <c r="BF27" s="554"/>
      <c r="BG27" s="554"/>
      <c r="BH27" s="554"/>
      <c r="BI27" s="554"/>
      <c r="BJ27" s="554"/>
      <c r="BK27" s="554"/>
      <c r="BL27" s="554"/>
      <c r="BM27" s="554"/>
      <c r="BN27" s="554"/>
      <c r="BO27" s="554"/>
      <c r="BP27" s="559"/>
      <c r="BQ27" s="560"/>
      <c r="BR27" s="569"/>
    </row>
    <row r="28" spans="1:70" s="20" customFormat="1" ht="55.15" hidden="1" customHeight="1" x14ac:dyDescent="0.2">
      <c r="A28" s="73">
        <v>1</v>
      </c>
      <c r="B28" s="179" t="s">
        <v>191</v>
      </c>
      <c r="C28" s="65">
        <f>IF(ISERROR(VLOOKUP(B28,'KAYIT LİSTESİ'!$B$4:$H$605,2,0)),"",(VLOOKUP(B28,'KAYIT LİSTESİ'!$B$4:$H$605,2,0)))</f>
        <v>184</v>
      </c>
      <c r="D28" s="55" t="str">
        <f>IF(ISERROR(VLOOKUP(B28,'KAYIT LİSTESİ'!$B$4:$H$605,4,0)),"",(VLOOKUP(B28,'KAYIT LİSTESİ'!$B$4:$H$605,4,0)))</f>
        <v>15.5.1959</v>
      </c>
      <c r="E28" s="55" t="str">
        <f>IF(ISERROR(VLOOKUP(B28,'KAYIT LİSTESİ'!$B$4:$N$605,13,0)),"",(VLOOKUP(B28,'KAYIT LİSTESİ'!$B$4:$N$605,13,0)))</f>
        <v>M-55</v>
      </c>
      <c r="F28" s="72" t="str">
        <f>IF(ISERROR(VLOOKUP(B28,'KAYIT LİSTESİ'!$B$4:$H$605,5,0)),"",(VLOOKUP(B28,'KAYIT LİSTESİ'!$B$4:$H$605,5,0)))</f>
        <v>ARMAĞAN AKGÜL</v>
      </c>
      <c r="G28" s="72" t="str">
        <f>IF(ISERROR(VLOOKUP(B28,'KAYIT LİSTESİ'!$B$4:$H$605,6,0)),"",(VLOOKUP(B28,'KAYIT LİSTESİ'!$B$4:$H$605,6,0)))</f>
        <v>İZMİR MASTERLER ATL. KULÜBÜ</v>
      </c>
      <c r="H28" s="199"/>
      <c r="I28" s="199"/>
      <c r="J28" s="199"/>
      <c r="K28" s="202"/>
      <c r="L28" s="203"/>
      <c r="M28" s="203"/>
      <c r="N28" s="199"/>
      <c r="O28" s="200"/>
      <c r="P28" s="199"/>
      <c r="Q28" s="203"/>
      <c r="R28" s="203"/>
      <c r="S28" s="203"/>
      <c r="T28" s="199"/>
      <c r="U28" s="199"/>
      <c r="V28" s="199"/>
      <c r="W28" s="203"/>
      <c r="X28" s="203"/>
      <c r="Y28" s="203"/>
      <c r="Z28" s="199"/>
      <c r="AA28" s="199"/>
      <c r="AB28" s="199"/>
      <c r="AC28" s="203"/>
      <c r="AD28" s="203"/>
      <c r="AE28" s="203"/>
      <c r="AF28" s="199"/>
      <c r="AG28" s="199"/>
      <c r="AH28" s="199"/>
      <c r="AI28" s="203"/>
      <c r="AJ28" s="203"/>
      <c r="AK28" s="203"/>
      <c r="AL28" s="199"/>
      <c r="AM28" s="199"/>
      <c r="AN28" s="199"/>
      <c r="AO28" s="203"/>
      <c r="AP28" s="203"/>
      <c r="AQ28" s="203"/>
      <c r="AR28" s="199"/>
      <c r="AS28" s="199"/>
      <c r="AT28" s="199"/>
      <c r="AU28" s="203"/>
      <c r="AV28" s="204"/>
      <c r="AW28" s="204"/>
      <c r="AX28" s="201"/>
      <c r="AY28" s="201"/>
      <c r="AZ28" s="201"/>
      <c r="BA28" s="204"/>
      <c r="BB28" s="204"/>
      <c r="BC28" s="204"/>
      <c r="BD28" s="201"/>
      <c r="BE28" s="201"/>
      <c r="BF28" s="201"/>
      <c r="BG28" s="204"/>
      <c r="BH28" s="204"/>
      <c r="BI28" s="204"/>
      <c r="BJ28" s="201"/>
      <c r="BK28" s="201"/>
      <c r="BL28" s="201"/>
      <c r="BM28" s="204"/>
      <c r="BN28" s="204"/>
      <c r="BO28" s="204"/>
      <c r="BP28" s="205"/>
      <c r="BQ28" s="205"/>
      <c r="BR28" s="223"/>
    </row>
    <row r="29" spans="1:70" ht="9" customHeight="1" x14ac:dyDescent="0.2">
      <c r="F29" s="53"/>
    </row>
    <row r="30" spans="1:70" s="78" customFormat="1" ht="18" x14ac:dyDescent="0.25">
      <c r="A30" s="74" t="s">
        <v>22</v>
      </c>
      <c r="B30" s="74"/>
      <c r="C30" s="74"/>
      <c r="D30" s="75"/>
      <c r="E30" s="75"/>
      <c r="F30" s="76"/>
      <c r="G30" s="77" t="s">
        <v>0</v>
      </c>
      <c r="K30" s="78" t="s">
        <v>1</v>
      </c>
      <c r="T30" s="78" t="s">
        <v>2</v>
      </c>
      <c r="AB30" s="78" t="s">
        <v>3</v>
      </c>
      <c r="AM30" s="78" t="s">
        <v>3</v>
      </c>
      <c r="BP30" s="79" t="s">
        <v>3</v>
      </c>
      <c r="BQ30" s="77"/>
      <c r="BR30" s="225"/>
    </row>
    <row r="31" spans="1:70" x14ac:dyDescent="0.2">
      <c r="F31" s="53"/>
    </row>
    <row r="32" spans="1:70" x14ac:dyDescent="0.2">
      <c r="F32" s="53"/>
    </row>
    <row r="33" spans="6:6" x14ac:dyDescent="0.2">
      <c r="F33" s="53"/>
    </row>
  </sheetData>
  <mergeCells count="194">
    <mergeCell ref="A1:BR1"/>
    <mergeCell ref="A2:BR2"/>
    <mergeCell ref="A3:D3"/>
    <mergeCell ref="F3:G3"/>
    <mergeCell ref="V3:Y3"/>
    <mergeCell ref="AB3:AF3"/>
    <mergeCell ref="AG3:AK3"/>
    <mergeCell ref="AX3:BC3"/>
    <mergeCell ref="BD3:BR3"/>
    <mergeCell ref="BP5:BR5"/>
    <mergeCell ref="A6:A7"/>
    <mergeCell ref="B6:B7"/>
    <mergeCell ref="C6:C7"/>
    <mergeCell ref="H6:BO6"/>
    <mergeCell ref="H7:J7"/>
    <mergeCell ref="K7:M7"/>
    <mergeCell ref="N7:P7"/>
    <mergeCell ref="Q7:S7"/>
    <mergeCell ref="BR6:BR7"/>
    <mergeCell ref="BP6:BP7"/>
    <mergeCell ref="BQ6:BQ7"/>
    <mergeCell ref="A4:D4"/>
    <mergeCell ref="F4:G4"/>
    <mergeCell ref="AX4:BC4"/>
    <mergeCell ref="BD4:BM4"/>
    <mergeCell ref="A10:A11"/>
    <mergeCell ref="B10:B11"/>
    <mergeCell ref="C10:C11"/>
    <mergeCell ref="AL7:AN7"/>
    <mergeCell ref="AO7:AQ7"/>
    <mergeCell ref="AR7:AT7"/>
    <mergeCell ref="T7:V7"/>
    <mergeCell ref="W7:Y7"/>
    <mergeCell ref="Z7:AB7"/>
    <mergeCell ref="AC7:AE7"/>
    <mergeCell ref="AF7:AH7"/>
    <mergeCell ref="AI7:AK7"/>
    <mergeCell ref="BD7:BF7"/>
    <mergeCell ref="BG7:BI7"/>
    <mergeCell ref="BJ7:BL7"/>
    <mergeCell ref="BM7:BO7"/>
    <mergeCell ref="AU7:AW7"/>
    <mergeCell ref="AX7:AZ7"/>
    <mergeCell ref="BA7:BC7"/>
    <mergeCell ref="AL11:AN11"/>
    <mergeCell ref="BP15:BP16"/>
    <mergeCell ref="BQ15:BQ16"/>
    <mergeCell ref="BR15:BR16"/>
    <mergeCell ref="H16:J16"/>
    <mergeCell ref="K16:M16"/>
    <mergeCell ref="N16:P16"/>
    <mergeCell ref="Q16:S16"/>
    <mergeCell ref="T16:V16"/>
    <mergeCell ref="W16:Y16"/>
    <mergeCell ref="BJ16:BL16"/>
    <mergeCell ref="BM16:BO16"/>
    <mergeCell ref="H15:BO15"/>
    <mergeCell ref="BP10:BP11"/>
    <mergeCell ref="BQ10:BQ11"/>
    <mergeCell ref="BR10:BR11"/>
    <mergeCell ref="H11:J11"/>
    <mergeCell ref="K11:M11"/>
    <mergeCell ref="N11:P11"/>
    <mergeCell ref="Q11:S11"/>
    <mergeCell ref="T11:V11"/>
    <mergeCell ref="AO11:AQ11"/>
    <mergeCell ref="AR11:AT11"/>
    <mergeCell ref="W11:Y11"/>
    <mergeCell ref="Z11:AB11"/>
    <mergeCell ref="AC11:AE11"/>
    <mergeCell ref="AF11:AH11"/>
    <mergeCell ref="AI11:AK11"/>
    <mergeCell ref="BG11:BI11"/>
    <mergeCell ref="BJ11:BL11"/>
    <mergeCell ref="BM11:BO11"/>
    <mergeCell ref="AU11:AW11"/>
    <mergeCell ref="AX11:AZ11"/>
    <mergeCell ref="BA11:BC11"/>
    <mergeCell ref="BD11:BF11"/>
    <mergeCell ref="H10:BO10"/>
    <mergeCell ref="A18:A19"/>
    <mergeCell ref="B18:B19"/>
    <mergeCell ref="C18:C19"/>
    <mergeCell ref="D18:D19"/>
    <mergeCell ref="E18:E19"/>
    <mergeCell ref="F18:F19"/>
    <mergeCell ref="G18:G19"/>
    <mergeCell ref="H18:BO18"/>
    <mergeCell ref="AR16:AT16"/>
    <mergeCell ref="AU16:AW16"/>
    <mergeCell ref="AX16:AZ16"/>
    <mergeCell ref="BA16:BC16"/>
    <mergeCell ref="BD16:BF16"/>
    <mergeCell ref="BG16:BI16"/>
    <mergeCell ref="Z16:AB16"/>
    <mergeCell ref="AC16:AE16"/>
    <mergeCell ref="AF16:AH16"/>
    <mergeCell ref="AI16:AK16"/>
    <mergeCell ref="AL16:AN16"/>
    <mergeCell ref="AO16:AQ16"/>
    <mergeCell ref="A15:A16"/>
    <mergeCell ref="B15:B16"/>
    <mergeCell ref="C15:C16"/>
    <mergeCell ref="BP18:BP19"/>
    <mergeCell ref="BQ18:BQ19"/>
    <mergeCell ref="BR18:BR19"/>
    <mergeCell ref="H19:J19"/>
    <mergeCell ref="K19:M19"/>
    <mergeCell ref="N19:P19"/>
    <mergeCell ref="Q19:S19"/>
    <mergeCell ref="T19:V19"/>
    <mergeCell ref="W19:Y19"/>
    <mergeCell ref="Z19:AB19"/>
    <mergeCell ref="BM19:BO19"/>
    <mergeCell ref="AU19:AW19"/>
    <mergeCell ref="AX19:AZ19"/>
    <mergeCell ref="BA19:BC19"/>
    <mergeCell ref="BD19:BF19"/>
    <mergeCell ref="BG19:BI19"/>
    <mergeCell ref="BJ19:BL19"/>
    <mergeCell ref="AC19:AE19"/>
    <mergeCell ref="AF19:AH19"/>
    <mergeCell ref="AI19:AK19"/>
    <mergeCell ref="AL19:AN19"/>
    <mergeCell ref="AO19:AQ19"/>
    <mergeCell ref="AR19:AT19"/>
    <mergeCell ref="A23:A24"/>
    <mergeCell ref="B23:B24"/>
    <mergeCell ref="C23:C24"/>
    <mergeCell ref="D23:D24"/>
    <mergeCell ref="E23:E24"/>
    <mergeCell ref="F23:F24"/>
    <mergeCell ref="G23:G24"/>
    <mergeCell ref="H23:BO23"/>
    <mergeCell ref="AC24:AE24"/>
    <mergeCell ref="BP23:BP24"/>
    <mergeCell ref="BQ23:BQ24"/>
    <mergeCell ref="BR23:BR24"/>
    <mergeCell ref="H24:J24"/>
    <mergeCell ref="K24:M24"/>
    <mergeCell ref="N24:P24"/>
    <mergeCell ref="Q24:S24"/>
    <mergeCell ref="T24:V24"/>
    <mergeCell ref="W24:Y24"/>
    <mergeCell ref="Z24:AB24"/>
    <mergeCell ref="AX24:AZ24"/>
    <mergeCell ref="BA24:BC24"/>
    <mergeCell ref="BD24:BF24"/>
    <mergeCell ref="BG24:BI24"/>
    <mergeCell ref="BJ24:BL24"/>
    <mergeCell ref="BM24:BO24"/>
    <mergeCell ref="AF24:AH24"/>
    <mergeCell ref="AI24:AK24"/>
    <mergeCell ref="AL24:AN24"/>
    <mergeCell ref="AO24:AQ24"/>
    <mergeCell ref="AR24:AT24"/>
    <mergeCell ref="AU24:AW24"/>
    <mergeCell ref="AF27:AH27"/>
    <mergeCell ref="AI27:AK27"/>
    <mergeCell ref="AL27:AN27"/>
    <mergeCell ref="G26:G27"/>
    <mergeCell ref="H26:BO26"/>
    <mergeCell ref="BP26:BP27"/>
    <mergeCell ref="BG27:BI27"/>
    <mergeCell ref="BJ27:BL27"/>
    <mergeCell ref="H27:J27"/>
    <mergeCell ref="K27:M27"/>
    <mergeCell ref="N27:P27"/>
    <mergeCell ref="Q27:S27"/>
    <mergeCell ref="T27:V27"/>
    <mergeCell ref="BQ26:BQ27"/>
    <mergeCell ref="BR26:BR27"/>
    <mergeCell ref="D6:E6"/>
    <mergeCell ref="F6:G6"/>
    <mergeCell ref="D10:E10"/>
    <mergeCell ref="F10:G10"/>
    <mergeCell ref="D15:E15"/>
    <mergeCell ref="F15:G15"/>
    <mergeCell ref="A26:A27"/>
    <mergeCell ref="B26:B27"/>
    <mergeCell ref="C26:C27"/>
    <mergeCell ref="D26:D27"/>
    <mergeCell ref="E26:E27"/>
    <mergeCell ref="F26:F27"/>
    <mergeCell ref="BM27:BO27"/>
    <mergeCell ref="AO27:AQ27"/>
    <mergeCell ref="AR27:AT27"/>
    <mergeCell ref="AU27:AW27"/>
    <mergeCell ref="AX27:AZ27"/>
    <mergeCell ref="BA27:BC27"/>
    <mergeCell ref="BD27:BF27"/>
    <mergeCell ref="W27:Y27"/>
    <mergeCell ref="Z27:AB27"/>
    <mergeCell ref="AC27:AE27"/>
  </mergeCells>
  <conditionalFormatting sqref="BP17 BP9 BP12:BP14 BP20:BP22 BP25 BP28">
    <cfRule type="duplicateValues" dxfId="49" priority="2" stopIfTrue="1"/>
  </conditionalFormatting>
  <conditionalFormatting sqref="BP8">
    <cfRule type="duplicateValues" dxfId="48" priority="1" stopIfTrue="1"/>
  </conditionalFormatting>
  <hyperlinks>
    <hyperlink ref="F3" location="'YARIŞMA PROGRAMI'!C13" display="Sırıkla Atlama"/>
    <hyperlink ref="F3:G3" location="'YARIŞMA PROGRAMI'!C8" display="'YARIŞMA PROGRAMI'!C8"/>
  </hyperlinks>
  <printOptions horizontalCentered="1"/>
  <pageMargins left="0.16" right="0.15748031496062992" top="0.4" bottom="0.27559055118110237" header="0.19685039370078741" footer="0.19685039370078741"/>
  <pageSetup paperSize="9" scale="36" orientation="landscape"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6"/>
  <sheetViews>
    <sheetView view="pageBreakPreview" topLeftCell="A13" zoomScale="80" zoomScaleNormal="100" zoomScaleSheetLayoutView="80" workbookViewId="0">
      <selection activeCell="F23" sqref="F23"/>
    </sheetView>
  </sheetViews>
  <sheetFormatPr defaultColWidth="9.140625" defaultRowHeight="12.75" x14ac:dyDescent="0.2"/>
  <cols>
    <col min="1" max="1" width="6" style="90" customWidth="1"/>
    <col min="2" max="2" width="9.5703125" style="90" hidden="1" customWidth="1"/>
    <col min="3" max="3" width="6.5703125" style="90" customWidth="1"/>
    <col min="4" max="4" width="12.5703125" style="91" customWidth="1"/>
    <col min="5" max="5" width="9.7109375" style="91" customWidth="1"/>
    <col min="6" max="6" width="25.42578125" style="90" customWidth="1"/>
    <col min="7" max="7" width="25.28515625" style="3" customWidth="1"/>
    <col min="8" max="14" width="12.28515625" style="3" customWidth="1"/>
    <col min="15" max="15" width="16.7109375" style="92" customWidth="1"/>
    <col min="16" max="16" width="7.85546875" style="90" customWidth="1"/>
    <col min="17" max="17" width="9.140625" style="3" customWidth="1"/>
    <col min="18" max="16384" width="9.140625" style="3"/>
  </cols>
  <sheetData>
    <row r="1" spans="1:16" ht="48.75" customHeight="1" x14ac:dyDescent="0.2">
      <c r="A1" s="505" t="str">
        <f>'YARIŞMA BİLGİLERİ'!A2</f>
        <v>Türkiye Atletizm Federasyonu
İzmir Atletizm İl Temsilciliği</v>
      </c>
      <c r="B1" s="505"/>
      <c r="C1" s="505"/>
      <c r="D1" s="505"/>
      <c r="E1" s="505"/>
      <c r="F1" s="505"/>
      <c r="G1" s="505"/>
      <c r="H1" s="505"/>
      <c r="I1" s="505"/>
      <c r="J1" s="505"/>
      <c r="K1" s="505"/>
      <c r="L1" s="505"/>
      <c r="M1" s="505"/>
      <c r="N1" s="505"/>
      <c r="O1" s="505"/>
      <c r="P1" s="505"/>
    </row>
    <row r="2" spans="1:16" ht="25.5" customHeight="1" x14ac:dyDescent="0.2">
      <c r="A2" s="506" t="str">
        <f>'YARIŞMA BİLGİLERİ'!F19</f>
        <v>Masterler Türkiye Şampiyonası</v>
      </c>
      <c r="B2" s="506"/>
      <c r="C2" s="506"/>
      <c r="D2" s="506"/>
      <c r="E2" s="506"/>
      <c r="F2" s="506"/>
      <c r="G2" s="506"/>
      <c r="H2" s="506"/>
      <c r="I2" s="506"/>
      <c r="J2" s="506"/>
      <c r="K2" s="506"/>
      <c r="L2" s="506"/>
      <c r="M2" s="506"/>
      <c r="N2" s="506"/>
      <c r="O2" s="506"/>
      <c r="P2" s="506"/>
    </row>
    <row r="3" spans="1:16" s="4" customFormat="1" ht="27" customHeight="1" x14ac:dyDescent="0.2">
      <c r="A3" s="507" t="s">
        <v>160</v>
      </c>
      <c r="B3" s="507"/>
      <c r="C3" s="507"/>
      <c r="D3" s="508" t="str">
        <f>'YARIŞMA PROGRAMI'!C25</f>
        <v>3 Adım Atlama</v>
      </c>
      <c r="E3" s="508"/>
      <c r="F3" s="509"/>
      <c r="G3" s="94"/>
      <c r="H3" s="510"/>
      <c r="I3" s="510"/>
      <c r="J3" s="510"/>
      <c r="K3" s="209"/>
      <c r="L3" s="209"/>
      <c r="M3" s="212"/>
      <c r="N3" s="511"/>
      <c r="O3" s="511"/>
      <c r="P3" s="511"/>
    </row>
    <row r="4" spans="1:16" s="4" customFormat="1" ht="17.25" customHeight="1" x14ac:dyDescent="0.2">
      <c r="A4" s="512" t="s">
        <v>161</v>
      </c>
      <c r="B4" s="512"/>
      <c r="C4" s="512"/>
      <c r="D4" s="513" t="str">
        <f>'YARIŞMA BİLGİLERİ'!F21</f>
        <v>Master Erkekler</v>
      </c>
      <c r="E4" s="513"/>
      <c r="F4" s="513"/>
      <c r="G4" s="96"/>
      <c r="H4" s="95"/>
      <c r="I4" s="514"/>
      <c r="J4" s="514"/>
      <c r="K4" s="210"/>
      <c r="L4" s="512" t="s">
        <v>159</v>
      </c>
      <c r="M4" s="512"/>
      <c r="N4" s="515">
        <f>'YARIŞMA PROGRAMI'!B25</f>
        <v>42211.673611111109</v>
      </c>
      <c r="O4" s="515"/>
      <c r="P4" s="207"/>
    </row>
    <row r="5" spans="1:16" ht="15" customHeight="1" x14ac:dyDescent="0.2">
      <c r="A5" s="5"/>
      <c r="B5" s="5"/>
      <c r="C5" s="5"/>
      <c r="D5" s="9"/>
      <c r="E5" s="9"/>
      <c r="F5" s="6"/>
      <c r="G5" s="7"/>
      <c r="H5" s="8"/>
      <c r="I5" s="8"/>
      <c r="J5" s="8"/>
      <c r="K5" s="8"/>
      <c r="L5" s="8"/>
      <c r="M5" s="8"/>
      <c r="N5" s="8"/>
      <c r="O5" s="206">
        <f ca="1">NOW()</f>
        <v>42212.506261805553</v>
      </c>
      <c r="P5" s="206"/>
    </row>
    <row r="6" spans="1:16" ht="31.15" customHeight="1" x14ac:dyDescent="0.2">
      <c r="A6" s="519" t="s">
        <v>6</v>
      </c>
      <c r="B6" s="519"/>
      <c r="C6" s="520" t="s">
        <v>146</v>
      </c>
      <c r="D6" s="521" t="s">
        <v>387</v>
      </c>
      <c r="E6" s="522"/>
      <c r="F6" s="523" t="str">
        <f>'YARIŞMA PROGRAMI'!J24</f>
        <v>MURAT AYAYDIN-15.55</v>
      </c>
      <c r="G6" s="524"/>
      <c r="H6" s="516" t="s">
        <v>368</v>
      </c>
      <c r="I6" s="516"/>
      <c r="J6" s="516"/>
      <c r="K6" s="516"/>
      <c r="L6" s="516"/>
      <c r="M6" s="516"/>
      <c r="N6" s="516"/>
      <c r="O6" s="517" t="s">
        <v>8</v>
      </c>
      <c r="P6" s="517" t="s">
        <v>216</v>
      </c>
    </row>
    <row r="7" spans="1:16" ht="21.75" customHeight="1" x14ac:dyDescent="0.2">
      <c r="A7" s="519"/>
      <c r="B7" s="519"/>
      <c r="C7" s="520"/>
      <c r="D7" s="263" t="s">
        <v>386</v>
      </c>
      <c r="E7" s="264" t="s">
        <v>225</v>
      </c>
      <c r="F7" s="265" t="s">
        <v>14</v>
      </c>
      <c r="G7" s="265" t="s">
        <v>47</v>
      </c>
      <c r="H7" s="97">
        <v>1</v>
      </c>
      <c r="I7" s="97">
        <v>2</v>
      </c>
      <c r="J7" s="97">
        <v>3</v>
      </c>
      <c r="K7" s="208" t="s">
        <v>217</v>
      </c>
      <c r="L7" s="211">
        <v>4</v>
      </c>
      <c r="M7" s="211">
        <v>5</v>
      </c>
      <c r="N7" s="211">
        <v>6</v>
      </c>
      <c r="O7" s="518"/>
      <c r="P7" s="518"/>
    </row>
    <row r="8" spans="1:16" s="83" customFormat="1" ht="34.9" customHeight="1" x14ac:dyDescent="0.2">
      <c r="A8" s="98">
        <v>1</v>
      </c>
      <c r="B8" s="99" t="s">
        <v>1124</v>
      </c>
      <c r="C8" s="100">
        <f>IF(ISERROR(VLOOKUP(B8,'KAYIT LİSTESİ'!$B$4:$H$605,2,0)),"",(VLOOKUP(B8,'KAYIT LİSTESİ'!$B$4:$H$605,2,0)))</f>
        <v>151</v>
      </c>
      <c r="D8" s="101" t="str">
        <f>IF(ISERROR(VLOOKUP(B8,'KAYIT LİSTESİ'!$B$4:$H$605,4,0)),"",(VLOOKUP(B8,'KAYIT LİSTESİ'!$B$4:$H$605,4,0)))</f>
        <v>1.1.1976</v>
      </c>
      <c r="E8" s="100" t="str">
        <f>IF(ISERROR(VLOOKUP(B8,'KAYIT LİSTESİ'!$B$4:$N$605,13,0)),"",(VLOOKUP(B8,'KAYIT LİSTESİ'!$B$4:$N$605,13,0)))</f>
        <v>M-35</v>
      </c>
      <c r="F8" s="187" t="str">
        <f>IF(ISERROR(VLOOKUP(B8,'KAYIT LİSTESİ'!$B$4:$H$605,5,0)),"",(VLOOKUP(B8,'KAYIT LİSTESİ'!$B$4:$H$605,5,0)))</f>
        <v>İBRAHİM TAŞAR</v>
      </c>
      <c r="G8" s="187" t="str">
        <f>IF(ISERROR(VLOOKUP(B8,'KAYIT LİSTESİ'!$B$4:$H$605,6,0)),"",(VLOOKUP(B8,'KAYIT LİSTESİ'!$B$4:$H$605,6,0)))</f>
        <v>ÇAYKUR RİZESPOR</v>
      </c>
      <c r="H8" s="180">
        <v>1157</v>
      </c>
      <c r="I8" s="180">
        <v>1155</v>
      </c>
      <c r="J8" s="180">
        <v>1167</v>
      </c>
      <c r="K8" s="215">
        <f>MAX(H8:J8)</f>
        <v>1167</v>
      </c>
      <c r="L8" s="216">
        <v>1208</v>
      </c>
      <c r="M8" s="216">
        <v>1192</v>
      </c>
      <c r="N8" s="216">
        <v>1198</v>
      </c>
      <c r="O8" s="215">
        <f>MAX(H8:N8)</f>
        <v>1208</v>
      </c>
      <c r="P8" s="102"/>
    </row>
    <row r="9" spans="1:16" ht="31.15" customHeight="1" x14ac:dyDescent="0.2">
      <c r="A9" s="519" t="s">
        <v>6</v>
      </c>
      <c r="B9" s="519"/>
      <c r="C9" s="520" t="s">
        <v>146</v>
      </c>
      <c r="D9" s="521" t="s">
        <v>387</v>
      </c>
      <c r="E9" s="522"/>
      <c r="F9" s="523" t="str">
        <f>'YARIŞMA PROGRAMI'!L24</f>
        <v>TEMEL ERBEK-13.06</v>
      </c>
      <c r="G9" s="524"/>
      <c r="H9" s="516" t="s">
        <v>370</v>
      </c>
      <c r="I9" s="516"/>
      <c r="J9" s="516"/>
      <c r="K9" s="516"/>
      <c r="L9" s="516"/>
      <c r="M9" s="516"/>
      <c r="N9" s="516"/>
      <c r="O9" s="517" t="s">
        <v>8</v>
      </c>
      <c r="P9" s="517" t="s">
        <v>216</v>
      </c>
    </row>
    <row r="10" spans="1:16" ht="21.75" customHeight="1" x14ac:dyDescent="0.2">
      <c r="A10" s="519"/>
      <c r="B10" s="519"/>
      <c r="C10" s="520"/>
      <c r="D10" s="263" t="s">
        <v>386</v>
      </c>
      <c r="E10" s="264" t="s">
        <v>225</v>
      </c>
      <c r="F10" s="265" t="s">
        <v>14</v>
      </c>
      <c r="G10" s="265" t="s">
        <v>47</v>
      </c>
      <c r="H10" s="230">
        <v>1</v>
      </c>
      <c r="I10" s="230">
        <v>2</v>
      </c>
      <c r="J10" s="230">
        <v>3</v>
      </c>
      <c r="K10" s="229" t="s">
        <v>217</v>
      </c>
      <c r="L10" s="230">
        <v>4</v>
      </c>
      <c r="M10" s="230">
        <v>5</v>
      </c>
      <c r="N10" s="230">
        <v>6</v>
      </c>
      <c r="O10" s="518"/>
      <c r="P10" s="518"/>
    </row>
    <row r="11" spans="1:16" s="83" customFormat="1" ht="34.9" customHeight="1" x14ac:dyDescent="0.2">
      <c r="A11" s="98">
        <v>1</v>
      </c>
      <c r="B11" s="99" t="s">
        <v>1126</v>
      </c>
      <c r="C11" s="100">
        <f>IF(ISERROR(VLOOKUP(B11,'KAYIT LİSTESİ'!$B$4:$H$605,2,0)),"",(VLOOKUP(B11,'KAYIT LİSTESİ'!$B$4:$H$605,2,0)))</f>
        <v>56</v>
      </c>
      <c r="D11" s="101" t="str">
        <f>IF(ISERROR(VLOOKUP(B11,'KAYIT LİSTESİ'!$B$4:$H$605,4,0)),"",(VLOOKUP(B11,'KAYIT LİSTESİ'!$B$4:$H$605,4,0)))</f>
        <v>1.1.1966</v>
      </c>
      <c r="E11" s="101" t="str">
        <f>IF(ISERROR(VLOOKUP(B11,'KAYIT LİSTESİ'!$B$4:$N$605,13,0)),"",(VLOOKUP(B11,'KAYIT LİSTESİ'!$B$4:$N$605,13,0)))</f>
        <v>M-45</v>
      </c>
      <c r="F11" s="187" t="str">
        <f>IF(ISERROR(VLOOKUP(B11,'KAYIT LİSTESİ'!$B$4:$H$605,5,0)),"",(VLOOKUP(B11,'KAYIT LİSTESİ'!$B$4:$H$605,5,0)))</f>
        <v>HASAN ATALAY</v>
      </c>
      <c r="G11" s="187" t="str">
        <f>IF(ISERROR(VLOOKUP(B11,'KAYIT LİSTESİ'!$B$4:$H$605,6,0)),"",(VLOOKUP(B11,'KAYIT LİSTESİ'!$B$4:$H$605,6,0)))</f>
        <v>KONYA BÜYÜKŞEHİR BELEDİYESİ</v>
      </c>
      <c r="H11" s="180">
        <v>981</v>
      </c>
      <c r="I11" s="180" t="s">
        <v>383</v>
      </c>
      <c r="J11" s="180" t="s">
        <v>383</v>
      </c>
      <c r="K11" s="215">
        <f>MAX(H11:J11)</f>
        <v>981</v>
      </c>
      <c r="L11" s="216" t="s">
        <v>383</v>
      </c>
      <c r="M11" s="216" t="s">
        <v>383</v>
      </c>
      <c r="N11" s="216" t="s">
        <v>383</v>
      </c>
      <c r="O11" s="215">
        <f>MAX(H11:N11)</f>
        <v>981</v>
      </c>
      <c r="P11" s="102"/>
    </row>
    <row r="12" spans="1:16" s="83" customFormat="1" ht="34.9" customHeight="1" x14ac:dyDescent="0.2">
      <c r="A12" s="98">
        <v>2</v>
      </c>
      <c r="B12" s="99" t="s">
        <v>1125</v>
      </c>
      <c r="C12" s="100">
        <f>IF(ISERROR(VLOOKUP(B12,'KAYIT LİSTESİ'!$B$4:$H$605,2,0)),"",(VLOOKUP(B12,'KAYIT LİSTESİ'!$B$4:$H$605,2,0)))</f>
        <v>11</v>
      </c>
      <c r="D12" s="101" t="str">
        <f>IF(ISERROR(VLOOKUP(B12,'KAYIT LİSTESİ'!$B$4:$H$605,4,0)),"",(VLOOKUP(B12,'KAYIT LİSTESİ'!$B$4:$H$605,4,0)))</f>
        <v>19.8.1967</v>
      </c>
      <c r="E12" s="101" t="str">
        <f>IF(ISERROR(VLOOKUP(B12,'KAYIT LİSTESİ'!$B$4:$N$605,13,0)),"",(VLOOKUP(B12,'KAYIT LİSTESİ'!$B$4:$N$605,13,0)))</f>
        <v>M-45</v>
      </c>
      <c r="F12" s="187" t="str">
        <f>IF(ISERROR(VLOOKUP(B12,'KAYIT LİSTESİ'!$B$4:$H$605,5,0)),"",(VLOOKUP(B12,'KAYIT LİSTESİ'!$B$4:$H$605,5,0)))</f>
        <v>ŞERİF ALİ BÜLBÜL</v>
      </c>
      <c r="G12" s="187" t="str">
        <f>IF(ISERROR(VLOOKUP(B12,'KAYIT LİSTESİ'!$B$4:$H$605,6,0)),"",(VLOOKUP(B12,'KAYIT LİSTESİ'!$B$4:$H$605,6,0)))</f>
        <v>İZMİR MASTERLER ATL. KULÜBÜ</v>
      </c>
      <c r="H12" s="180">
        <v>890</v>
      </c>
      <c r="I12" s="180">
        <v>887</v>
      </c>
      <c r="J12" s="180">
        <v>897</v>
      </c>
      <c r="K12" s="215">
        <f>MAX(H12:J12)</f>
        <v>897</v>
      </c>
      <c r="L12" s="216">
        <v>903</v>
      </c>
      <c r="M12" s="216">
        <v>931</v>
      </c>
      <c r="N12" s="216">
        <v>917</v>
      </c>
      <c r="O12" s="215">
        <f>MAX(H12:N12)</f>
        <v>931</v>
      </c>
      <c r="P12" s="102"/>
    </row>
    <row r="13" spans="1:16" s="83" customFormat="1" ht="34.9" customHeight="1" x14ac:dyDescent="0.2">
      <c r="A13" s="98">
        <v>3</v>
      </c>
      <c r="B13" s="99" t="s">
        <v>1127</v>
      </c>
      <c r="C13" s="100">
        <f>IF(ISERROR(VLOOKUP(B13,'KAYIT LİSTESİ'!$B$4:$H$605,2,0)),"",(VLOOKUP(B13,'KAYIT LİSTESİ'!$B$4:$H$605,2,0)))</f>
        <v>84</v>
      </c>
      <c r="D13" s="101" t="str">
        <f>IF(ISERROR(VLOOKUP(B13,'KAYIT LİSTESİ'!$B$4:$H$605,4,0)),"",(VLOOKUP(B13,'KAYIT LİSTESİ'!$B$4:$H$605,4,0)))</f>
        <v>24.9.1969</v>
      </c>
      <c r="E13" s="101" t="str">
        <f>IF(ISERROR(VLOOKUP(B13,'KAYIT LİSTESİ'!$B$4:$N$605,13,0)),"",(VLOOKUP(B13,'KAYIT LİSTESİ'!$B$4:$N$605,13,0)))</f>
        <v>M-45</v>
      </c>
      <c r="F13" s="187" t="str">
        <f>IF(ISERROR(VLOOKUP(B13,'KAYIT LİSTESİ'!$B$4:$H$605,5,0)),"",(VLOOKUP(B13,'KAYIT LİSTESİ'!$B$4:$H$605,5,0)))</f>
        <v>SÜHA POLAT</v>
      </c>
      <c r="G13" s="187" t="str">
        <f>IF(ISERROR(VLOOKUP(B13,'KAYIT LİSTESİ'!$B$4:$H$605,6,0)),"",(VLOOKUP(B13,'KAYIT LİSTESİ'!$B$4:$H$605,6,0)))</f>
        <v>İZMİR MASTERLER ATL. KULÜBÜ</v>
      </c>
      <c r="H13" s="180">
        <v>870</v>
      </c>
      <c r="I13" s="180">
        <v>872</v>
      </c>
      <c r="J13" s="180">
        <v>860</v>
      </c>
      <c r="K13" s="215">
        <f>MAX(H13:J13)</f>
        <v>872</v>
      </c>
      <c r="L13" s="216">
        <v>871</v>
      </c>
      <c r="M13" s="216">
        <v>914</v>
      </c>
      <c r="N13" s="216">
        <v>902</v>
      </c>
      <c r="O13" s="215">
        <f>MAX(H13:N13)</f>
        <v>914</v>
      </c>
      <c r="P13" s="102"/>
    </row>
    <row r="14" spans="1:16" ht="31.15" customHeight="1" x14ac:dyDescent="0.2">
      <c r="A14" s="519" t="s">
        <v>6</v>
      </c>
      <c r="B14" s="519"/>
      <c r="C14" s="520" t="s">
        <v>146</v>
      </c>
      <c r="D14" s="521" t="s">
        <v>387</v>
      </c>
      <c r="E14" s="522"/>
      <c r="F14" s="523" t="str">
        <f>'YARIŞMA PROGRAMI'!M24</f>
        <v>HASAN KASAP-11.98</v>
      </c>
      <c r="G14" s="524"/>
      <c r="H14" s="516" t="s">
        <v>371</v>
      </c>
      <c r="I14" s="516"/>
      <c r="J14" s="516"/>
      <c r="K14" s="516"/>
      <c r="L14" s="516"/>
      <c r="M14" s="516"/>
      <c r="N14" s="516"/>
      <c r="O14" s="517" t="s">
        <v>8</v>
      </c>
      <c r="P14" s="517" t="s">
        <v>216</v>
      </c>
    </row>
    <row r="15" spans="1:16" ht="21.75" customHeight="1" x14ac:dyDescent="0.2">
      <c r="A15" s="519"/>
      <c r="B15" s="519"/>
      <c r="C15" s="520"/>
      <c r="D15" s="263" t="s">
        <v>386</v>
      </c>
      <c r="E15" s="264" t="s">
        <v>225</v>
      </c>
      <c r="F15" s="265" t="s">
        <v>14</v>
      </c>
      <c r="G15" s="265" t="s">
        <v>47</v>
      </c>
      <c r="H15" s="230">
        <v>1</v>
      </c>
      <c r="I15" s="230">
        <v>2</v>
      </c>
      <c r="J15" s="230">
        <v>3</v>
      </c>
      <c r="K15" s="229" t="s">
        <v>217</v>
      </c>
      <c r="L15" s="230">
        <v>4</v>
      </c>
      <c r="M15" s="230">
        <v>5</v>
      </c>
      <c r="N15" s="230">
        <v>6</v>
      </c>
      <c r="O15" s="518"/>
      <c r="P15" s="518"/>
    </row>
    <row r="16" spans="1:16" s="83" customFormat="1" ht="34.9" customHeight="1" x14ac:dyDescent="0.2">
      <c r="A16" s="98">
        <v>1</v>
      </c>
      <c r="B16" s="99" t="s">
        <v>1128</v>
      </c>
      <c r="C16" s="100">
        <f>IF(ISERROR(VLOOKUP(B16,'KAYIT LİSTESİ'!$B$4:$H$605,2,0)),"",(VLOOKUP(B16,'KAYIT LİSTESİ'!$B$4:$H$605,2,0)))</f>
        <v>178</v>
      </c>
      <c r="D16" s="101" t="str">
        <f>IF(ISERROR(VLOOKUP(B16,'KAYIT LİSTESİ'!$B$4:$H$605,4,0)),"",(VLOOKUP(B16,'KAYIT LİSTESİ'!$B$4:$H$605,4,0)))</f>
        <v>23.7.1964</v>
      </c>
      <c r="E16" s="101" t="str">
        <f>IF(ISERROR(VLOOKUP(B16,'KAYIT LİSTESİ'!$B$4:$N$605,13,0)),"",(VLOOKUP(B16,'KAYIT LİSTESİ'!$B$4:$N$605,13,0)))</f>
        <v>M-50</v>
      </c>
      <c r="F16" s="187" t="str">
        <f>IF(ISERROR(VLOOKUP(B16,'KAYIT LİSTESİ'!$B$4:$H$605,5,0)),"",(VLOOKUP(B16,'KAYIT LİSTESİ'!$B$4:$H$605,5,0)))</f>
        <v>EYÜP ÇALIŞKAN</v>
      </c>
      <c r="G16" s="187" t="str">
        <f>IF(ISERROR(VLOOKUP(B16,'KAYIT LİSTESİ'!$B$4:$H$605,6,0)),"",(VLOOKUP(B16,'KAYIT LİSTESİ'!$B$4:$H$605,6,0)))</f>
        <v>İZMİT ATLETİZM MASTER KULÜBÜ</v>
      </c>
      <c r="H16" s="180">
        <v>900</v>
      </c>
      <c r="I16" s="180">
        <v>864</v>
      </c>
      <c r="J16" s="180">
        <v>861</v>
      </c>
      <c r="K16" s="215">
        <f t="shared" ref="K16:K17" si="0">MAX(H16:J16)</f>
        <v>900</v>
      </c>
      <c r="L16" s="216" t="s">
        <v>383</v>
      </c>
      <c r="M16" s="216" t="s">
        <v>383</v>
      </c>
      <c r="N16" s="216" t="s">
        <v>383</v>
      </c>
      <c r="O16" s="215">
        <f t="shared" ref="O16:O17" si="1">MAX(H16:N16)</f>
        <v>900</v>
      </c>
      <c r="P16" s="102"/>
    </row>
    <row r="17" spans="1:17" s="83" customFormat="1" ht="34.9" hidden="1" customHeight="1" x14ac:dyDescent="0.2">
      <c r="A17" s="98">
        <v>2</v>
      </c>
      <c r="B17" s="99" t="s">
        <v>221</v>
      </c>
      <c r="C17" s="100">
        <f>IF(ISERROR(VLOOKUP(B17,'KAYIT LİSTESİ'!$B$4:$H$605,2,0)),"",(VLOOKUP(B17,'KAYIT LİSTESİ'!$B$4:$H$605,2,0)))</f>
        <v>116</v>
      </c>
      <c r="D17" s="101" t="str">
        <f>IF(ISERROR(VLOOKUP(B17,'KAYIT LİSTESİ'!$B$4:$H$605,4,0)),"",(VLOOKUP(B17,'KAYIT LİSTESİ'!$B$4:$H$605,4,0)))</f>
        <v>6.2.1969</v>
      </c>
      <c r="E17" s="101" t="str">
        <f>IF(ISERROR(VLOOKUP(B17,'KAYIT LİSTESİ'!$B$4:$N$605,13,0)),"",(VLOOKUP(B17,'KAYIT LİSTESİ'!$B$4:$N$605,13,0)))</f>
        <v>M-45</v>
      </c>
      <c r="F17" s="187" t="str">
        <f>IF(ISERROR(VLOOKUP(B17,'KAYIT LİSTESİ'!$B$4:$H$605,5,0)),"",(VLOOKUP(B17,'KAYIT LİSTESİ'!$B$4:$H$605,5,0)))</f>
        <v>YUSUF MOL</v>
      </c>
      <c r="G17" s="187" t="str">
        <f>IF(ISERROR(VLOOKUP(B17,'KAYIT LİSTESİ'!$B$4:$H$605,6,0)),"",(VLOOKUP(B17,'KAYIT LİSTESİ'!$B$4:$H$605,6,0)))</f>
        <v>İZMİR ATLETİZM SPOR KULÜBÜ</v>
      </c>
      <c r="H17" s="180"/>
      <c r="I17" s="180"/>
      <c r="J17" s="180"/>
      <c r="K17" s="215">
        <f t="shared" si="0"/>
        <v>0</v>
      </c>
      <c r="L17" s="216"/>
      <c r="M17" s="216"/>
      <c r="N17" s="216"/>
      <c r="O17" s="215">
        <f t="shared" si="1"/>
        <v>0</v>
      </c>
      <c r="P17" s="102"/>
      <c r="Q17" s="84"/>
    </row>
    <row r="18" spans="1:17" ht="31.15" customHeight="1" x14ac:dyDescent="0.2">
      <c r="A18" s="519" t="s">
        <v>6</v>
      </c>
      <c r="B18" s="519"/>
      <c r="C18" s="520" t="s">
        <v>146</v>
      </c>
      <c r="D18" s="521" t="s">
        <v>387</v>
      </c>
      <c r="E18" s="522"/>
      <c r="F18" s="523" t="str">
        <f>'YARIŞMA PROGRAMI'!N24</f>
        <v>TEMEL ERBEK-11.60</v>
      </c>
      <c r="G18" s="524"/>
      <c r="H18" s="516" t="s">
        <v>372</v>
      </c>
      <c r="I18" s="516"/>
      <c r="J18" s="516"/>
      <c r="K18" s="516"/>
      <c r="L18" s="516"/>
      <c r="M18" s="516"/>
      <c r="N18" s="516"/>
      <c r="O18" s="517" t="s">
        <v>8</v>
      </c>
      <c r="P18" s="517" t="s">
        <v>216</v>
      </c>
    </row>
    <row r="19" spans="1:17" ht="21.75" customHeight="1" x14ac:dyDescent="0.2">
      <c r="A19" s="519"/>
      <c r="B19" s="519"/>
      <c r="C19" s="520"/>
      <c r="D19" s="263" t="s">
        <v>386</v>
      </c>
      <c r="E19" s="264" t="s">
        <v>225</v>
      </c>
      <c r="F19" s="265" t="s">
        <v>14</v>
      </c>
      <c r="G19" s="265" t="s">
        <v>47</v>
      </c>
      <c r="H19" s="230">
        <v>1</v>
      </c>
      <c r="I19" s="230">
        <v>2</v>
      </c>
      <c r="J19" s="230">
        <v>3</v>
      </c>
      <c r="K19" s="229" t="s">
        <v>217</v>
      </c>
      <c r="L19" s="230">
        <v>4</v>
      </c>
      <c r="M19" s="230">
        <v>5</v>
      </c>
      <c r="N19" s="230">
        <v>6</v>
      </c>
      <c r="O19" s="518"/>
      <c r="P19" s="518"/>
    </row>
    <row r="20" spans="1:17" s="83" customFormat="1" ht="34.9" customHeight="1" x14ac:dyDescent="0.2">
      <c r="A20" s="98">
        <v>2</v>
      </c>
      <c r="B20" s="99" t="s">
        <v>1130</v>
      </c>
      <c r="C20" s="100">
        <f>IF(ISERROR(VLOOKUP(B20,'KAYIT LİSTESİ'!$B$4:$H$605,2,0)),"",(VLOOKUP(B20,'KAYIT LİSTESİ'!$B$4:$H$605,2,0)))</f>
        <v>147</v>
      </c>
      <c r="D20" s="101" t="str">
        <f>IF(ISERROR(VLOOKUP(B20,'KAYIT LİSTESİ'!$B$4:$H$605,4,0)),"",(VLOOKUP(B20,'KAYIT LİSTESİ'!$B$4:$H$605,4,0)))</f>
        <v>12.2.1957</v>
      </c>
      <c r="E20" s="101" t="str">
        <f>IF(ISERROR(VLOOKUP(B20,'KAYIT LİSTESİ'!$B$4:$N$605,13,0)),"",(VLOOKUP(B20,'KAYIT LİSTESİ'!$B$4:$N$605,13,0)))</f>
        <v>M-55</v>
      </c>
      <c r="F20" s="187" t="str">
        <f>IF(ISERROR(VLOOKUP(B20,'KAYIT LİSTESİ'!$B$4:$H$605,5,0)),"",(VLOOKUP(B20,'KAYIT LİSTESİ'!$B$4:$H$605,5,0)))</f>
        <v>MESUT YARIN</v>
      </c>
      <c r="G20" s="187" t="str">
        <f>IF(ISERROR(VLOOKUP(B20,'KAYIT LİSTESİ'!$B$4:$H$605,6,0)),"",(VLOOKUP(B20,'KAYIT LİSTESİ'!$B$4:$H$605,6,0)))</f>
        <v>İZMİR MASTERLER ATL. KULÜBÜ</v>
      </c>
      <c r="H20" s="180" t="s">
        <v>1668</v>
      </c>
      <c r="I20" s="180" t="s">
        <v>383</v>
      </c>
      <c r="J20" s="180">
        <v>814</v>
      </c>
      <c r="K20" s="215">
        <f>MAX(H20:J20)</f>
        <v>814</v>
      </c>
      <c r="L20" s="216">
        <v>883</v>
      </c>
      <c r="M20" s="216" t="s">
        <v>383</v>
      </c>
      <c r="N20" s="216" t="s">
        <v>383</v>
      </c>
      <c r="O20" s="215">
        <f>MAX(H20:N20)</f>
        <v>883</v>
      </c>
      <c r="P20" s="102"/>
    </row>
    <row r="21" spans="1:17" s="83" customFormat="1" ht="34.9" customHeight="1" x14ac:dyDescent="0.2">
      <c r="A21" s="98">
        <v>1</v>
      </c>
      <c r="B21" s="99" t="s">
        <v>1129</v>
      </c>
      <c r="C21" s="100">
        <f>IF(ISERROR(VLOOKUP(B21,'KAYIT LİSTESİ'!$B$4:$H$605,2,0)),"",(VLOOKUP(B21,'KAYIT LİSTESİ'!$B$4:$H$605,2,0)))</f>
        <v>77</v>
      </c>
      <c r="D21" s="101" t="str">
        <f>IF(ISERROR(VLOOKUP(B21,'KAYIT LİSTESİ'!$B$4:$H$605,4,0)),"",(VLOOKUP(B21,'KAYIT LİSTESİ'!$B$4:$H$605,4,0)))</f>
        <v>1.4.1956</v>
      </c>
      <c r="E21" s="101" t="str">
        <f>IF(ISERROR(VLOOKUP(B21,'KAYIT LİSTESİ'!$B$4:$N$605,13,0)),"",(VLOOKUP(B21,'KAYIT LİSTESİ'!$B$4:$N$605,13,0)))</f>
        <v>M-55</v>
      </c>
      <c r="F21" s="187" t="str">
        <f>IF(ISERROR(VLOOKUP(B21,'KAYIT LİSTESİ'!$B$4:$H$605,5,0)),"",(VLOOKUP(B21,'KAYIT LİSTESİ'!$B$4:$H$605,5,0)))</f>
        <v>HALİL AK</v>
      </c>
      <c r="G21" s="187" t="str">
        <f>IF(ISERROR(VLOOKUP(B21,'KAYIT LİSTESİ'!$B$4:$H$605,6,0)),"",(VLOOKUP(B21,'KAYIT LİSTESİ'!$B$4:$H$605,6,0)))</f>
        <v>İZMİR MASTERLER ATL. KULÜBÜ</v>
      </c>
      <c r="H21" s="180">
        <v>771</v>
      </c>
      <c r="I21" s="180">
        <v>784</v>
      </c>
      <c r="J21" s="180">
        <v>815</v>
      </c>
      <c r="K21" s="215">
        <f>MAX(H21:J21)</f>
        <v>815</v>
      </c>
      <c r="L21" s="216">
        <v>792</v>
      </c>
      <c r="M21" s="216">
        <v>805</v>
      </c>
      <c r="N21" s="216">
        <v>800</v>
      </c>
      <c r="O21" s="215">
        <f>MAX(H21:N21)</f>
        <v>815</v>
      </c>
      <c r="P21" s="102"/>
    </row>
    <row r="22" spans="1:17" ht="31.15" customHeight="1" x14ac:dyDescent="0.2">
      <c r="A22" s="519" t="s">
        <v>6</v>
      </c>
      <c r="B22" s="519"/>
      <c r="C22" s="520" t="s">
        <v>146</v>
      </c>
      <c r="D22" s="521" t="s">
        <v>387</v>
      </c>
      <c r="E22" s="522"/>
      <c r="F22" s="523" t="str">
        <f>'YARIŞMA PROGRAMI'!Q24</f>
        <v>MUZAFFER GÜVEN-9.79</v>
      </c>
      <c r="G22" s="524"/>
      <c r="H22" s="516" t="s">
        <v>380</v>
      </c>
      <c r="I22" s="516"/>
      <c r="J22" s="516"/>
      <c r="K22" s="516"/>
      <c r="L22" s="516"/>
      <c r="M22" s="516"/>
      <c r="N22" s="516"/>
      <c r="O22" s="517" t="s">
        <v>8</v>
      </c>
      <c r="P22" s="517" t="s">
        <v>216</v>
      </c>
    </row>
    <row r="23" spans="1:17" ht="21.75" customHeight="1" x14ac:dyDescent="0.2">
      <c r="A23" s="519"/>
      <c r="B23" s="519"/>
      <c r="C23" s="520"/>
      <c r="D23" s="263" t="s">
        <v>386</v>
      </c>
      <c r="E23" s="264" t="s">
        <v>225</v>
      </c>
      <c r="F23" s="265" t="s">
        <v>14</v>
      </c>
      <c r="G23" s="265" t="s">
        <v>47</v>
      </c>
      <c r="H23" s="230">
        <v>1</v>
      </c>
      <c r="I23" s="230">
        <v>2</v>
      </c>
      <c r="J23" s="230">
        <v>3</v>
      </c>
      <c r="K23" s="229" t="s">
        <v>217</v>
      </c>
      <c r="L23" s="230">
        <v>4</v>
      </c>
      <c r="M23" s="230">
        <v>5</v>
      </c>
      <c r="N23" s="230">
        <v>6</v>
      </c>
      <c r="O23" s="518"/>
      <c r="P23" s="518"/>
    </row>
    <row r="24" spans="1:17" s="83" customFormat="1" ht="34.9" customHeight="1" x14ac:dyDescent="0.2">
      <c r="A24" s="98">
        <v>1</v>
      </c>
      <c r="B24" s="99" t="s">
        <v>1131</v>
      </c>
      <c r="C24" s="100">
        <f>IF(ISERROR(VLOOKUP(B24,'KAYIT LİSTESİ'!$B$4:$H$605,2,0)),"",(VLOOKUP(B24,'KAYIT LİSTESİ'!$B$4:$H$605,2,0)))</f>
        <v>86</v>
      </c>
      <c r="D24" s="101" t="str">
        <f>IF(ISERROR(VLOOKUP(B24,'KAYIT LİSTESİ'!$B$4:$H$605,4,0)),"",(VLOOKUP(B24,'KAYIT LİSTESİ'!$B$4:$H$605,4,0)))</f>
        <v>11.7.1944</v>
      </c>
      <c r="E24" s="101" t="str">
        <f>IF(ISERROR(VLOOKUP(B24,'KAYIT LİSTESİ'!$B$4:$N$605,13,0)),"",(VLOOKUP(B24,'KAYIT LİSTESİ'!$B$4:$N$605,13,0)))</f>
        <v>M-70</v>
      </c>
      <c r="F24" s="187" t="str">
        <f>IF(ISERROR(VLOOKUP(B24,'KAYIT LİSTESİ'!$B$4:$H$605,5,0)),"",(VLOOKUP(B24,'KAYIT LİSTESİ'!$B$4:$H$605,5,0)))</f>
        <v>AHMET SEZER ENGİN</v>
      </c>
      <c r="G24" s="187" t="str">
        <f>IF(ISERROR(VLOOKUP(B24,'KAYIT LİSTESİ'!$B$4:$H$605,6,0)),"",(VLOOKUP(B24,'KAYIT LİSTESİ'!$B$4:$H$605,6,0)))</f>
        <v>İZMİR MASTERLER ATL. KULÜBÜ</v>
      </c>
      <c r="H24" s="180">
        <v>735</v>
      </c>
      <c r="I24" s="180">
        <v>629</v>
      </c>
      <c r="J24" s="180">
        <v>675</v>
      </c>
      <c r="K24" s="215">
        <f t="shared" ref="K24" si="2">MAX(H24:J24)</f>
        <v>735</v>
      </c>
      <c r="L24" s="216"/>
      <c r="M24" s="216"/>
      <c r="N24" s="216"/>
      <c r="O24" s="215">
        <f t="shared" ref="O24" si="3">MAX(H24:N24)</f>
        <v>735</v>
      </c>
      <c r="P24" s="102"/>
    </row>
    <row r="25" spans="1:17" s="87" customFormat="1" ht="9" customHeight="1" x14ac:dyDescent="0.2">
      <c r="A25" s="85"/>
      <c r="B25" s="85"/>
      <c r="C25" s="85"/>
      <c r="D25" s="86"/>
      <c r="E25" s="86"/>
      <c r="F25" s="85"/>
      <c r="O25" s="88"/>
      <c r="P25" s="85"/>
    </row>
    <row r="26" spans="1:17" s="87" customFormat="1" ht="25.5" customHeight="1" x14ac:dyDescent="0.2">
      <c r="A26" s="525" t="s">
        <v>4</v>
      </c>
      <c r="B26" s="525"/>
      <c r="C26" s="525"/>
      <c r="D26" s="525"/>
      <c r="E26" s="226"/>
      <c r="F26" s="89" t="s">
        <v>0</v>
      </c>
      <c r="G26" s="89" t="s">
        <v>1</v>
      </c>
      <c r="H26" s="526" t="s">
        <v>2</v>
      </c>
      <c r="I26" s="526"/>
      <c r="J26" s="526"/>
      <c r="K26" s="526"/>
      <c r="L26" s="526"/>
      <c r="M26" s="526"/>
      <c r="N26" s="526"/>
      <c r="O26" s="526" t="s">
        <v>3</v>
      </c>
      <c r="P26" s="526"/>
    </row>
  </sheetData>
  <sortState ref="A20:O21">
    <sortCondition descending="1" ref="O20:O21"/>
  </sortState>
  <mergeCells count="54">
    <mergeCell ref="P18:P19"/>
    <mergeCell ref="A22:A23"/>
    <mergeCell ref="B22:B23"/>
    <mergeCell ref="C22:C23"/>
    <mergeCell ref="H22:N22"/>
    <mergeCell ref="O22:O23"/>
    <mergeCell ref="P22:P23"/>
    <mergeCell ref="A18:A19"/>
    <mergeCell ref="B18:B19"/>
    <mergeCell ref="C18:C19"/>
    <mergeCell ref="H18:N18"/>
    <mergeCell ref="O18:O19"/>
    <mergeCell ref="D18:E18"/>
    <mergeCell ref="F18:G18"/>
    <mergeCell ref="D22:E22"/>
    <mergeCell ref="F22:G22"/>
    <mergeCell ref="B14:B15"/>
    <mergeCell ref="C14:C15"/>
    <mergeCell ref="H14:N14"/>
    <mergeCell ref="O14:O15"/>
    <mergeCell ref="P14:P15"/>
    <mergeCell ref="I4:J4"/>
    <mergeCell ref="N4:O4"/>
    <mergeCell ref="A4:C4"/>
    <mergeCell ref="D4:F4"/>
    <mergeCell ref="L4:M4"/>
    <mergeCell ref="A1:P1"/>
    <mergeCell ref="A2:P2"/>
    <mergeCell ref="A3:C3"/>
    <mergeCell ref="D3:F3"/>
    <mergeCell ref="H3:J3"/>
    <mergeCell ref="N3:P3"/>
    <mergeCell ref="P6:P7"/>
    <mergeCell ref="A26:D26"/>
    <mergeCell ref="H26:N26"/>
    <mergeCell ref="O26:P26"/>
    <mergeCell ref="A6:A7"/>
    <mergeCell ref="B6:B7"/>
    <mergeCell ref="C6:C7"/>
    <mergeCell ref="A9:A10"/>
    <mergeCell ref="B9:B10"/>
    <mergeCell ref="C9:C10"/>
    <mergeCell ref="H9:N9"/>
    <mergeCell ref="H6:N6"/>
    <mergeCell ref="O6:O7"/>
    <mergeCell ref="O9:O10"/>
    <mergeCell ref="P9:P10"/>
    <mergeCell ref="A14:A15"/>
    <mergeCell ref="D6:E6"/>
    <mergeCell ref="F6:G6"/>
    <mergeCell ref="D9:E9"/>
    <mergeCell ref="F9:G9"/>
    <mergeCell ref="D14:E14"/>
    <mergeCell ref="F14:G14"/>
  </mergeCells>
  <conditionalFormatting sqref="O16:O17 O24 O8 O13 O20:O21">
    <cfRule type="cellIs" dxfId="47" priority="22" operator="equal">
      <formula>0</formula>
    </cfRule>
  </conditionalFormatting>
  <conditionalFormatting sqref="K8">
    <cfRule type="cellIs" dxfId="46" priority="19" operator="equal">
      <formula>0</formula>
    </cfRule>
  </conditionalFormatting>
  <conditionalFormatting sqref="K13">
    <cfRule type="cellIs" dxfId="45" priority="18" operator="equal">
      <formula>0</formula>
    </cfRule>
  </conditionalFormatting>
  <conditionalFormatting sqref="K16:K17">
    <cfRule type="cellIs" dxfId="44" priority="17" operator="equal">
      <formula>0</formula>
    </cfRule>
  </conditionalFormatting>
  <conditionalFormatting sqref="K20:K21">
    <cfRule type="cellIs" dxfId="43" priority="16" operator="equal">
      <formula>0</formula>
    </cfRule>
  </conditionalFormatting>
  <conditionalFormatting sqref="K24">
    <cfRule type="cellIs" dxfId="42" priority="15" operator="equal">
      <formula>0</formula>
    </cfRule>
  </conditionalFormatting>
  <conditionalFormatting sqref="O11">
    <cfRule type="cellIs" dxfId="41" priority="6" operator="equal">
      <formula>0</formula>
    </cfRule>
  </conditionalFormatting>
  <conditionalFormatting sqref="K11">
    <cfRule type="cellIs" dxfId="40" priority="5" operator="equal">
      <formula>0</formula>
    </cfRule>
  </conditionalFormatting>
  <conditionalFormatting sqref="O12">
    <cfRule type="cellIs" dxfId="39" priority="4" operator="equal">
      <formula>0</formula>
    </cfRule>
  </conditionalFormatting>
  <conditionalFormatting sqref="K12">
    <cfRule type="cellIs" dxfId="38" priority="3" operator="equal">
      <formula>0</formula>
    </cfRule>
  </conditionalFormatting>
  <hyperlinks>
    <hyperlink ref="D3" location="'YARIŞMA PROGRAMI'!C14" display="'YARIŞMA PROGRAMI'!C14"/>
    <hyperlink ref="D3:F3" location="'YARIŞMA PROGRAMI'!C9" display="'YARIŞMA PROGRAMI'!C9"/>
  </hyperlinks>
  <printOptions horizontalCentered="1"/>
  <pageMargins left="0.25" right="0.15748031496062992" top="0.35433070866141736" bottom="0.23622047244094491" header="0.27559055118110237" footer="0.15748031496062992"/>
  <pageSetup paperSize="9" scale="5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7"/>
  <sheetViews>
    <sheetView view="pageBreakPreview" topLeftCell="A10" zoomScale="80" zoomScaleNormal="100" zoomScaleSheetLayoutView="80" workbookViewId="0">
      <selection activeCell="P13" sqref="P13"/>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8.1406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30.425781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350"/>
      <c r="E3" s="545" t="str">
        <f>'YARIŞMA PROGRAMI'!C27</f>
        <v>200 Metre Engelli</v>
      </c>
      <c r="F3" s="545"/>
      <c r="G3" s="539"/>
      <c r="H3" s="539"/>
      <c r="I3" s="11"/>
      <c r="J3" s="546"/>
      <c r="K3" s="546"/>
      <c r="L3" s="546"/>
      <c r="M3" s="12"/>
      <c r="N3" s="12"/>
      <c r="O3" s="351"/>
      <c r="P3" s="540"/>
      <c r="Q3" s="540"/>
      <c r="R3" s="540"/>
    </row>
    <row r="4" spans="1:18" s="13" customFormat="1" ht="17.25" customHeight="1" x14ac:dyDescent="0.2">
      <c r="A4" s="537" t="s">
        <v>151</v>
      </c>
      <c r="B4" s="537"/>
      <c r="C4" s="537"/>
      <c r="D4" s="349"/>
      <c r="E4" s="544" t="str">
        <f>'YARIŞMA BİLGİLERİ'!F21</f>
        <v>Master Erkekler</v>
      </c>
      <c r="F4" s="544"/>
      <c r="G4" s="35"/>
      <c r="H4" s="35"/>
      <c r="I4" s="35"/>
      <c r="J4" s="35"/>
      <c r="K4" s="35"/>
      <c r="L4" s="35"/>
      <c r="M4" s="36"/>
      <c r="N4" s="36"/>
      <c r="O4" s="81" t="s">
        <v>5</v>
      </c>
      <c r="P4" s="262">
        <f>'YARIŞMA PROGRAMI'!B27</f>
        <v>42211.6875</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t="str">
        <f>'YARIŞMA PROGRAMI'!S15</f>
        <v>NURETTİN SABUNCU-47.87</v>
      </c>
      <c r="F6" s="530"/>
      <c r="G6" s="531" t="s">
        <v>15</v>
      </c>
      <c r="H6" s="532" t="s">
        <v>27</v>
      </c>
      <c r="J6" s="547" t="s">
        <v>1683</v>
      </c>
      <c r="K6" s="548"/>
      <c r="L6" s="548"/>
      <c r="M6" s="548"/>
      <c r="N6" s="548"/>
      <c r="O6" s="548"/>
      <c r="P6" s="548"/>
      <c r="Q6" s="548"/>
      <c r="R6" s="549"/>
    </row>
    <row r="7" spans="1:18" ht="24.75" customHeight="1" x14ac:dyDescent="0.2">
      <c r="A7" s="534"/>
      <c r="B7" s="536"/>
      <c r="C7" s="354" t="s">
        <v>386</v>
      </c>
      <c r="D7" s="355" t="s">
        <v>225</v>
      </c>
      <c r="E7" s="348" t="s">
        <v>14</v>
      </c>
      <c r="F7" s="348" t="s">
        <v>47</v>
      </c>
      <c r="G7" s="531"/>
      <c r="H7" s="533"/>
      <c r="I7" s="21"/>
      <c r="J7" s="45" t="s">
        <v>12</v>
      </c>
      <c r="K7" s="42" t="s">
        <v>148</v>
      </c>
      <c r="L7" s="42" t="s">
        <v>147</v>
      </c>
      <c r="M7" s="43" t="s">
        <v>13</v>
      </c>
      <c r="N7" s="43" t="s">
        <v>225</v>
      </c>
      <c r="O7" s="44" t="s">
        <v>14</v>
      </c>
      <c r="P7" s="44" t="s">
        <v>47</v>
      </c>
      <c r="Q7" s="42" t="s">
        <v>15</v>
      </c>
      <c r="R7" s="42" t="s">
        <v>27</v>
      </c>
    </row>
    <row r="8" spans="1:18" s="20" customFormat="1" ht="27.6" customHeight="1" x14ac:dyDescent="0.2">
      <c r="A8" s="70">
        <v>1</v>
      </c>
      <c r="B8" s="70">
        <v>103</v>
      </c>
      <c r="C8" s="117" t="s">
        <v>659</v>
      </c>
      <c r="D8" s="117" t="s">
        <v>288</v>
      </c>
      <c r="E8" s="181" t="s">
        <v>660</v>
      </c>
      <c r="F8" s="182" t="s">
        <v>250</v>
      </c>
      <c r="G8" s="417">
        <v>10135</v>
      </c>
      <c r="H8" s="71"/>
      <c r="I8" s="23"/>
      <c r="J8" s="24">
        <v>1</v>
      </c>
      <c r="K8" s="25" t="s">
        <v>1154</v>
      </c>
      <c r="L8" s="26" t="str">
        <f>IF(ISERROR(VLOOKUP(K8,'KAYIT LİSTESİ'!$B$4:$H$605,2,0)),"",(VLOOKUP(K8,'KAYIT LİSTESİ'!$B$4:$H$605,2,0)))</f>
        <v/>
      </c>
      <c r="M8" s="27" t="str">
        <f>IF(ISERROR(VLOOKUP(K8,'KAYIT LİSTESİ'!$B$4:$H$605,4,0)),"",(VLOOKUP(K8,'KAYIT LİSTESİ'!$B$4:$H$605,4,0)))</f>
        <v/>
      </c>
      <c r="N8" s="27" t="str">
        <f>IF(ISERROR(VLOOKUP(K8,'KAYIT LİSTESİ'!$B$4:$N$605,13,0)),"",(VLOOKUP(K8,'KAYIT LİSTESİ'!$B$4:$N$605,13,0)))</f>
        <v/>
      </c>
      <c r="O8" s="46" t="str">
        <f>IF(ISERROR(VLOOKUP(K8,'KAYIT LİSTESİ'!$B$4:$H$605,5,0)),"",(VLOOKUP(K8,'KAYIT LİSTESİ'!$B$4:$H$605,5,0)))</f>
        <v/>
      </c>
      <c r="P8" s="46" t="str">
        <f>IF(ISERROR(VLOOKUP(K8,'KAYIT LİSTESİ'!$B$4:$H$605,6,0)),"",(VLOOKUP(K8,'KAYIT LİSTESİ'!$B$4:$H$605,6,0)))</f>
        <v/>
      </c>
      <c r="Q8" s="233"/>
      <c r="R8" s="26"/>
    </row>
    <row r="9" spans="1:18" s="20" customFormat="1" ht="27.6" customHeight="1" x14ac:dyDescent="0.2">
      <c r="A9" s="70"/>
      <c r="B9" s="70"/>
      <c r="C9" s="117"/>
      <c r="D9" s="117"/>
      <c r="E9" s="181"/>
      <c r="F9" s="182"/>
      <c r="G9" s="233"/>
      <c r="H9" s="71"/>
      <c r="I9" s="23"/>
      <c r="J9" s="24">
        <v>2</v>
      </c>
      <c r="K9" s="25" t="s">
        <v>1155</v>
      </c>
      <c r="L9" s="26" t="str">
        <f>IF(ISERROR(VLOOKUP(K9,'KAYIT LİSTESİ'!$B$4:$H$605,2,0)),"",(VLOOKUP(K9,'KAYIT LİSTESİ'!$B$4:$H$605,2,0)))</f>
        <v/>
      </c>
      <c r="M9" s="27" t="str">
        <f>IF(ISERROR(VLOOKUP(K9,'KAYIT LİSTESİ'!$B$4:$H$605,4,0)),"",(VLOOKUP(K9,'KAYIT LİSTESİ'!$B$4:$H$605,4,0)))</f>
        <v/>
      </c>
      <c r="N9" s="27" t="str">
        <f>IF(ISERROR(VLOOKUP(K9,'KAYIT LİSTESİ'!$B$4:$N$605,13,0)),"",(VLOOKUP(K9,'KAYIT LİSTESİ'!$B$4:$N$605,13,0)))</f>
        <v/>
      </c>
      <c r="O9" s="46" t="str">
        <f>IF(ISERROR(VLOOKUP(K9,'KAYIT LİSTESİ'!$B$4:$H$605,5,0)),"",(VLOOKUP(K9,'KAYIT LİSTESİ'!$B$4:$H$605,5,0)))</f>
        <v/>
      </c>
      <c r="P9" s="46" t="str">
        <f>IF(ISERROR(VLOOKUP(K9,'KAYIT LİSTESİ'!$B$4:$H$605,6,0)),"",(VLOOKUP(K9,'KAYIT LİSTESİ'!$B$4:$H$605,6,0)))</f>
        <v/>
      </c>
      <c r="Q9" s="233"/>
      <c r="R9" s="26"/>
    </row>
    <row r="10" spans="1:18" s="20" customFormat="1" ht="27.6" customHeight="1" x14ac:dyDescent="0.2">
      <c r="A10" s="70"/>
      <c r="B10" s="70"/>
      <c r="C10" s="117"/>
      <c r="D10" s="117"/>
      <c r="E10" s="181"/>
      <c r="F10" s="182"/>
      <c r="G10" s="118"/>
      <c r="H10" s="71"/>
      <c r="I10" s="23"/>
      <c r="J10" s="24">
        <v>3</v>
      </c>
      <c r="K10" s="25" t="s">
        <v>1156</v>
      </c>
      <c r="L10" s="26" t="str">
        <f>IF(ISERROR(VLOOKUP(K10,'KAYIT LİSTESİ'!$B$4:$H$605,2,0)),"",(VLOOKUP(K10,'KAYIT LİSTESİ'!$B$4:$H$605,2,0)))</f>
        <v/>
      </c>
      <c r="M10" s="27" t="str">
        <f>IF(ISERROR(VLOOKUP(K10,'KAYIT LİSTESİ'!$B$4:$H$605,4,0)),"",(VLOOKUP(K10,'KAYIT LİSTESİ'!$B$4:$H$605,4,0)))</f>
        <v/>
      </c>
      <c r="N10" s="27" t="str">
        <f>IF(ISERROR(VLOOKUP(K10,'KAYIT LİSTESİ'!$B$4:$N$605,13,0)),"",(VLOOKUP(K10,'KAYIT LİSTESİ'!$B$4:$N$605,13,0)))</f>
        <v/>
      </c>
      <c r="O10" s="46" t="str">
        <f>IF(ISERROR(VLOOKUP(K10,'KAYIT LİSTESİ'!$B$4:$H$605,5,0)),"",(VLOOKUP(K10,'KAYIT LİSTESİ'!$B$4:$H$605,5,0)))</f>
        <v/>
      </c>
      <c r="P10" s="46" t="str">
        <f>IF(ISERROR(VLOOKUP(K10,'KAYIT LİSTESİ'!$B$4:$H$605,6,0)),"",(VLOOKUP(K10,'KAYIT LİSTESİ'!$B$4:$H$605,6,0)))</f>
        <v/>
      </c>
      <c r="Q10" s="233"/>
      <c r="R10" s="26"/>
    </row>
    <row r="11" spans="1:18" s="20" customFormat="1" ht="27.6" customHeight="1" x14ac:dyDescent="0.2">
      <c r="A11" s="70"/>
      <c r="B11" s="70"/>
      <c r="C11" s="117"/>
      <c r="D11" s="117"/>
      <c r="E11" s="181"/>
      <c r="F11" s="182"/>
      <c r="G11" s="118"/>
      <c r="H11" s="71"/>
      <c r="I11" s="23"/>
      <c r="J11" s="24">
        <v>4</v>
      </c>
      <c r="K11" s="25" t="s">
        <v>1157</v>
      </c>
      <c r="L11" s="26">
        <f>IF(ISERROR(VLOOKUP(K11,'KAYIT LİSTESİ'!$B$4:$H$605,2,0)),"",(VLOOKUP(K11,'KAYIT LİSTESİ'!$B$4:$H$605,2,0)))</f>
        <v>103</v>
      </c>
      <c r="M11" s="27" t="str">
        <f>IF(ISERROR(VLOOKUP(K11,'KAYIT LİSTESİ'!$B$4:$H$605,4,0)),"",(VLOOKUP(K11,'KAYIT LİSTESİ'!$B$4:$H$605,4,0)))</f>
        <v>1.7.1932</v>
      </c>
      <c r="N11" s="27" t="str">
        <f>IF(ISERROR(VLOOKUP(K11,'KAYIT LİSTESİ'!$B$4:$N$605,13,0)),"",(VLOOKUP(K11,'KAYIT LİSTESİ'!$B$4:$N$605,13,0)))</f>
        <v>M-80</v>
      </c>
      <c r="O11" s="46" t="str">
        <f>IF(ISERROR(VLOOKUP(K11,'KAYIT LİSTESİ'!$B$4:$H$605,5,0)),"",(VLOOKUP(K11,'KAYIT LİSTESİ'!$B$4:$H$605,5,0)))</f>
        <v>NURETTİN  SABUNCU</v>
      </c>
      <c r="P11" s="46" t="str">
        <f>IF(ISERROR(VLOOKUP(K11,'KAYIT LİSTESİ'!$B$4:$H$605,6,0)),"",(VLOOKUP(K11,'KAYIT LİSTESİ'!$B$4:$H$605,6,0)))</f>
        <v>İZMİR MASTERLER ATL. KULÜBÜ</v>
      </c>
      <c r="Q11" s="417">
        <v>10135</v>
      </c>
      <c r="R11" s="26"/>
    </row>
    <row r="12" spans="1:18" s="20" customFormat="1" ht="27.6" customHeight="1" x14ac:dyDescent="0.2">
      <c r="A12" s="70"/>
      <c r="B12" s="70"/>
      <c r="C12" s="117"/>
      <c r="D12" s="117"/>
      <c r="E12" s="181"/>
      <c r="F12" s="182"/>
      <c r="G12" s="118"/>
      <c r="H12" s="71"/>
      <c r="I12" s="23"/>
      <c r="J12" s="24">
        <v>5</v>
      </c>
      <c r="K12" s="25" t="s">
        <v>1158</v>
      </c>
      <c r="L12" s="26" t="str">
        <f>IF(ISERROR(VLOOKUP(K12,'KAYIT LİSTESİ'!$B$4:$H$605,2,0)),"",(VLOOKUP(K12,'KAYIT LİSTESİ'!$B$4:$H$605,2,0)))</f>
        <v/>
      </c>
      <c r="M12" s="27" t="str">
        <f>IF(ISERROR(VLOOKUP(K12,'KAYIT LİSTESİ'!$B$4:$H$605,4,0)),"",(VLOOKUP(K12,'KAYIT LİSTESİ'!$B$4:$H$605,4,0)))</f>
        <v/>
      </c>
      <c r="N12" s="27" t="str">
        <f>IF(ISERROR(VLOOKUP(K12,'KAYIT LİSTESİ'!$B$4:$N$605,13,0)),"",(VLOOKUP(K12,'KAYIT LİSTESİ'!$B$4:$N$605,13,0)))</f>
        <v/>
      </c>
      <c r="O12" s="46" t="str">
        <f>IF(ISERROR(VLOOKUP(K12,'KAYIT LİSTESİ'!$B$4:$H$605,5,0)),"",(VLOOKUP(K12,'KAYIT LİSTESİ'!$B$4:$H$605,5,0)))</f>
        <v/>
      </c>
      <c r="P12" s="46" t="str">
        <f>IF(ISERROR(VLOOKUP(K12,'KAYIT LİSTESİ'!$B$4:$H$605,6,0)),"",(VLOOKUP(K12,'KAYIT LİSTESİ'!$B$4:$H$605,6,0)))</f>
        <v/>
      </c>
      <c r="Q12" s="233"/>
      <c r="R12" s="26"/>
    </row>
    <row r="13" spans="1:18" s="20" customFormat="1" ht="27.6" customHeight="1" x14ac:dyDescent="0.2">
      <c r="A13" s="70"/>
      <c r="B13" s="70"/>
      <c r="C13" s="117"/>
      <c r="D13" s="117"/>
      <c r="E13" s="181"/>
      <c r="F13" s="182"/>
      <c r="G13" s="118"/>
      <c r="H13" s="71"/>
      <c r="I13" s="23"/>
      <c r="J13" s="24">
        <v>6</v>
      </c>
      <c r="K13" s="25" t="s">
        <v>1159</v>
      </c>
      <c r="L13" s="26" t="str">
        <f>IF(ISERROR(VLOOKUP(K13,'KAYIT LİSTESİ'!$B$4:$H$605,2,0)),"",(VLOOKUP(K13,'KAYIT LİSTESİ'!$B$4:$H$605,2,0)))</f>
        <v/>
      </c>
      <c r="M13" s="27" t="str">
        <f>IF(ISERROR(VLOOKUP(K13,'KAYIT LİSTESİ'!$B$4:$H$605,4,0)),"",(VLOOKUP(K13,'KAYIT LİSTESİ'!$B$4:$H$605,4,0)))</f>
        <v/>
      </c>
      <c r="N13" s="27" t="str">
        <f>IF(ISERROR(VLOOKUP(K13,'KAYIT LİSTESİ'!$B$4:$N$605,13,0)),"",(VLOOKUP(K13,'KAYIT LİSTESİ'!$B$4:$N$605,13,0)))</f>
        <v/>
      </c>
      <c r="O13" s="46" t="str">
        <f>IF(ISERROR(VLOOKUP(K13,'KAYIT LİSTESİ'!$B$4:$H$605,5,0)),"",(VLOOKUP(K13,'KAYIT LİSTESİ'!$B$4:$H$605,5,0)))</f>
        <v/>
      </c>
      <c r="P13" s="46" t="str">
        <f>IF(ISERROR(VLOOKUP(K13,'KAYIT LİSTESİ'!$B$4:$H$605,6,0)),"",(VLOOKUP(K13,'KAYIT LİSTESİ'!$B$4:$H$605,6,0)))</f>
        <v/>
      </c>
      <c r="Q13" s="233"/>
      <c r="R13" s="26"/>
    </row>
    <row r="14" spans="1:18" s="20" customFormat="1" ht="27.6" customHeight="1" x14ac:dyDescent="0.2">
      <c r="A14" s="70"/>
      <c r="B14" s="70"/>
      <c r="C14" s="117"/>
      <c r="D14" s="117"/>
      <c r="E14" s="181"/>
      <c r="F14" s="182"/>
      <c r="G14" s="118"/>
      <c r="H14" s="71"/>
      <c r="I14" s="23"/>
      <c r="J14" s="24">
        <v>7</v>
      </c>
      <c r="K14" s="25" t="s">
        <v>1160</v>
      </c>
      <c r="L14" s="26" t="str">
        <f>IF(ISERROR(VLOOKUP(K14,'KAYIT LİSTESİ'!$B$4:$H$605,2,0)),"",(VLOOKUP(K14,'KAYIT LİSTESİ'!$B$4:$H$605,2,0)))</f>
        <v/>
      </c>
      <c r="M14" s="27" t="str">
        <f>IF(ISERROR(VLOOKUP(K14,'KAYIT LİSTESİ'!$B$4:$H$605,4,0)),"",(VLOOKUP(K14,'KAYIT LİSTESİ'!$B$4:$H$605,4,0)))</f>
        <v/>
      </c>
      <c r="N14" s="27" t="str">
        <f>IF(ISERROR(VLOOKUP(K14,'KAYIT LİSTESİ'!$B$4:$N$605,13,0)),"",(VLOOKUP(K14,'KAYIT LİSTESİ'!$B$4:$N$605,13,0)))</f>
        <v/>
      </c>
      <c r="O14" s="46" t="str">
        <f>IF(ISERROR(VLOOKUP(K14,'KAYIT LİSTESİ'!$B$4:$H$605,5,0)),"",(VLOOKUP(K14,'KAYIT LİSTESİ'!$B$4:$H$605,5,0)))</f>
        <v/>
      </c>
      <c r="P14" s="46" t="str">
        <f>IF(ISERROR(VLOOKUP(K14,'KAYIT LİSTESİ'!$B$4:$H$605,6,0)),"",(VLOOKUP(K14,'KAYIT LİSTESİ'!$B$4:$H$605,6,0)))</f>
        <v/>
      </c>
      <c r="Q14" s="233"/>
      <c r="R14" s="26"/>
    </row>
    <row r="15" spans="1:18" s="20" customFormat="1" ht="27.6" customHeight="1" x14ac:dyDescent="0.2">
      <c r="A15" s="70"/>
      <c r="B15" s="70"/>
      <c r="C15" s="117"/>
      <c r="D15" s="117"/>
      <c r="E15" s="181"/>
      <c r="F15" s="182"/>
      <c r="G15" s="118"/>
      <c r="H15" s="71"/>
      <c r="I15" s="23"/>
      <c r="J15" s="24">
        <v>8</v>
      </c>
      <c r="K15" s="25" t="s">
        <v>1161</v>
      </c>
      <c r="L15" s="26" t="str">
        <f>IF(ISERROR(VLOOKUP(K15,'KAYIT LİSTESİ'!$B$4:$H$605,2,0)),"",(VLOOKUP(K15,'KAYIT LİSTESİ'!$B$4:$H$605,2,0)))</f>
        <v/>
      </c>
      <c r="M15" s="27" t="str">
        <f>IF(ISERROR(VLOOKUP(K15,'KAYIT LİSTESİ'!$B$4:$H$605,4,0)),"",(VLOOKUP(K15,'KAYIT LİSTESİ'!$B$4:$H$605,4,0)))</f>
        <v/>
      </c>
      <c r="N15" s="27" t="str">
        <f>IF(ISERROR(VLOOKUP(K15,'KAYIT LİSTESİ'!$B$4:$N$605,13,0)),"",(VLOOKUP(K15,'KAYIT LİSTESİ'!$B$4:$N$605,13,0)))</f>
        <v/>
      </c>
      <c r="O15" s="46" t="str">
        <f>IF(ISERROR(VLOOKUP(K15,'KAYIT LİSTESİ'!$B$4:$H$605,5,0)),"",(VLOOKUP(K15,'KAYIT LİSTESİ'!$B$4:$H$605,5,0)))</f>
        <v/>
      </c>
      <c r="P15" s="46" t="str">
        <f>IF(ISERROR(VLOOKUP(K15,'KAYIT LİSTESİ'!$B$4:$H$605,6,0)),"",(VLOOKUP(K15,'KAYIT LİSTESİ'!$B$4:$H$605,6,0)))</f>
        <v/>
      </c>
      <c r="Q15" s="233"/>
      <c r="R15" s="26"/>
    </row>
    <row r="16" spans="1:18" s="20" customFormat="1" ht="27.6" customHeight="1" x14ac:dyDescent="0.2">
      <c r="A16" s="70"/>
      <c r="B16" s="70"/>
      <c r="C16" s="117"/>
      <c r="D16" s="117"/>
      <c r="E16" s="181"/>
      <c r="F16" s="182"/>
      <c r="G16" s="118"/>
      <c r="H16" s="71"/>
      <c r="I16" s="23"/>
      <c r="J16" s="547" t="s">
        <v>17</v>
      </c>
      <c r="K16" s="548"/>
      <c r="L16" s="548"/>
      <c r="M16" s="548"/>
      <c r="N16" s="548"/>
      <c r="O16" s="548"/>
      <c r="P16" s="548"/>
      <c r="Q16" s="548"/>
      <c r="R16" s="549"/>
    </row>
    <row r="17" spans="1:18" s="20" customFormat="1" ht="27.6" customHeight="1" x14ac:dyDescent="0.2">
      <c r="A17" s="70"/>
      <c r="B17" s="70"/>
      <c r="C17" s="117"/>
      <c r="D17" s="117"/>
      <c r="E17" s="181"/>
      <c r="F17" s="182"/>
      <c r="G17" s="118"/>
      <c r="H17" s="71"/>
      <c r="I17" s="23"/>
      <c r="J17" s="45" t="s">
        <v>12</v>
      </c>
      <c r="K17" s="42" t="s">
        <v>148</v>
      </c>
      <c r="L17" s="42" t="s">
        <v>147</v>
      </c>
      <c r="M17" s="43" t="s">
        <v>13</v>
      </c>
      <c r="N17" s="43" t="s">
        <v>225</v>
      </c>
      <c r="O17" s="44" t="s">
        <v>14</v>
      </c>
      <c r="P17" s="44" t="s">
        <v>47</v>
      </c>
      <c r="Q17" s="42" t="s">
        <v>15</v>
      </c>
      <c r="R17" s="42" t="s">
        <v>27</v>
      </c>
    </row>
    <row r="18" spans="1:18" s="20" customFormat="1" ht="27.6" customHeight="1" x14ac:dyDescent="0.2">
      <c r="A18" s="534" t="s">
        <v>12</v>
      </c>
      <c r="B18" s="535" t="s">
        <v>147</v>
      </c>
      <c r="C18" s="527" t="s">
        <v>387</v>
      </c>
      <c r="D18" s="528"/>
      <c r="E18" s="529"/>
      <c r="F18" s="530"/>
      <c r="G18" s="531" t="s">
        <v>15</v>
      </c>
      <c r="H18" s="532" t="s">
        <v>27</v>
      </c>
      <c r="I18" s="23"/>
      <c r="J18" s="24">
        <v>1</v>
      </c>
      <c r="K18" s="25" t="s">
        <v>1162</v>
      </c>
      <c r="L18" s="26" t="str">
        <f>IF(ISERROR(VLOOKUP(K18,'KAYIT LİSTESİ'!$B$4:$H$605,2,0)),"",(VLOOKUP(K18,'KAYIT LİSTESİ'!$B$4:$H$605,2,0)))</f>
        <v/>
      </c>
      <c r="M18" s="27" t="str">
        <f>IF(ISERROR(VLOOKUP(K18,'KAYIT LİSTESİ'!$B$4:$H$605,4,0)),"",(VLOOKUP(K18,'KAYIT LİSTESİ'!$B$4:$H$605,4,0)))</f>
        <v/>
      </c>
      <c r="N18" s="27" t="str">
        <f>IF(ISERROR(VLOOKUP(K18,'KAYIT LİSTESİ'!$B$4:$N$605,13,0)),"",(VLOOKUP(K18,'KAYIT LİSTESİ'!$B$4:$N$605,13,0)))</f>
        <v/>
      </c>
      <c r="O18" s="46" t="str">
        <f>IF(ISERROR(VLOOKUP(K18,'KAYIT LİSTESİ'!$B$4:$H$605,5,0)),"",(VLOOKUP(K18,'KAYIT LİSTESİ'!$B$4:$H$605,5,0)))</f>
        <v/>
      </c>
      <c r="P18" s="46" t="str">
        <f>IF(ISERROR(VLOOKUP(K18,'KAYIT LİSTESİ'!$B$4:$H$605,6,0)),"",(VLOOKUP(K18,'KAYIT LİSTESİ'!$B$4:$H$605,6,0)))</f>
        <v/>
      </c>
      <c r="Q18" s="233"/>
      <c r="R18" s="26"/>
    </row>
    <row r="19" spans="1:18" s="20" customFormat="1" ht="27.6" customHeight="1" x14ac:dyDescent="0.2">
      <c r="A19" s="534"/>
      <c r="B19" s="536"/>
      <c r="C19" s="354" t="s">
        <v>386</v>
      </c>
      <c r="D19" s="355" t="s">
        <v>225</v>
      </c>
      <c r="E19" s="348" t="s">
        <v>14</v>
      </c>
      <c r="F19" s="348" t="s">
        <v>47</v>
      </c>
      <c r="G19" s="531"/>
      <c r="H19" s="533"/>
      <c r="I19" s="23"/>
      <c r="J19" s="24">
        <v>2</v>
      </c>
      <c r="K19" s="25" t="s">
        <v>1163</v>
      </c>
      <c r="L19" s="26" t="str">
        <f>IF(ISERROR(VLOOKUP(K19,'KAYIT LİSTESİ'!$B$4:$H$605,2,0)),"",(VLOOKUP(K19,'KAYIT LİSTESİ'!$B$4:$H$605,2,0)))</f>
        <v/>
      </c>
      <c r="M19" s="27" t="str">
        <f>IF(ISERROR(VLOOKUP(K19,'KAYIT LİSTESİ'!$B$4:$H$605,4,0)),"",(VLOOKUP(K19,'KAYIT LİSTESİ'!$B$4:$H$605,4,0)))</f>
        <v/>
      </c>
      <c r="N19" s="27" t="str">
        <f>IF(ISERROR(VLOOKUP(K19,'KAYIT LİSTESİ'!$B$4:$N$605,13,0)),"",(VLOOKUP(K19,'KAYIT LİSTESİ'!$B$4:$N$605,13,0)))</f>
        <v/>
      </c>
      <c r="O19" s="46" t="str">
        <f>IF(ISERROR(VLOOKUP(K19,'KAYIT LİSTESİ'!$B$4:$H$605,5,0)),"",(VLOOKUP(K19,'KAYIT LİSTESİ'!$B$4:$H$605,5,0)))</f>
        <v/>
      </c>
      <c r="P19" s="46" t="str">
        <f>IF(ISERROR(VLOOKUP(K19,'KAYIT LİSTESİ'!$B$4:$H$605,6,0)),"",(VLOOKUP(K19,'KAYIT LİSTESİ'!$B$4:$H$605,6,0)))</f>
        <v/>
      </c>
      <c r="Q19" s="233"/>
      <c r="R19" s="26"/>
    </row>
    <row r="20" spans="1:18" s="20" customFormat="1" ht="27.6" customHeight="1" x14ac:dyDescent="0.2">
      <c r="A20" s="70"/>
      <c r="B20" s="70"/>
      <c r="C20" s="117"/>
      <c r="D20" s="117"/>
      <c r="E20" s="181"/>
      <c r="F20" s="182"/>
      <c r="G20" s="233"/>
      <c r="H20" s="234"/>
      <c r="I20" s="23"/>
      <c r="J20" s="24">
        <v>3</v>
      </c>
      <c r="K20" s="25" t="s">
        <v>1164</v>
      </c>
      <c r="L20" s="26" t="str">
        <f>IF(ISERROR(VLOOKUP(K20,'KAYIT LİSTESİ'!$B$4:$H$605,2,0)),"",(VLOOKUP(K20,'KAYIT LİSTESİ'!$B$4:$H$605,2,0)))</f>
        <v/>
      </c>
      <c r="M20" s="27" t="str">
        <f>IF(ISERROR(VLOOKUP(K20,'KAYIT LİSTESİ'!$B$4:$H$605,4,0)),"",(VLOOKUP(K20,'KAYIT LİSTESİ'!$B$4:$H$605,4,0)))</f>
        <v/>
      </c>
      <c r="N20" s="27" t="str">
        <f>IF(ISERROR(VLOOKUP(K20,'KAYIT LİSTESİ'!$B$4:$N$605,13,0)),"",(VLOOKUP(K20,'KAYIT LİSTESİ'!$B$4:$N$605,13,0)))</f>
        <v/>
      </c>
      <c r="O20" s="46" t="str">
        <f>IF(ISERROR(VLOOKUP(K20,'KAYIT LİSTESİ'!$B$4:$H$605,5,0)),"",(VLOOKUP(K20,'KAYIT LİSTESİ'!$B$4:$H$605,5,0)))</f>
        <v/>
      </c>
      <c r="P20" s="46" t="str">
        <f>IF(ISERROR(VLOOKUP(K20,'KAYIT LİSTESİ'!$B$4:$H$605,6,0)),"",(VLOOKUP(K20,'KAYIT LİSTESİ'!$B$4:$H$605,6,0)))</f>
        <v/>
      </c>
      <c r="Q20" s="233"/>
      <c r="R20" s="26"/>
    </row>
    <row r="21" spans="1:18" s="20" customFormat="1" ht="27.6" customHeight="1" x14ac:dyDescent="0.2">
      <c r="A21" s="70"/>
      <c r="B21" s="70"/>
      <c r="C21" s="117"/>
      <c r="D21" s="117"/>
      <c r="E21" s="181"/>
      <c r="F21" s="182"/>
      <c r="G21" s="233"/>
      <c r="H21" s="71"/>
      <c r="I21" s="23"/>
      <c r="J21" s="24">
        <v>4</v>
      </c>
      <c r="K21" s="25" t="s">
        <v>1165</v>
      </c>
      <c r="L21" s="26" t="str">
        <f>IF(ISERROR(VLOOKUP(K21,'KAYIT LİSTESİ'!$B$4:$H$605,2,0)),"",(VLOOKUP(K21,'KAYIT LİSTESİ'!$B$4:$H$605,2,0)))</f>
        <v/>
      </c>
      <c r="M21" s="27" t="str">
        <f>IF(ISERROR(VLOOKUP(K21,'KAYIT LİSTESİ'!$B$4:$H$605,4,0)),"",(VLOOKUP(K21,'KAYIT LİSTESİ'!$B$4:$H$605,4,0)))</f>
        <v/>
      </c>
      <c r="N21" s="27" t="str">
        <f>IF(ISERROR(VLOOKUP(K21,'KAYIT LİSTESİ'!$B$4:$N$605,13,0)),"",(VLOOKUP(K21,'KAYIT LİSTESİ'!$B$4:$N$605,13,0)))</f>
        <v/>
      </c>
      <c r="O21" s="46" t="str">
        <f>IF(ISERROR(VLOOKUP(K21,'KAYIT LİSTESİ'!$B$4:$H$605,5,0)),"",(VLOOKUP(K21,'KAYIT LİSTESİ'!$B$4:$H$605,5,0)))</f>
        <v/>
      </c>
      <c r="P21" s="46" t="str">
        <f>IF(ISERROR(VLOOKUP(K21,'KAYIT LİSTESİ'!$B$4:$H$605,6,0)),"",(VLOOKUP(K21,'KAYIT LİSTESİ'!$B$4:$H$605,6,0)))</f>
        <v/>
      </c>
      <c r="Q21" s="233"/>
      <c r="R21" s="26"/>
    </row>
    <row r="22" spans="1:18" s="20" customFormat="1" ht="27.6" customHeight="1" x14ac:dyDescent="0.2">
      <c r="A22" s="70"/>
      <c r="B22" s="70"/>
      <c r="C22" s="117"/>
      <c r="D22" s="117"/>
      <c r="E22" s="181"/>
      <c r="F22" s="182"/>
      <c r="G22" s="233"/>
      <c r="H22" s="71"/>
      <c r="I22" s="23"/>
      <c r="J22" s="24">
        <v>5</v>
      </c>
      <c r="K22" s="25" t="s">
        <v>1166</v>
      </c>
      <c r="L22" s="26" t="str">
        <f>IF(ISERROR(VLOOKUP(K22,'KAYIT LİSTESİ'!$B$4:$H$605,2,0)),"",(VLOOKUP(K22,'KAYIT LİSTESİ'!$B$4:$H$605,2,0)))</f>
        <v/>
      </c>
      <c r="M22" s="27" t="str">
        <f>IF(ISERROR(VLOOKUP(K22,'KAYIT LİSTESİ'!$B$4:$H$605,4,0)),"",(VLOOKUP(K22,'KAYIT LİSTESİ'!$B$4:$H$605,4,0)))</f>
        <v/>
      </c>
      <c r="N22" s="27" t="str">
        <f>IF(ISERROR(VLOOKUP(K22,'KAYIT LİSTESİ'!$B$4:$N$605,13,0)),"",(VLOOKUP(K22,'KAYIT LİSTESİ'!$B$4:$N$605,13,0)))</f>
        <v/>
      </c>
      <c r="O22" s="46" t="str">
        <f>IF(ISERROR(VLOOKUP(K22,'KAYIT LİSTESİ'!$B$4:$H$605,5,0)),"",(VLOOKUP(K22,'KAYIT LİSTESİ'!$B$4:$H$605,5,0)))</f>
        <v/>
      </c>
      <c r="P22" s="46" t="str">
        <f>IF(ISERROR(VLOOKUP(K22,'KAYIT LİSTESİ'!$B$4:$H$605,6,0)),"",(VLOOKUP(K22,'KAYIT LİSTESİ'!$B$4:$H$605,6,0)))</f>
        <v/>
      </c>
      <c r="Q22" s="233"/>
      <c r="R22" s="26"/>
    </row>
    <row r="23" spans="1:18" s="20" customFormat="1" ht="27.6" customHeight="1" x14ac:dyDescent="0.2">
      <c r="A23" s="70"/>
      <c r="B23" s="70"/>
      <c r="C23" s="117"/>
      <c r="D23" s="117"/>
      <c r="E23" s="181"/>
      <c r="F23" s="182"/>
      <c r="G23" s="233"/>
      <c r="H23" s="71"/>
      <c r="I23" s="23"/>
      <c r="J23" s="24">
        <v>6</v>
      </c>
      <c r="K23" s="25" t="s">
        <v>1167</v>
      </c>
      <c r="L23" s="26" t="str">
        <f>IF(ISERROR(VLOOKUP(K23,'KAYIT LİSTESİ'!$B$4:$H$605,2,0)),"",(VLOOKUP(K23,'KAYIT LİSTESİ'!$B$4:$H$605,2,0)))</f>
        <v/>
      </c>
      <c r="M23" s="27" t="str">
        <f>IF(ISERROR(VLOOKUP(K23,'KAYIT LİSTESİ'!$B$4:$H$605,4,0)),"",(VLOOKUP(K23,'KAYIT LİSTESİ'!$B$4:$H$605,4,0)))</f>
        <v/>
      </c>
      <c r="N23" s="27" t="str">
        <f>IF(ISERROR(VLOOKUP(K23,'KAYIT LİSTESİ'!$B$4:$N$605,13,0)),"",(VLOOKUP(K23,'KAYIT LİSTESİ'!$B$4:$N$605,13,0)))</f>
        <v/>
      </c>
      <c r="O23" s="46" t="str">
        <f>IF(ISERROR(VLOOKUP(K23,'KAYIT LİSTESİ'!$B$4:$H$605,5,0)),"",(VLOOKUP(K23,'KAYIT LİSTESİ'!$B$4:$H$605,5,0)))</f>
        <v/>
      </c>
      <c r="P23" s="46" t="str">
        <f>IF(ISERROR(VLOOKUP(K23,'KAYIT LİSTESİ'!$B$4:$H$605,6,0)),"",(VLOOKUP(K23,'KAYIT LİSTESİ'!$B$4:$H$605,6,0)))</f>
        <v/>
      </c>
      <c r="Q23" s="233"/>
      <c r="R23" s="26"/>
    </row>
    <row r="24" spans="1:18" s="20" customFormat="1" ht="27.6" customHeight="1" x14ac:dyDescent="0.2">
      <c r="A24" s="70"/>
      <c r="B24" s="70"/>
      <c r="C24" s="117"/>
      <c r="D24" s="117"/>
      <c r="E24" s="181"/>
      <c r="F24" s="182"/>
      <c r="G24" s="233"/>
      <c r="H24" s="71"/>
      <c r="I24" s="23"/>
      <c r="J24" s="24">
        <v>7</v>
      </c>
      <c r="K24" s="25" t="s">
        <v>1168</v>
      </c>
      <c r="L24" s="26" t="str">
        <f>IF(ISERROR(VLOOKUP(K24,'KAYIT LİSTESİ'!$B$4:$H$605,2,0)),"",(VLOOKUP(K24,'KAYIT LİSTESİ'!$B$4:$H$605,2,0)))</f>
        <v/>
      </c>
      <c r="M24" s="27" t="str">
        <f>IF(ISERROR(VLOOKUP(K24,'KAYIT LİSTESİ'!$B$4:$H$605,4,0)),"",(VLOOKUP(K24,'KAYIT LİSTESİ'!$B$4:$H$605,4,0)))</f>
        <v/>
      </c>
      <c r="N24" s="27" t="str">
        <f>IF(ISERROR(VLOOKUP(K24,'KAYIT LİSTESİ'!$B$4:$N$605,13,0)),"",(VLOOKUP(K24,'KAYIT LİSTESİ'!$B$4:$N$605,13,0)))</f>
        <v/>
      </c>
      <c r="O24" s="46" t="str">
        <f>IF(ISERROR(VLOOKUP(K24,'KAYIT LİSTESİ'!$B$4:$H$605,5,0)),"",(VLOOKUP(K24,'KAYIT LİSTESİ'!$B$4:$H$605,5,0)))</f>
        <v/>
      </c>
      <c r="P24" s="46" t="str">
        <f>IF(ISERROR(VLOOKUP(K24,'KAYIT LİSTESİ'!$B$4:$H$605,6,0)),"",(VLOOKUP(K24,'KAYIT LİSTESİ'!$B$4:$H$605,6,0)))</f>
        <v/>
      </c>
      <c r="Q24" s="233"/>
      <c r="R24" s="26"/>
    </row>
    <row r="25" spans="1:18" s="20" customFormat="1" ht="27.6" customHeight="1" x14ac:dyDescent="0.2">
      <c r="A25" s="70"/>
      <c r="B25" s="70"/>
      <c r="C25" s="117"/>
      <c r="D25" s="117"/>
      <c r="E25" s="181"/>
      <c r="F25" s="182"/>
      <c r="G25" s="233"/>
      <c r="H25" s="71"/>
      <c r="I25" s="23"/>
      <c r="J25" s="24">
        <v>8</v>
      </c>
      <c r="K25" s="25" t="s">
        <v>1169</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233"/>
      <c r="R25" s="26"/>
    </row>
    <row r="26" spans="1:18" s="20" customFormat="1" ht="27.6" customHeight="1" x14ac:dyDescent="0.2">
      <c r="A26" s="70"/>
      <c r="B26" s="70"/>
      <c r="C26" s="117"/>
      <c r="D26" s="117"/>
      <c r="E26" s="181"/>
      <c r="F26" s="182"/>
      <c r="G26" s="118"/>
      <c r="H26" s="71"/>
      <c r="I26" s="23"/>
      <c r="J26" s="547" t="s">
        <v>18</v>
      </c>
      <c r="K26" s="548"/>
      <c r="L26" s="548"/>
      <c r="M26" s="548"/>
      <c r="N26" s="548"/>
      <c r="O26" s="548"/>
      <c r="P26" s="548"/>
      <c r="Q26" s="548"/>
      <c r="R26" s="549"/>
    </row>
    <row r="27" spans="1:18" s="20" customFormat="1" ht="27.6" customHeight="1" x14ac:dyDescent="0.2">
      <c r="A27" s="70"/>
      <c r="B27" s="70"/>
      <c r="C27" s="117"/>
      <c r="D27" s="117"/>
      <c r="E27" s="181"/>
      <c r="F27" s="182"/>
      <c r="G27" s="118"/>
      <c r="H27" s="71"/>
      <c r="I27" s="23"/>
      <c r="J27" s="45" t="s">
        <v>12</v>
      </c>
      <c r="K27" s="42" t="s">
        <v>148</v>
      </c>
      <c r="L27" s="42" t="s">
        <v>147</v>
      </c>
      <c r="M27" s="43" t="s">
        <v>13</v>
      </c>
      <c r="N27" s="43" t="s">
        <v>225</v>
      </c>
      <c r="O27" s="44" t="s">
        <v>14</v>
      </c>
      <c r="P27" s="44" t="s">
        <v>47</v>
      </c>
      <c r="Q27" s="42" t="s">
        <v>15</v>
      </c>
      <c r="R27" s="42" t="s">
        <v>27</v>
      </c>
    </row>
    <row r="28" spans="1:18" s="20" customFormat="1" ht="27.6" customHeight="1" x14ac:dyDescent="0.2">
      <c r="A28" s="70"/>
      <c r="B28" s="70"/>
      <c r="C28" s="117"/>
      <c r="D28" s="117"/>
      <c r="E28" s="181"/>
      <c r="F28" s="182"/>
      <c r="G28" s="118"/>
      <c r="H28" s="71"/>
      <c r="I28" s="23"/>
      <c r="J28" s="24">
        <v>1</v>
      </c>
      <c r="K28" s="25" t="s">
        <v>1170</v>
      </c>
      <c r="L28" s="26" t="str">
        <f>IF(ISERROR(VLOOKUP(K28,'KAYIT LİSTESİ'!$B$4:$H$605,2,0)),"",(VLOOKUP(K28,'KAYIT LİSTESİ'!$B$4:$H$605,2,0)))</f>
        <v/>
      </c>
      <c r="M28" s="27" t="str">
        <f>IF(ISERROR(VLOOKUP(K28,'KAYIT LİSTESİ'!$B$4:$H$605,4,0)),"",(VLOOKUP(K28,'KAYIT LİSTESİ'!$B$4:$H$605,4,0)))</f>
        <v/>
      </c>
      <c r="N28" s="27" t="str">
        <f>IF(ISERROR(VLOOKUP(K28,'KAYIT LİSTESİ'!$B$4:$N$605,13,0)),"",(VLOOKUP(K28,'KAYIT LİSTESİ'!$B$4:$N$605,13,0)))</f>
        <v/>
      </c>
      <c r="O28" s="46" t="str">
        <f>IF(ISERROR(VLOOKUP(K28,'KAYIT LİSTESİ'!$B$4:$H$605,5,0)),"",(VLOOKUP(K28,'KAYIT LİSTESİ'!$B$4:$H$605,5,0)))</f>
        <v/>
      </c>
      <c r="P28" s="46" t="str">
        <f>IF(ISERROR(VLOOKUP(K28,'KAYIT LİSTESİ'!$B$4:$H$605,6,0)),"",(VLOOKUP(K28,'KAYIT LİSTESİ'!$B$4:$H$605,6,0)))</f>
        <v/>
      </c>
      <c r="Q28" s="28"/>
      <c r="R28" s="26"/>
    </row>
    <row r="29" spans="1:18" s="20" customFormat="1" ht="27.6" customHeight="1" x14ac:dyDescent="0.2">
      <c r="A29" s="70"/>
      <c r="B29" s="70"/>
      <c r="C29" s="117"/>
      <c r="D29" s="117"/>
      <c r="E29" s="181"/>
      <c r="F29" s="182"/>
      <c r="G29" s="118"/>
      <c r="H29" s="71"/>
      <c r="I29" s="23"/>
      <c r="J29" s="24">
        <v>2</v>
      </c>
      <c r="K29" s="25" t="s">
        <v>1171</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8"/>
      <c r="R29" s="26"/>
    </row>
    <row r="30" spans="1:18" s="20" customFormat="1" ht="27.6" customHeight="1" x14ac:dyDescent="0.2">
      <c r="A30" s="70"/>
      <c r="B30" s="70"/>
      <c r="C30" s="117"/>
      <c r="D30" s="117"/>
      <c r="E30" s="181"/>
      <c r="F30" s="182"/>
      <c r="G30" s="118"/>
      <c r="H30" s="71"/>
      <c r="I30" s="23"/>
      <c r="J30" s="24">
        <v>3</v>
      </c>
      <c r="K30" s="25" t="s">
        <v>1172</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8"/>
      <c r="R30" s="26"/>
    </row>
    <row r="31" spans="1:18" s="20" customFormat="1" ht="27.6" customHeight="1" x14ac:dyDescent="0.2">
      <c r="A31" s="70"/>
      <c r="B31" s="70"/>
      <c r="C31" s="117"/>
      <c r="D31" s="117"/>
      <c r="E31" s="181"/>
      <c r="F31" s="182"/>
      <c r="G31" s="118"/>
      <c r="H31" s="71"/>
      <c r="I31" s="23"/>
      <c r="J31" s="24">
        <v>4</v>
      </c>
      <c r="K31" s="25" t="s">
        <v>1173</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8"/>
      <c r="R31" s="26"/>
    </row>
    <row r="32" spans="1:18" s="20" customFormat="1" ht="27.6" customHeight="1" x14ac:dyDescent="0.2">
      <c r="A32" s="534" t="s">
        <v>12</v>
      </c>
      <c r="B32" s="535" t="s">
        <v>147</v>
      </c>
      <c r="C32" s="527" t="s">
        <v>387</v>
      </c>
      <c r="D32" s="528"/>
      <c r="E32" s="529"/>
      <c r="F32" s="530"/>
      <c r="G32" s="531" t="s">
        <v>15</v>
      </c>
      <c r="H32" s="532" t="s">
        <v>27</v>
      </c>
      <c r="I32" s="23"/>
      <c r="J32" s="24">
        <v>5</v>
      </c>
      <c r="K32" s="25" t="s">
        <v>1174</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8"/>
      <c r="R32" s="26"/>
    </row>
    <row r="33" spans="1:18" s="20" customFormat="1" ht="27.6" customHeight="1" x14ac:dyDescent="0.2">
      <c r="A33" s="534"/>
      <c r="B33" s="536"/>
      <c r="C33" s="354" t="s">
        <v>386</v>
      </c>
      <c r="D33" s="355" t="s">
        <v>225</v>
      </c>
      <c r="E33" s="348" t="s">
        <v>14</v>
      </c>
      <c r="F33" s="348" t="s">
        <v>47</v>
      </c>
      <c r="G33" s="531"/>
      <c r="H33" s="533"/>
      <c r="I33" s="23"/>
      <c r="J33" s="24">
        <v>6</v>
      </c>
      <c r="K33" s="25" t="s">
        <v>1175</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8"/>
      <c r="R33" s="26"/>
    </row>
    <row r="34" spans="1:18" s="20" customFormat="1" ht="27.6" customHeight="1" x14ac:dyDescent="0.2">
      <c r="A34" s="70"/>
      <c r="B34" s="70"/>
      <c r="C34" s="117"/>
      <c r="D34" s="117"/>
      <c r="E34" s="181"/>
      <c r="F34" s="182"/>
      <c r="G34" s="233"/>
      <c r="H34" s="71"/>
      <c r="I34" s="23"/>
      <c r="J34" s="24">
        <v>7</v>
      </c>
      <c r="K34" s="25" t="s">
        <v>1176</v>
      </c>
      <c r="L34" s="26" t="str">
        <f>IF(ISERROR(VLOOKUP(K34,'KAYIT LİSTESİ'!$B$4:$H$605,2,0)),"",(VLOOKUP(K34,'KAYIT LİSTESİ'!$B$4:$H$605,2,0)))</f>
        <v/>
      </c>
      <c r="M34" s="27" t="str">
        <f>IF(ISERROR(VLOOKUP(K34,'KAYIT LİSTESİ'!$B$4:$H$605,4,0)),"",(VLOOKUP(K34,'KAYIT LİSTESİ'!$B$4:$H$605,4,0)))</f>
        <v/>
      </c>
      <c r="N34" s="27" t="str">
        <f>IF(ISERROR(VLOOKUP(K34,'KAYIT LİSTESİ'!$B$4:$N$605,13,0)),"",(VLOOKUP(K34,'KAYIT LİSTESİ'!$B$4:$N$605,13,0)))</f>
        <v/>
      </c>
      <c r="O34" s="46" t="str">
        <f>IF(ISERROR(VLOOKUP(K34,'KAYIT LİSTESİ'!$B$4:$H$605,5,0)),"",(VLOOKUP(K34,'KAYIT LİSTESİ'!$B$4:$H$605,5,0)))</f>
        <v/>
      </c>
      <c r="P34" s="46" t="str">
        <f>IF(ISERROR(VLOOKUP(K34,'KAYIT LİSTESİ'!$B$4:$H$605,6,0)),"",(VLOOKUP(K34,'KAYIT LİSTESİ'!$B$4:$H$605,6,0)))</f>
        <v/>
      </c>
      <c r="Q34" s="28"/>
      <c r="R34" s="26"/>
    </row>
    <row r="35" spans="1:18" s="20" customFormat="1" ht="27.6" customHeight="1" x14ac:dyDescent="0.2">
      <c r="A35" s="70"/>
      <c r="B35" s="70"/>
      <c r="C35" s="117"/>
      <c r="D35" s="117"/>
      <c r="E35" s="181"/>
      <c r="F35" s="182"/>
      <c r="G35" s="233"/>
      <c r="H35" s="71"/>
      <c r="I35" s="23"/>
      <c r="J35" s="24">
        <v>8</v>
      </c>
      <c r="K35" s="25" t="s">
        <v>1177</v>
      </c>
      <c r="L35" s="26" t="str">
        <f>IF(ISERROR(VLOOKUP(K35,'KAYIT LİSTESİ'!$B$4:$H$605,2,0)),"",(VLOOKUP(K35,'KAYIT LİSTESİ'!$B$4:$H$605,2,0)))</f>
        <v/>
      </c>
      <c r="M35" s="27" t="str">
        <f>IF(ISERROR(VLOOKUP(K35,'KAYIT LİSTESİ'!$B$4:$H$605,4,0)),"",(VLOOKUP(K35,'KAYIT LİSTESİ'!$B$4:$H$605,4,0)))</f>
        <v/>
      </c>
      <c r="N35" s="27" t="str">
        <f>IF(ISERROR(VLOOKUP(K35,'KAYIT LİSTESİ'!$B$4:$N$605,13,0)),"",(VLOOKUP(K35,'KAYIT LİSTESİ'!$B$4:$N$605,13,0)))</f>
        <v/>
      </c>
      <c r="O35" s="46" t="str">
        <f>IF(ISERROR(VLOOKUP(K35,'KAYIT LİSTESİ'!$B$4:$H$605,5,0)),"",(VLOOKUP(K35,'KAYIT LİSTESİ'!$B$4:$H$605,5,0)))</f>
        <v/>
      </c>
      <c r="P35" s="46" t="str">
        <f>IF(ISERROR(VLOOKUP(K35,'KAYIT LİSTESİ'!$B$4:$H$605,6,0)),"",(VLOOKUP(K35,'KAYIT LİSTESİ'!$B$4:$H$605,6,0)))</f>
        <v/>
      </c>
      <c r="Q35" s="28"/>
      <c r="R35" s="26"/>
    </row>
    <row r="36" spans="1:18" s="20" customFormat="1" ht="27.6" customHeight="1" x14ac:dyDescent="0.2">
      <c r="A36" s="70"/>
      <c r="B36" s="70"/>
      <c r="C36" s="117"/>
      <c r="D36" s="117"/>
      <c r="E36" s="181"/>
      <c r="F36" s="182"/>
      <c r="G36" s="233"/>
      <c r="H36" s="71"/>
      <c r="I36" s="23"/>
      <c r="J36" s="547" t="s">
        <v>44</v>
      </c>
      <c r="K36" s="548"/>
      <c r="L36" s="548"/>
      <c r="M36" s="548"/>
      <c r="N36" s="548"/>
      <c r="O36" s="548"/>
      <c r="P36" s="548"/>
      <c r="Q36" s="548"/>
      <c r="R36" s="549"/>
    </row>
    <row r="37" spans="1:18" s="20" customFormat="1" ht="27.6" customHeight="1" x14ac:dyDescent="0.2">
      <c r="A37" s="70"/>
      <c r="B37" s="70"/>
      <c r="C37" s="117"/>
      <c r="D37" s="117"/>
      <c r="E37" s="181"/>
      <c r="F37" s="182"/>
      <c r="G37" s="118"/>
      <c r="H37" s="71"/>
      <c r="I37" s="23"/>
      <c r="J37" s="45" t="s">
        <v>12</v>
      </c>
      <c r="K37" s="42" t="s">
        <v>148</v>
      </c>
      <c r="L37" s="42" t="s">
        <v>147</v>
      </c>
      <c r="M37" s="43" t="s">
        <v>13</v>
      </c>
      <c r="N37" s="43" t="s">
        <v>225</v>
      </c>
      <c r="O37" s="44" t="s">
        <v>14</v>
      </c>
      <c r="P37" s="44" t="s">
        <v>47</v>
      </c>
      <c r="Q37" s="42" t="s">
        <v>15</v>
      </c>
      <c r="R37" s="42" t="s">
        <v>27</v>
      </c>
    </row>
    <row r="38" spans="1:18" s="20" customFormat="1" ht="27.6" customHeight="1" x14ac:dyDescent="0.2">
      <c r="A38" s="70"/>
      <c r="B38" s="70"/>
      <c r="C38" s="117"/>
      <c r="D38" s="117"/>
      <c r="E38" s="181"/>
      <c r="F38" s="182"/>
      <c r="G38" s="118"/>
      <c r="H38" s="71"/>
      <c r="I38" s="23"/>
      <c r="J38" s="24">
        <v>1</v>
      </c>
      <c r="K38" s="25" t="s">
        <v>772</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33"/>
      <c r="R38" s="26"/>
    </row>
    <row r="39" spans="1:18" s="20" customFormat="1" ht="27.6" customHeight="1" x14ac:dyDescent="0.2">
      <c r="A39" s="70"/>
      <c r="B39" s="70"/>
      <c r="C39" s="117"/>
      <c r="D39" s="117"/>
      <c r="E39" s="181"/>
      <c r="F39" s="182"/>
      <c r="G39" s="118"/>
      <c r="H39" s="71"/>
      <c r="I39" s="23"/>
      <c r="J39" s="24">
        <v>2</v>
      </c>
      <c r="K39" s="25" t="s">
        <v>773</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33"/>
      <c r="R39" s="26"/>
    </row>
    <row r="40" spans="1:18" s="20" customFormat="1" ht="27.6" customHeight="1" x14ac:dyDescent="0.2">
      <c r="A40" s="70"/>
      <c r="B40" s="70"/>
      <c r="C40" s="117"/>
      <c r="D40" s="117"/>
      <c r="E40" s="181"/>
      <c r="F40" s="182"/>
      <c r="G40" s="118"/>
      <c r="H40" s="71"/>
      <c r="I40" s="23"/>
      <c r="J40" s="24">
        <v>3</v>
      </c>
      <c r="K40" s="25" t="s">
        <v>774</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33"/>
      <c r="R40" s="26"/>
    </row>
    <row r="41" spans="1:18" s="20" customFormat="1" ht="27.6" customHeight="1" x14ac:dyDescent="0.2">
      <c r="A41" s="70"/>
      <c r="B41" s="70"/>
      <c r="C41" s="117"/>
      <c r="D41" s="117"/>
      <c r="E41" s="181"/>
      <c r="F41" s="182"/>
      <c r="G41" s="118"/>
      <c r="H41" s="71"/>
      <c r="I41" s="23"/>
      <c r="J41" s="24">
        <v>4</v>
      </c>
      <c r="K41" s="25" t="s">
        <v>775</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33"/>
      <c r="R41" s="26"/>
    </row>
    <row r="42" spans="1:18" s="20" customFormat="1" ht="27.6" customHeight="1" x14ac:dyDescent="0.2">
      <c r="A42" s="70"/>
      <c r="B42" s="70"/>
      <c r="C42" s="117"/>
      <c r="D42" s="117"/>
      <c r="E42" s="181"/>
      <c r="F42" s="182"/>
      <c r="G42" s="118"/>
      <c r="H42" s="71"/>
      <c r="I42" s="23"/>
      <c r="J42" s="24">
        <v>5</v>
      </c>
      <c r="K42" s="25" t="s">
        <v>776</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33"/>
      <c r="R42" s="26"/>
    </row>
    <row r="43" spans="1:18" s="20" customFormat="1" ht="27.6" customHeight="1" x14ac:dyDescent="0.2">
      <c r="A43" s="70"/>
      <c r="B43" s="70"/>
      <c r="C43" s="117"/>
      <c r="D43" s="117"/>
      <c r="E43" s="181"/>
      <c r="F43" s="182"/>
      <c r="G43" s="118"/>
      <c r="H43" s="71"/>
      <c r="I43" s="23"/>
      <c r="J43" s="24">
        <v>6</v>
      </c>
      <c r="K43" s="25" t="s">
        <v>777</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33"/>
      <c r="R43" s="26"/>
    </row>
    <row r="44" spans="1:18" s="20" customFormat="1" ht="27.6" customHeight="1" x14ac:dyDescent="0.2">
      <c r="A44" s="70"/>
      <c r="B44" s="70"/>
      <c r="C44" s="117"/>
      <c r="D44" s="117"/>
      <c r="E44" s="181"/>
      <c r="F44" s="182"/>
      <c r="G44" s="118"/>
      <c r="H44" s="71"/>
      <c r="I44" s="23"/>
      <c r="J44" s="24">
        <v>7</v>
      </c>
      <c r="K44" s="25" t="s">
        <v>778</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33"/>
      <c r="R44" s="26"/>
    </row>
    <row r="45" spans="1:18" s="20" customFormat="1" ht="27.6" customHeight="1" x14ac:dyDescent="0.2">
      <c r="A45" s="70"/>
      <c r="B45" s="70"/>
      <c r="C45" s="117"/>
      <c r="D45" s="117"/>
      <c r="E45" s="181"/>
      <c r="F45" s="182"/>
      <c r="G45" s="118"/>
      <c r="H45" s="71"/>
      <c r="I45" s="23"/>
      <c r="J45" s="24">
        <v>8</v>
      </c>
      <c r="K45" s="25" t="s">
        <v>779</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33"/>
      <c r="R45" s="26"/>
    </row>
    <row r="46" spans="1:18" s="20" customFormat="1" ht="27.6" customHeight="1" x14ac:dyDescent="0.2">
      <c r="A46" s="70"/>
      <c r="B46" s="70"/>
      <c r="C46" s="117"/>
      <c r="D46" s="117"/>
      <c r="E46" s="181"/>
      <c r="F46" s="182"/>
      <c r="G46" s="118"/>
      <c r="H46" s="71"/>
      <c r="I46" s="23"/>
      <c r="J46" s="547" t="s">
        <v>45</v>
      </c>
      <c r="K46" s="548"/>
      <c r="L46" s="548"/>
      <c r="M46" s="548"/>
      <c r="N46" s="548"/>
      <c r="O46" s="548"/>
      <c r="P46" s="548"/>
      <c r="Q46" s="548"/>
      <c r="R46" s="549"/>
    </row>
    <row r="47" spans="1:18" s="20" customFormat="1" ht="27.6" customHeight="1" x14ac:dyDescent="0.2">
      <c r="A47" s="70"/>
      <c r="B47" s="70"/>
      <c r="C47" s="117"/>
      <c r="D47" s="117"/>
      <c r="E47" s="181"/>
      <c r="F47" s="182"/>
      <c r="G47" s="118"/>
      <c r="H47" s="71"/>
      <c r="I47" s="23"/>
      <c r="J47" s="45" t="s">
        <v>12</v>
      </c>
      <c r="K47" s="42" t="s">
        <v>148</v>
      </c>
      <c r="L47" s="42" t="s">
        <v>147</v>
      </c>
      <c r="M47" s="43" t="s">
        <v>13</v>
      </c>
      <c r="N47" s="43" t="s">
        <v>225</v>
      </c>
      <c r="O47" s="44" t="s">
        <v>14</v>
      </c>
      <c r="P47" s="44" t="s">
        <v>47</v>
      </c>
      <c r="Q47" s="42" t="s">
        <v>15</v>
      </c>
      <c r="R47" s="42" t="s">
        <v>27</v>
      </c>
    </row>
    <row r="48" spans="1:18" s="20" customFormat="1" ht="27.6" customHeight="1" x14ac:dyDescent="0.2">
      <c r="A48" s="70"/>
      <c r="B48" s="70"/>
      <c r="C48" s="117"/>
      <c r="D48" s="117"/>
      <c r="E48" s="181"/>
      <c r="F48" s="182"/>
      <c r="G48" s="118"/>
      <c r="H48" s="71"/>
      <c r="I48" s="23"/>
      <c r="J48" s="24">
        <v>1</v>
      </c>
      <c r="K48" s="25" t="s">
        <v>780</v>
      </c>
      <c r="L48" s="26" t="str">
        <f>IF(ISERROR(VLOOKUP(K48,'KAYIT LİSTESİ'!$B$4:$H$605,2,0)),"",(VLOOKUP(K48,'KAYIT LİSTESİ'!$B$4:$H$605,2,0)))</f>
        <v/>
      </c>
      <c r="M48" s="27" t="str">
        <f>IF(ISERROR(VLOOKUP(K48,'KAYIT LİSTESİ'!$B$4:$H$605,4,0)),"",(VLOOKUP(K48,'KAYIT LİSTESİ'!$B$4:$H$605,4,0)))</f>
        <v/>
      </c>
      <c r="N48" s="27" t="str">
        <f>IF(ISERROR(VLOOKUP(K48,'KAYIT LİSTESİ'!$B$4:$N$605,13,0)),"",(VLOOKUP(K48,'KAYIT LİSTESİ'!$B$4:$N$605,13,0)))</f>
        <v/>
      </c>
      <c r="O48" s="46" t="str">
        <f>IF(ISERROR(VLOOKUP(K48,'KAYIT LİSTESİ'!$B$4:$H$605,5,0)),"",(VLOOKUP(K48,'KAYIT LİSTESİ'!$B$4:$H$605,5,0)))</f>
        <v/>
      </c>
      <c r="P48" s="46" t="str">
        <f>IF(ISERROR(VLOOKUP(K48,'KAYIT LİSTESİ'!$B$4:$H$605,6,0)),"",(VLOOKUP(K48,'KAYIT LİSTESİ'!$B$4:$H$605,6,0)))</f>
        <v/>
      </c>
      <c r="Q48" s="28"/>
      <c r="R48" s="26"/>
    </row>
    <row r="49" spans="1:19" s="20" customFormat="1" ht="27.6" customHeight="1" x14ac:dyDescent="0.2">
      <c r="A49" s="70"/>
      <c r="B49" s="70"/>
      <c r="C49" s="117"/>
      <c r="D49" s="117"/>
      <c r="E49" s="181"/>
      <c r="F49" s="182"/>
      <c r="G49" s="118"/>
      <c r="H49" s="71"/>
      <c r="I49" s="23"/>
      <c r="J49" s="24">
        <v>2</v>
      </c>
      <c r="K49" s="25" t="s">
        <v>781</v>
      </c>
      <c r="L49" s="26" t="str">
        <f>IF(ISERROR(VLOOKUP(K49,'KAYIT LİSTESİ'!$B$4:$H$605,2,0)),"",(VLOOKUP(K49,'KAYIT LİSTESİ'!$B$4:$H$605,2,0)))</f>
        <v/>
      </c>
      <c r="M49" s="27" t="str">
        <f>IF(ISERROR(VLOOKUP(K49,'KAYIT LİSTESİ'!$B$4:$H$605,4,0)),"",(VLOOKUP(K49,'KAYIT LİSTESİ'!$B$4:$H$605,4,0)))</f>
        <v/>
      </c>
      <c r="N49" s="27" t="str">
        <f>IF(ISERROR(VLOOKUP(K49,'KAYIT LİSTESİ'!$B$4:$N$605,13,0)),"",(VLOOKUP(K49,'KAYIT LİSTESİ'!$B$4:$N$605,13,0)))</f>
        <v/>
      </c>
      <c r="O49" s="46" t="str">
        <f>IF(ISERROR(VLOOKUP(K49,'KAYIT LİSTESİ'!$B$4:$H$605,5,0)),"",(VLOOKUP(K49,'KAYIT LİSTESİ'!$B$4:$H$605,5,0)))</f>
        <v/>
      </c>
      <c r="P49" s="46" t="str">
        <f>IF(ISERROR(VLOOKUP(K49,'KAYIT LİSTESİ'!$B$4:$H$605,6,0)),"",(VLOOKUP(K49,'KAYIT LİSTESİ'!$B$4:$H$605,6,0)))</f>
        <v/>
      </c>
      <c r="Q49" s="28"/>
      <c r="R49" s="26"/>
    </row>
    <row r="50" spans="1:19" s="20" customFormat="1" ht="27.6" customHeight="1" x14ac:dyDescent="0.2">
      <c r="A50" s="70"/>
      <c r="B50" s="70"/>
      <c r="C50" s="117"/>
      <c r="D50" s="117"/>
      <c r="E50" s="181"/>
      <c r="F50" s="182"/>
      <c r="G50" s="118"/>
      <c r="H50" s="71"/>
      <c r="I50" s="23"/>
      <c r="J50" s="24">
        <v>3</v>
      </c>
      <c r="K50" s="25" t="s">
        <v>782</v>
      </c>
      <c r="L50" s="26" t="str">
        <f>IF(ISERROR(VLOOKUP(K50,'KAYIT LİSTESİ'!$B$4:$H$605,2,0)),"",(VLOOKUP(K50,'KAYIT LİSTESİ'!$B$4:$H$605,2,0)))</f>
        <v/>
      </c>
      <c r="M50" s="27" t="str">
        <f>IF(ISERROR(VLOOKUP(K50,'KAYIT LİSTESİ'!$B$4:$H$605,4,0)),"",(VLOOKUP(K50,'KAYIT LİSTESİ'!$B$4:$H$605,4,0)))</f>
        <v/>
      </c>
      <c r="N50" s="27" t="str">
        <f>IF(ISERROR(VLOOKUP(K50,'KAYIT LİSTESİ'!$B$4:$N$605,13,0)),"",(VLOOKUP(K50,'KAYIT LİSTESİ'!$B$4:$N$605,13,0)))</f>
        <v/>
      </c>
      <c r="O50" s="46" t="str">
        <f>IF(ISERROR(VLOOKUP(K50,'KAYIT LİSTESİ'!$B$4:$H$605,5,0)),"",(VLOOKUP(K50,'KAYIT LİSTESİ'!$B$4:$H$605,5,0)))</f>
        <v/>
      </c>
      <c r="P50" s="46" t="str">
        <f>IF(ISERROR(VLOOKUP(K50,'KAYIT LİSTESİ'!$B$4:$H$605,6,0)),"",(VLOOKUP(K50,'KAYIT LİSTESİ'!$B$4:$H$605,6,0)))</f>
        <v/>
      </c>
      <c r="Q50" s="28"/>
      <c r="R50" s="26"/>
    </row>
    <row r="51" spans="1:19" s="20" customFormat="1" ht="27.6" customHeight="1" x14ac:dyDescent="0.2">
      <c r="A51" s="70"/>
      <c r="B51" s="70"/>
      <c r="C51" s="117"/>
      <c r="D51" s="117"/>
      <c r="E51" s="181"/>
      <c r="F51" s="182"/>
      <c r="G51" s="118"/>
      <c r="H51" s="71"/>
      <c r="I51" s="23"/>
      <c r="J51" s="24">
        <v>4</v>
      </c>
      <c r="K51" s="25" t="s">
        <v>783</v>
      </c>
      <c r="L51" s="26" t="str">
        <f>IF(ISERROR(VLOOKUP(K51,'KAYIT LİSTESİ'!$B$4:$H$605,2,0)),"",(VLOOKUP(K51,'KAYIT LİSTESİ'!$B$4:$H$605,2,0)))</f>
        <v/>
      </c>
      <c r="M51" s="27" t="str">
        <f>IF(ISERROR(VLOOKUP(K51,'KAYIT LİSTESİ'!$B$4:$H$605,4,0)),"",(VLOOKUP(K51,'KAYIT LİSTESİ'!$B$4:$H$605,4,0)))</f>
        <v/>
      </c>
      <c r="N51" s="27" t="str">
        <f>IF(ISERROR(VLOOKUP(K51,'KAYIT LİSTESİ'!$B$4:$N$605,13,0)),"",(VLOOKUP(K51,'KAYIT LİSTESİ'!$B$4:$N$605,13,0)))</f>
        <v/>
      </c>
      <c r="O51" s="46" t="str">
        <f>IF(ISERROR(VLOOKUP(K51,'KAYIT LİSTESİ'!$B$4:$H$605,5,0)),"",(VLOOKUP(K51,'KAYIT LİSTESİ'!$B$4:$H$605,5,0)))</f>
        <v/>
      </c>
      <c r="P51" s="46" t="str">
        <f>IF(ISERROR(VLOOKUP(K51,'KAYIT LİSTESİ'!$B$4:$H$605,6,0)),"",(VLOOKUP(K51,'KAYIT LİSTESİ'!$B$4:$H$605,6,0)))</f>
        <v/>
      </c>
      <c r="Q51" s="28"/>
      <c r="R51" s="26"/>
    </row>
    <row r="52" spans="1:19" s="20" customFormat="1" ht="27.6" customHeight="1" x14ac:dyDescent="0.2">
      <c r="A52" s="70"/>
      <c r="B52" s="70"/>
      <c r="C52" s="117"/>
      <c r="D52" s="117"/>
      <c r="E52" s="181"/>
      <c r="F52" s="182"/>
      <c r="G52" s="118"/>
      <c r="H52" s="71"/>
      <c r="I52" s="23"/>
      <c r="J52" s="24">
        <v>5</v>
      </c>
      <c r="K52" s="25" t="s">
        <v>784</v>
      </c>
      <c r="L52" s="26" t="str">
        <f>IF(ISERROR(VLOOKUP(K52,'KAYIT LİSTESİ'!$B$4:$H$605,2,0)),"",(VLOOKUP(K52,'KAYIT LİSTESİ'!$B$4:$H$605,2,0)))</f>
        <v/>
      </c>
      <c r="M52" s="27" t="str">
        <f>IF(ISERROR(VLOOKUP(K52,'KAYIT LİSTESİ'!$B$4:$H$605,4,0)),"",(VLOOKUP(K52,'KAYIT LİSTESİ'!$B$4:$H$605,4,0)))</f>
        <v/>
      </c>
      <c r="N52" s="27" t="str">
        <f>IF(ISERROR(VLOOKUP(K52,'KAYIT LİSTESİ'!$B$4:$N$605,13,0)),"",(VLOOKUP(K52,'KAYIT LİSTESİ'!$B$4:$N$605,13,0)))</f>
        <v/>
      </c>
      <c r="O52" s="46" t="str">
        <f>IF(ISERROR(VLOOKUP(K52,'KAYIT LİSTESİ'!$B$4:$H$605,5,0)),"",(VLOOKUP(K52,'KAYIT LİSTESİ'!$B$4:$H$605,5,0)))</f>
        <v/>
      </c>
      <c r="P52" s="46" t="str">
        <f>IF(ISERROR(VLOOKUP(K52,'KAYIT LİSTESİ'!$B$4:$H$605,6,0)),"",(VLOOKUP(K52,'KAYIT LİSTESİ'!$B$4:$H$605,6,0)))</f>
        <v/>
      </c>
      <c r="Q52" s="28"/>
      <c r="R52" s="26"/>
    </row>
    <row r="53" spans="1:19" s="20" customFormat="1" ht="27.6" customHeight="1" x14ac:dyDescent="0.2">
      <c r="A53" s="70"/>
      <c r="B53" s="70"/>
      <c r="C53" s="117"/>
      <c r="D53" s="117"/>
      <c r="E53" s="181"/>
      <c r="F53" s="182"/>
      <c r="G53" s="118"/>
      <c r="H53" s="71"/>
      <c r="I53" s="23"/>
      <c r="J53" s="24">
        <v>6</v>
      </c>
      <c r="K53" s="25" t="s">
        <v>785</v>
      </c>
      <c r="L53" s="26" t="str">
        <f>IF(ISERROR(VLOOKUP(K53,'KAYIT LİSTESİ'!$B$4:$H$605,2,0)),"",(VLOOKUP(K53,'KAYIT LİSTESİ'!$B$4:$H$605,2,0)))</f>
        <v/>
      </c>
      <c r="M53" s="27" t="str">
        <f>IF(ISERROR(VLOOKUP(K53,'KAYIT LİSTESİ'!$B$4:$H$605,4,0)),"",(VLOOKUP(K53,'KAYIT LİSTESİ'!$B$4:$H$605,4,0)))</f>
        <v/>
      </c>
      <c r="N53" s="27" t="str">
        <f>IF(ISERROR(VLOOKUP(K53,'KAYIT LİSTESİ'!$B$4:$N$605,13,0)),"",(VLOOKUP(K53,'KAYIT LİSTESİ'!$B$4:$N$605,13,0)))</f>
        <v/>
      </c>
      <c r="O53" s="46" t="str">
        <f>IF(ISERROR(VLOOKUP(K53,'KAYIT LİSTESİ'!$B$4:$H$605,5,0)),"",(VLOOKUP(K53,'KAYIT LİSTESİ'!$B$4:$H$605,5,0)))</f>
        <v/>
      </c>
      <c r="P53" s="46" t="str">
        <f>IF(ISERROR(VLOOKUP(K53,'KAYIT LİSTESİ'!$B$4:$H$605,6,0)),"",(VLOOKUP(K53,'KAYIT LİSTESİ'!$B$4:$H$605,6,0)))</f>
        <v/>
      </c>
      <c r="Q53" s="28"/>
      <c r="R53" s="26"/>
    </row>
    <row r="54" spans="1:19" s="20" customFormat="1" ht="27.6" customHeight="1" x14ac:dyDescent="0.2">
      <c r="A54" s="70"/>
      <c r="B54" s="70"/>
      <c r="C54" s="117"/>
      <c r="D54" s="117"/>
      <c r="E54" s="181"/>
      <c r="F54" s="182"/>
      <c r="G54" s="118"/>
      <c r="H54" s="71"/>
      <c r="I54" s="23"/>
      <c r="J54" s="24">
        <v>7</v>
      </c>
      <c r="K54" s="25" t="s">
        <v>786</v>
      </c>
      <c r="L54" s="26" t="str">
        <f>IF(ISERROR(VLOOKUP(K54,'KAYIT LİSTESİ'!$B$4:$H$605,2,0)),"",(VLOOKUP(K54,'KAYIT LİSTESİ'!$B$4:$H$605,2,0)))</f>
        <v/>
      </c>
      <c r="M54" s="27" t="str">
        <f>IF(ISERROR(VLOOKUP(K54,'KAYIT LİSTESİ'!$B$4:$H$605,4,0)),"",(VLOOKUP(K54,'KAYIT LİSTESİ'!$B$4:$H$605,4,0)))</f>
        <v/>
      </c>
      <c r="N54" s="27" t="str">
        <f>IF(ISERROR(VLOOKUP(K54,'KAYIT LİSTESİ'!$B$4:$N$605,13,0)),"",(VLOOKUP(K54,'KAYIT LİSTESİ'!$B$4:$N$605,13,0)))</f>
        <v/>
      </c>
      <c r="O54" s="46" t="str">
        <f>IF(ISERROR(VLOOKUP(K54,'KAYIT LİSTESİ'!$B$4:$H$605,5,0)),"",(VLOOKUP(K54,'KAYIT LİSTESİ'!$B$4:$H$605,5,0)))</f>
        <v/>
      </c>
      <c r="P54" s="46" t="str">
        <f>IF(ISERROR(VLOOKUP(K54,'KAYIT LİSTESİ'!$B$4:$H$605,6,0)),"",(VLOOKUP(K54,'KAYIT LİSTESİ'!$B$4:$H$605,6,0)))</f>
        <v/>
      </c>
      <c r="Q54" s="28"/>
      <c r="R54" s="26"/>
    </row>
    <row r="55" spans="1:19" s="20" customFormat="1" ht="27.6" customHeight="1" x14ac:dyDescent="0.2">
      <c r="A55" s="70"/>
      <c r="B55" s="70"/>
      <c r="C55" s="117"/>
      <c r="D55" s="117"/>
      <c r="E55" s="181"/>
      <c r="F55" s="182"/>
      <c r="G55" s="118"/>
      <c r="H55" s="71"/>
      <c r="I55" s="23"/>
      <c r="J55" s="24">
        <v>8</v>
      </c>
      <c r="K55" s="25" t="s">
        <v>787</v>
      </c>
      <c r="L55" s="26" t="str">
        <f>IF(ISERROR(VLOOKUP(K55,'KAYIT LİSTESİ'!$B$4:$H$605,2,0)),"",(VLOOKUP(K55,'KAYIT LİSTESİ'!$B$4:$H$605,2,0)))</f>
        <v/>
      </c>
      <c r="M55" s="27" t="str">
        <f>IF(ISERROR(VLOOKUP(K55,'KAYIT LİSTESİ'!$B$4:$H$605,4,0)),"",(VLOOKUP(K55,'KAYIT LİSTESİ'!$B$4:$H$605,4,0)))</f>
        <v/>
      </c>
      <c r="N55" s="27" t="str">
        <f>IF(ISERROR(VLOOKUP(K55,'KAYIT LİSTESİ'!$B$4:$N$605,13,0)),"",(VLOOKUP(K55,'KAYIT LİSTESİ'!$B$4:$N$605,13,0)))</f>
        <v/>
      </c>
      <c r="O55" s="46" t="str">
        <f>IF(ISERROR(VLOOKUP(K55,'KAYIT LİSTESİ'!$B$4:$H$605,5,0)),"",(VLOOKUP(K55,'KAYIT LİSTESİ'!$B$4:$H$605,5,0)))</f>
        <v/>
      </c>
      <c r="P55" s="46" t="str">
        <f>IF(ISERROR(VLOOKUP(K55,'KAYIT LİSTESİ'!$B$4:$H$605,6,0)),"",(VLOOKUP(K55,'KAYIT LİSTESİ'!$B$4:$H$605,6,0)))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mergeCells count="33">
    <mergeCell ref="A1:R1"/>
    <mergeCell ref="A2:R2"/>
    <mergeCell ref="A3:C3"/>
    <mergeCell ref="E3:F3"/>
    <mergeCell ref="G3:H3"/>
    <mergeCell ref="J3:L3"/>
    <mergeCell ref="P3:R3"/>
    <mergeCell ref="A4:C4"/>
    <mergeCell ref="E4:F4"/>
    <mergeCell ref="P5:R5"/>
    <mergeCell ref="A6:A7"/>
    <mergeCell ref="B6:B7"/>
    <mergeCell ref="C6:D6"/>
    <mergeCell ref="E6:F6"/>
    <mergeCell ref="G6:G7"/>
    <mergeCell ref="H6:H7"/>
    <mergeCell ref="J6:R6"/>
    <mergeCell ref="J16:R16"/>
    <mergeCell ref="A18:A19"/>
    <mergeCell ref="B18:B19"/>
    <mergeCell ref="C18:D18"/>
    <mergeCell ref="E18:F18"/>
    <mergeCell ref="G18:G19"/>
    <mergeCell ref="H18:H19"/>
    <mergeCell ref="J36:R36"/>
    <mergeCell ref="J46:R46"/>
    <mergeCell ref="J26:R26"/>
    <mergeCell ref="A32:A33"/>
    <mergeCell ref="B32:B33"/>
    <mergeCell ref="C32:D32"/>
    <mergeCell ref="E32:F32"/>
    <mergeCell ref="G32:G33"/>
    <mergeCell ref="H32:H3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7"/>
  <sheetViews>
    <sheetView view="pageBreakPreview" zoomScale="80" zoomScaleNormal="100" zoomScaleSheetLayoutView="80" workbookViewId="0">
      <selection activeCell="F10" sqref="F10"/>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8.1406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3.140625" style="31" bestFit="1" customWidth="1"/>
    <col min="14" max="14" width="9.28515625" style="31" customWidth="1"/>
    <col min="15" max="15" width="23.7109375" style="52" customWidth="1"/>
    <col min="16" max="16" width="27.57031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375"/>
      <c r="E3" s="545" t="str">
        <f>'YARIŞMA PROGRAMI'!C28</f>
        <v>300 Metre Engelli</v>
      </c>
      <c r="F3" s="545"/>
      <c r="G3" s="539"/>
      <c r="H3" s="539"/>
      <c r="I3" s="11"/>
      <c r="J3" s="546"/>
      <c r="K3" s="546"/>
      <c r="L3" s="546"/>
      <c r="M3" s="12"/>
      <c r="N3" s="12"/>
      <c r="O3" s="374"/>
      <c r="P3" s="540"/>
      <c r="Q3" s="540"/>
      <c r="R3" s="540"/>
    </row>
    <row r="4" spans="1:18" s="13" customFormat="1" ht="17.25" customHeight="1" x14ac:dyDescent="0.2">
      <c r="A4" s="537" t="s">
        <v>151</v>
      </c>
      <c r="B4" s="537"/>
      <c r="C4" s="537"/>
      <c r="D4" s="373"/>
      <c r="E4" s="544" t="str">
        <f>'YARIŞMA BİLGİLERİ'!F21</f>
        <v>Master Erkekler</v>
      </c>
      <c r="F4" s="544"/>
      <c r="G4" s="35"/>
      <c r="H4" s="35"/>
      <c r="I4" s="35"/>
      <c r="J4" s="35"/>
      <c r="K4" s="35"/>
      <c r="L4" s="35"/>
      <c r="M4" s="36"/>
      <c r="N4" s="36"/>
      <c r="O4" s="81" t="s">
        <v>5</v>
      </c>
      <c r="P4" s="262">
        <f>'YARIŞMA PROGRAMI'!B28</f>
        <v>42211.690972222219</v>
      </c>
      <c r="Q4" s="193"/>
      <c r="R4" s="192"/>
    </row>
    <row r="5" spans="1:18" s="10" customFormat="1" ht="16.5" customHeight="1" x14ac:dyDescent="0.2">
      <c r="A5" s="14"/>
      <c r="B5" s="14"/>
      <c r="C5" s="15"/>
      <c r="D5" s="15"/>
      <c r="E5" s="571" t="s">
        <v>1688</v>
      </c>
      <c r="F5" s="571"/>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t="str">
        <f>'YARIŞMA PROGRAMI'!O16</f>
        <v>HİKMET KANDEYDİ-48.65</v>
      </c>
      <c r="F6" s="530"/>
      <c r="G6" s="531" t="s">
        <v>15</v>
      </c>
      <c r="H6" s="532" t="s">
        <v>27</v>
      </c>
      <c r="J6" s="547" t="s">
        <v>16</v>
      </c>
      <c r="K6" s="548"/>
      <c r="L6" s="548"/>
      <c r="M6" s="548"/>
      <c r="N6" s="548"/>
      <c r="O6" s="548"/>
      <c r="P6" s="548"/>
      <c r="Q6" s="548"/>
      <c r="R6" s="549"/>
    </row>
    <row r="7" spans="1:18" ht="24.75" customHeight="1" x14ac:dyDescent="0.2">
      <c r="A7" s="534"/>
      <c r="B7" s="536"/>
      <c r="C7" s="354" t="s">
        <v>386</v>
      </c>
      <c r="D7" s="355" t="s">
        <v>225</v>
      </c>
      <c r="E7" s="372" t="s">
        <v>14</v>
      </c>
      <c r="F7" s="372" t="s">
        <v>47</v>
      </c>
      <c r="G7" s="531"/>
      <c r="H7" s="533"/>
      <c r="I7" s="21"/>
      <c r="J7" s="45" t="s">
        <v>12</v>
      </c>
      <c r="K7" s="42" t="s">
        <v>148</v>
      </c>
      <c r="L7" s="42" t="s">
        <v>147</v>
      </c>
      <c r="M7" s="43" t="s">
        <v>13</v>
      </c>
      <c r="N7" s="43" t="s">
        <v>225</v>
      </c>
      <c r="O7" s="44" t="s">
        <v>14</v>
      </c>
      <c r="P7" s="44" t="s">
        <v>47</v>
      </c>
      <c r="Q7" s="42" t="s">
        <v>15</v>
      </c>
      <c r="R7" s="42" t="s">
        <v>27</v>
      </c>
    </row>
    <row r="8" spans="1:18" s="20" customFormat="1" ht="27.6" customHeight="1" x14ac:dyDescent="0.2">
      <c r="A8" s="70">
        <v>1</v>
      </c>
      <c r="B8" s="70">
        <v>50</v>
      </c>
      <c r="C8" s="117" t="s">
        <v>281</v>
      </c>
      <c r="D8" s="117" t="s">
        <v>263</v>
      </c>
      <c r="E8" s="181" t="s">
        <v>941</v>
      </c>
      <c r="F8" s="182" t="s">
        <v>229</v>
      </c>
      <c r="G8" s="233">
        <v>5265</v>
      </c>
      <c r="H8" s="71"/>
      <c r="I8" s="23"/>
      <c r="J8" s="24">
        <v>1</v>
      </c>
      <c r="K8" s="25" t="s">
        <v>1447</v>
      </c>
      <c r="L8" s="26" t="str">
        <f>IF(ISERROR(VLOOKUP(K8,'KAYIT LİSTESİ'!$B$4:$H$605,2,0)),"",(VLOOKUP(K8,'KAYIT LİSTESİ'!$B$4:$H$605,2,0)))</f>
        <v/>
      </c>
      <c r="M8" s="27" t="str">
        <f>IF(ISERROR(VLOOKUP(K8,'KAYIT LİSTESİ'!$B$4:$H$605,4,0)),"",(VLOOKUP(K8,'KAYIT LİSTESİ'!$B$4:$H$605,4,0)))</f>
        <v/>
      </c>
      <c r="N8" s="27" t="str">
        <f>IF(ISERROR(VLOOKUP(K8,'KAYIT LİSTESİ'!$B$4:$N$605,13,0)),"",(VLOOKUP(K8,'KAYIT LİSTESİ'!$B$4:$N$605,13,0)))</f>
        <v/>
      </c>
      <c r="O8" s="46" t="str">
        <f>IF(ISERROR(VLOOKUP(K8,'KAYIT LİSTESİ'!$B$4:$H$605,5,0)),"",(VLOOKUP(K8,'KAYIT LİSTESİ'!$B$4:$H$605,5,0)))</f>
        <v/>
      </c>
      <c r="P8" s="46" t="str">
        <f>IF(ISERROR(VLOOKUP(K8,'KAYIT LİSTESİ'!$B$4:$H$605,6,0)),"",(VLOOKUP(K8,'KAYIT LİSTESİ'!$B$4:$H$605,6,0)))</f>
        <v/>
      </c>
      <c r="Q8" s="233"/>
      <c r="R8" s="26"/>
    </row>
    <row r="9" spans="1:18" s="20" customFormat="1" ht="27.6" customHeight="1" x14ac:dyDescent="0.2">
      <c r="A9" s="70"/>
      <c r="B9" s="70"/>
      <c r="C9" s="117"/>
      <c r="D9" s="117"/>
      <c r="E9" s="181"/>
      <c r="F9" s="182"/>
      <c r="G9" s="233"/>
      <c r="H9" s="71"/>
      <c r="I9" s="23"/>
      <c r="J9" s="24">
        <v>2</v>
      </c>
      <c r="K9" s="25" t="s">
        <v>1448</v>
      </c>
      <c r="L9" s="26" t="str">
        <f>IF(ISERROR(VLOOKUP(K9,'KAYIT LİSTESİ'!$B$4:$H$605,2,0)),"",(VLOOKUP(K9,'KAYIT LİSTESİ'!$B$4:$H$605,2,0)))</f>
        <v/>
      </c>
      <c r="M9" s="27" t="str">
        <f>IF(ISERROR(VLOOKUP(K9,'KAYIT LİSTESİ'!$B$4:$H$605,4,0)),"",(VLOOKUP(K9,'KAYIT LİSTESİ'!$B$4:$H$605,4,0)))</f>
        <v/>
      </c>
      <c r="N9" s="27" t="str">
        <f>IF(ISERROR(VLOOKUP(K9,'KAYIT LİSTESİ'!$B$4:$N$605,13,0)),"",(VLOOKUP(K9,'KAYIT LİSTESİ'!$B$4:$N$605,13,0)))</f>
        <v/>
      </c>
      <c r="O9" s="46" t="str">
        <f>IF(ISERROR(VLOOKUP(K9,'KAYIT LİSTESİ'!$B$4:$H$605,5,0)),"",(VLOOKUP(K9,'KAYIT LİSTESİ'!$B$4:$H$605,5,0)))</f>
        <v/>
      </c>
      <c r="P9" s="46" t="str">
        <f>IF(ISERROR(VLOOKUP(K9,'KAYIT LİSTESİ'!$B$4:$H$605,6,0)),"",(VLOOKUP(K9,'KAYIT LİSTESİ'!$B$4:$H$605,6,0)))</f>
        <v/>
      </c>
      <c r="Q9" s="233"/>
      <c r="R9" s="26"/>
    </row>
    <row r="10" spans="1:18" s="20" customFormat="1" ht="27.6" customHeight="1" x14ac:dyDescent="0.2">
      <c r="A10" s="70"/>
      <c r="B10" s="70"/>
      <c r="C10" s="117"/>
      <c r="D10" s="117"/>
      <c r="E10" s="181"/>
      <c r="F10" s="182"/>
      <c r="G10" s="118"/>
      <c r="H10" s="71"/>
      <c r="I10" s="23"/>
      <c r="J10" s="24">
        <v>3</v>
      </c>
      <c r="K10" s="25" t="s">
        <v>1449</v>
      </c>
      <c r="L10" s="26" t="str">
        <f>IF(ISERROR(VLOOKUP(K10,'KAYIT LİSTESİ'!$B$4:$H$605,2,0)),"",(VLOOKUP(K10,'KAYIT LİSTESİ'!$B$4:$H$605,2,0)))</f>
        <v/>
      </c>
      <c r="M10" s="27" t="str">
        <f>IF(ISERROR(VLOOKUP(K10,'KAYIT LİSTESİ'!$B$4:$H$605,4,0)),"",(VLOOKUP(K10,'KAYIT LİSTESİ'!$B$4:$H$605,4,0)))</f>
        <v/>
      </c>
      <c r="N10" s="27" t="str">
        <f>IF(ISERROR(VLOOKUP(K10,'KAYIT LİSTESİ'!$B$4:$N$605,13,0)),"",(VLOOKUP(K10,'KAYIT LİSTESİ'!$B$4:$N$605,13,0)))</f>
        <v/>
      </c>
      <c r="O10" s="46" t="str">
        <f>IF(ISERROR(VLOOKUP(K10,'KAYIT LİSTESİ'!$B$4:$H$605,5,0)),"",(VLOOKUP(K10,'KAYIT LİSTESİ'!$B$4:$H$605,5,0)))</f>
        <v/>
      </c>
      <c r="P10" s="46" t="str">
        <f>IF(ISERROR(VLOOKUP(K10,'KAYIT LİSTESİ'!$B$4:$H$605,6,0)),"",(VLOOKUP(K10,'KAYIT LİSTESİ'!$B$4:$H$605,6,0)))</f>
        <v/>
      </c>
      <c r="Q10" s="233"/>
      <c r="R10" s="26"/>
    </row>
    <row r="11" spans="1:18" s="20" customFormat="1" ht="27.6" customHeight="1" x14ac:dyDescent="0.2">
      <c r="A11" s="70"/>
      <c r="B11" s="70"/>
      <c r="C11" s="117"/>
      <c r="D11" s="117"/>
      <c r="E11" s="181"/>
      <c r="F11" s="182"/>
      <c r="G11" s="118"/>
      <c r="H11" s="71"/>
      <c r="I11" s="23"/>
      <c r="J11" s="24">
        <v>4</v>
      </c>
      <c r="K11" s="25" t="s">
        <v>1450</v>
      </c>
      <c r="L11" s="26">
        <f>IF(ISERROR(VLOOKUP(K11,'KAYIT LİSTESİ'!$B$4:$H$605,2,0)),"",(VLOOKUP(K11,'KAYIT LİSTESİ'!$B$4:$H$605,2,0)))</f>
        <v>50</v>
      </c>
      <c r="M11" s="27" t="str">
        <f>IF(ISERROR(VLOOKUP(K11,'KAYIT LİSTESİ'!$B$4:$H$605,4,0)),"",(VLOOKUP(K11,'KAYIT LİSTESİ'!$B$4:$H$605,4,0)))</f>
        <v>11.5.1953</v>
      </c>
      <c r="N11" s="27" t="str">
        <f>IF(ISERROR(VLOOKUP(K11,'KAYIT LİSTESİ'!$B$4:$N$605,13,0)),"",(VLOOKUP(K11,'KAYIT LİSTESİ'!$B$4:$N$605,13,0)))</f>
        <v>M-60</v>
      </c>
      <c r="O11" s="46" t="str">
        <f>IF(ISERROR(VLOOKUP(K11,'KAYIT LİSTESİ'!$B$4:$H$605,5,0)),"",(VLOOKUP(K11,'KAYIT LİSTESİ'!$B$4:$H$605,5,0)))</f>
        <v>OSMAN NURİ TARTILACI</v>
      </c>
      <c r="P11" s="46" t="str">
        <f>IF(ISERROR(VLOOKUP(K11,'KAYIT LİSTESİ'!$B$4:$H$605,6,0)),"",(VLOOKUP(K11,'KAYIT LİSTESİ'!$B$4:$H$605,6,0)))</f>
        <v>İZMİR ATLETİZM SPOR KULÜBÜ</v>
      </c>
      <c r="Q11" s="233">
        <v>5265</v>
      </c>
      <c r="R11" s="26"/>
    </row>
    <row r="12" spans="1:18" s="20" customFormat="1" ht="27.6" customHeight="1" x14ac:dyDescent="0.2">
      <c r="A12" s="70"/>
      <c r="B12" s="70"/>
      <c r="C12" s="117"/>
      <c r="D12" s="117"/>
      <c r="E12" s="181"/>
      <c r="F12" s="182"/>
      <c r="G12" s="118"/>
      <c r="H12" s="71"/>
      <c r="I12" s="23"/>
      <c r="J12" s="24">
        <v>5</v>
      </c>
      <c r="K12" s="25" t="s">
        <v>1451</v>
      </c>
      <c r="L12" s="26" t="str">
        <f>IF(ISERROR(VLOOKUP(K12,'KAYIT LİSTESİ'!$B$4:$H$605,2,0)),"",(VLOOKUP(K12,'KAYIT LİSTESİ'!$B$4:$H$605,2,0)))</f>
        <v/>
      </c>
      <c r="M12" s="27" t="str">
        <f>IF(ISERROR(VLOOKUP(K12,'KAYIT LİSTESİ'!$B$4:$H$605,4,0)),"",(VLOOKUP(K12,'KAYIT LİSTESİ'!$B$4:$H$605,4,0)))</f>
        <v/>
      </c>
      <c r="N12" s="27" t="str">
        <f>IF(ISERROR(VLOOKUP(K12,'KAYIT LİSTESİ'!$B$4:$N$605,13,0)),"",(VLOOKUP(K12,'KAYIT LİSTESİ'!$B$4:$N$605,13,0)))</f>
        <v/>
      </c>
      <c r="O12" s="46" t="str">
        <f>IF(ISERROR(VLOOKUP(K12,'KAYIT LİSTESİ'!$B$4:$H$605,5,0)),"",(VLOOKUP(K12,'KAYIT LİSTESİ'!$B$4:$H$605,5,0)))</f>
        <v/>
      </c>
      <c r="P12" s="46" t="str">
        <f>IF(ISERROR(VLOOKUP(K12,'KAYIT LİSTESİ'!$B$4:$H$605,6,0)),"",(VLOOKUP(K12,'KAYIT LİSTESİ'!$B$4:$H$605,6,0)))</f>
        <v/>
      </c>
      <c r="Q12" s="417"/>
      <c r="R12" s="26"/>
    </row>
    <row r="13" spans="1:18" s="20" customFormat="1" ht="27.6" customHeight="1" x14ac:dyDescent="0.2">
      <c r="A13" s="70"/>
      <c r="B13" s="70"/>
      <c r="C13" s="117"/>
      <c r="D13" s="117"/>
      <c r="E13" s="181"/>
      <c r="F13" s="182"/>
      <c r="G13" s="118"/>
      <c r="H13" s="71"/>
      <c r="I13" s="23"/>
      <c r="J13" s="24">
        <v>6</v>
      </c>
      <c r="K13" s="25" t="s">
        <v>1452</v>
      </c>
      <c r="L13" s="26">
        <f>IF(ISERROR(VLOOKUP(K13,'KAYIT LİSTESİ'!$B$4:$H$605,2,0)),"",(VLOOKUP(K13,'KAYIT LİSTESİ'!$B$4:$H$605,2,0)))</f>
        <v>45</v>
      </c>
      <c r="M13" s="27" t="str">
        <f>IF(ISERROR(VLOOKUP(K13,'KAYIT LİSTESİ'!$B$4:$H$605,4,0)),"",(VLOOKUP(K13,'KAYIT LİSTESİ'!$B$4:$H$605,4,0)))</f>
        <v>25.4.1946</v>
      </c>
      <c r="N13" s="27" t="str">
        <f>IF(ISERROR(VLOOKUP(K13,'KAYIT LİSTESİ'!$B$4:$N$605,13,0)),"",(VLOOKUP(K13,'KAYIT LİSTESİ'!$B$4:$N$605,13,0)))</f>
        <v>M-65</v>
      </c>
      <c r="O13" s="46" t="str">
        <f>IF(ISERROR(VLOOKUP(K13,'KAYIT LİSTESİ'!$B$4:$H$605,5,0)),"",(VLOOKUP(K13,'KAYIT LİSTESİ'!$B$4:$H$605,5,0)))</f>
        <v>YILMAZ ERGÜNEŞ</v>
      </c>
      <c r="P13" s="46" t="str">
        <f>IF(ISERROR(VLOOKUP(K13,'KAYIT LİSTESİ'!$B$4:$H$605,6,0)),"",(VLOOKUP(K13,'KAYIT LİSTESİ'!$B$4:$H$605,6,0)))</f>
        <v>İZMİR MASTERLER ATL. KULÜBÜ</v>
      </c>
      <c r="Q13" s="417">
        <v>11524</v>
      </c>
      <c r="R13" s="26"/>
    </row>
    <row r="14" spans="1:18" s="20" customFormat="1" ht="27.6" customHeight="1" x14ac:dyDescent="0.2">
      <c r="A14" s="70"/>
      <c r="B14" s="70"/>
      <c r="C14" s="117"/>
      <c r="D14" s="117"/>
      <c r="E14" s="181"/>
      <c r="F14" s="182"/>
      <c r="G14" s="118"/>
      <c r="H14" s="71"/>
      <c r="I14" s="23"/>
      <c r="J14" s="24">
        <v>7</v>
      </c>
      <c r="K14" s="25" t="s">
        <v>1453</v>
      </c>
      <c r="L14" s="26" t="str">
        <f>IF(ISERROR(VLOOKUP(K14,'KAYIT LİSTESİ'!$B$4:$H$605,2,0)),"",(VLOOKUP(K14,'KAYIT LİSTESİ'!$B$4:$H$605,2,0)))</f>
        <v/>
      </c>
      <c r="M14" s="27" t="str">
        <f>IF(ISERROR(VLOOKUP(K14,'KAYIT LİSTESİ'!$B$4:$H$605,4,0)),"",(VLOOKUP(K14,'KAYIT LİSTESİ'!$B$4:$H$605,4,0)))</f>
        <v/>
      </c>
      <c r="N14" s="27" t="str">
        <f>IF(ISERROR(VLOOKUP(K14,'KAYIT LİSTESİ'!$B$4:$N$605,13,0)),"",(VLOOKUP(K14,'KAYIT LİSTESİ'!$B$4:$N$605,13,0)))</f>
        <v/>
      </c>
      <c r="O14" s="46" t="str">
        <f>IF(ISERROR(VLOOKUP(K14,'KAYIT LİSTESİ'!$B$4:$H$605,5,0)),"",(VLOOKUP(K14,'KAYIT LİSTESİ'!$B$4:$H$605,5,0)))</f>
        <v/>
      </c>
      <c r="P14" s="46" t="str">
        <f>IF(ISERROR(VLOOKUP(K14,'KAYIT LİSTESİ'!$B$4:$H$605,6,0)),"",(VLOOKUP(K14,'KAYIT LİSTESİ'!$B$4:$H$605,6,0)))</f>
        <v/>
      </c>
      <c r="Q14" s="233"/>
      <c r="R14" s="26"/>
    </row>
    <row r="15" spans="1:18" s="20" customFormat="1" ht="27.6" customHeight="1" x14ac:dyDescent="0.2">
      <c r="A15" s="70"/>
      <c r="B15" s="70"/>
      <c r="C15" s="117"/>
      <c r="D15" s="117"/>
      <c r="E15" s="181"/>
      <c r="F15" s="182"/>
      <c r="G15" s="118"/>
      <c r="H15" s="71"/>
      <c r="I15" s="23"/>
      <c r="J15" s="24">
        <v>8</v>
      </c>
      <c r="K15" s="25" t="s">
        <v>1454</v>
      </c>
      <c r="L15" s="26" t="str">
        <f>IF(ISERROR(VLOOKUP(K15,'KAYIT LİSTESİ'!$B$4:$H$605,2,0)),"",(VLOOKUP(K15,'KAYIT LİSTESİ'!$B$4:$H$605,2,0)))</f>
        <v/>
      </c>
      <c r="M15" s="27" t="str">
        <f>IF(ISERROR(VLOOKUP(K15,'KAYIT LİSTESİ'!$B$4:$H$605,4,0)),"",(VLOOKUP(K15,'KAYIT LİSTESİ'!$B$4:$H$605,4,0)))</f>
        <v/>
      </c>
      <c r="N15" s="27" t="str">
        <f>IF(ISERROR(VLOOKUP(K15,'KAYIT LİSTESİ'!$B$4:$N$605,13,0)),"",(VLOOKUP(K15,'KAYIT LİSTESİ'!$B$4:$N$605,13,0)))</f>
        <v/>
      </c>
      <c r="O15" s="46" t="str">
        <f>IF(ISERROR(VLOOKUP(K15,'KAYIT LİSTESİ'!$B$4:$H$605,5,0)),"",(VLOOKUP(K15,'KAYIT LİSTESİ'!$B$4:$H$605,5,0)))</f>
        <v/>
      </c>
      <c r="P15" s="46" t="str">
        <f>IF(ISERROR(VLOOKUP(K15,'KAYIT LİSTESİ'!$B$4:$H$605,6,0)),"",(VLOOKUP(K15,'KAYIT LİSTESİ'!$B$4:$H$605,6,0)))</f>
        <v/>
      </c>
      <c r="Q15" s="233"/>
      <c r="R15" s="26"/>
    </row>
    <row r="16" spans="1:18" s="20" customFormat="1" ht="27.6" customHeight="1" x14ac:dyDescent="0.2">
      <c r="A16" s="70"/>
      <c r="B16" s="70"/>
      <c r="C16" s="117"/>
      <c r="D16" s="117"/>
      <c r="E16" s="181"/>
      <c r="F16" s="182"/>
      <c r="G16" s="118"/>
      <c r="H16" s="71"/>
      <c r="I16" s="23"/>
      <c r="J16" s="547" t="s">
        <v>17</v>
      </c>
      <c r="K16" s="548"/>
      <c r="L16" s="548"/>
      <c r="M16" s="548"/>
      <c r="N16" s="548"/>
      <c r="O16" s="548"/>
      <c r="P16" s="548"/>
      <c r="Q16" s="548"/>
      <c r="R16" s="549"/>
    </row>
    <row r="17" spans="1:18" s="20" customFormat="1" ht="27.6" customHeight="1" x14ac:dyDescent="0.2">
      <c r="A17" s="70"/>
      <c r="B17" s="70"/>
      <c r="C17" s="117"/>
      <c r="D17" s="117"/>
      <c r="E17" s="181"/>
      <c r="F17" s="182"/>
      <c r="G17" s="118"/>
      <c r="H17" s="71"/>
      <c r="I17" s="23"/>
      <c r="J17" s="45" t="s">
        <v>12</v>
      </c>
      <c r="K17" s="42" t="s">
        <v>148</v>
      </c>
      <c r="L17" s="42" t="s">
        <v>147</v>
      </c>
      <c r="M17" s="43" t="s">
        <v>13</v>
      </c>
      <c r="N17" s="43" t="s">
        <v>225</v>
      </c>
      <c r="O17" s="44" t="s">
        <v>14</v>
      </c>
      <c r="P17" s="44" t="s">
        <v>47</v>
      </c>
      <c r="Q17" s="42" t="s">
        <v>15</v>
      </c>
      <c r="R17" s="42" t="s">
        <v>27</v>
      </c>
    </row>
    <row r="18" spans="1:18" s="20" customFormat="1" ht="27.6" customHeight="1" x14ac:dyDescent="0.2">
      <c r="A18" s="534" t="s">
        <v>12</v>
      </c>
      <c r="B18" s="535" t="s">
        <v>147</v>
      </c>
      <c r="C18" s="527" t="s">
        <v>387</v>
      </c>
      <c r="D18" s="528"/>
      <c r="E18" s="529" t="str">
        <f>'YARIŞMA PROGRAMI'!P16</f>
        <v>AHMET YILMAN-59.2</v>
      </c>
      <c r="F18" s="530"/>
      <c r="G18" s="531" t="s">
        <v>15</v>
      </c>
      <c r="H18" s="532" t="s">
        <v>27</v>
      </c>
      <c r="I18" s="23"/>
      <c r="J18" s="24">
        <v>1</v>
      </c>
      <c r="K18" s="25" t="s">
        <v>1455</v>
      </c>
      <c r="L18" s="26" t="str">
        <f>IF(ISERROR(VLOOKUP(K18,'KAYIT LİSTESİ'!$B$4:$H$605,2,0)),"",(VLOOKUP(K18,'KAYIT LİSTESİ'!$B$4:$H$605,2,0)))</f>
        <v/>
      </c>
      <c r="M18" s="27" t="str">
        <f>IF(ISERROR(VLOOKUP(K18,'KAYIT LİSTESİ'!$B$4:$H$605,4,0)),"",(VLOOKUP(K18,'KAYIT LİSTESİ'!$B$4:$H$605,4,0)))</f>
        <v/>
      </c>
      <c r="N18" s="27" t="str">
        <f>IF(ISERROR(VLOOKUP(K18,'KAYIT LİSTESİ'!$B$4:$N$605,13,0)),"",(VLOOKUP(K18,'KAYIT LİSTESİ'!$B$4:$N$605,13,0)))</f>
        <v/>
      </c>
      <c r="O18" s="46" t="str">
        <f>IF(ISERROR(VLOOKUP(K18,'KAYIT LİSTESİ'!$B$4:$H$605,5,0)),"",(VLOOKUP(K18,'KAYIT LİSTESİ'!$B$4:$H$605,5,0)))</f>
        <v/>
      </c>
      <c r="P18" s="46" t="str">
        <f>IF(ISERROR(VLOOKUP(K18,'KAYIT LİSTESİ'!$B$4:$H$605,6,0)),"",(VLOOKUP(K18,'KAYIT LİSTESİ'!$B$4:$H$605,6,0)))</f>
        <v/>
      </c>
      <c r="Q18" s="233"/>
      <c r="R18" s="26"/>
    </row>
    <row r="19" spans="1:18" s="20" customFormat="1" ht="27.6" customHeight="1" x14ac:dyDescent="0.2">
      <c r="A19" s="534"/>
      <c r="B19" s="536"/>
      <c r="C19" s="354" t="s">
        <v>386</v>
      </c>
      <c r="D19" s="355" t="s">
        <v>225</v>
      </c>
      <c r="E19" s="372" t="s">
        <v>14</v>
      </c>
      <c r="F19" s="372" t="s">
        <v>47</v>
      </c>
      <c r="G19" s="531"/>
      <c r="H19" s="533"/>
      <c r="I19" s="23"/>
      <c r="J19" s="24">
        <v>2</v>
      </c>
      <c r="K19" s="25" t="s">
        <v>1456</v>
      </c>
      <c r="L19" s="26" t="str">
        <f>IF(ISERROR(VLOOKUP(K19,'KAYIT LİSTESİ'!$B$4:$H$605,2,0)),"",(VLOOKUP(K19,'KAYIT LİSTESİ'!$B$4:$H$605,2,0)))</f>
        <v/>
      </c>
      <c r="M19" s="27" t="str">
        <f>IF(ISERROR(VLOOKUP(K19,'KAYIT LİSTESİ'!$B$4:$H$605,4,0)),"",(VLOOKUP(K19,'KAYIT LİSTESİ'!$B$4:$H$605,4,0)))</f>
        <v/>
      </c>
      <c r="N19" s="27" t="str">
        <f>IF(ISERROR(VLOOKUP(K19,'KAYIT LİSTESİ'!$B$4:$N$605,13,0)),"",(VLOOKUP(K19,'KAYIT LİSTESİ'!$B$4:$N$605,13,0)))</f>
        <v/>
      </c>
      <c r="O19" s="46" t="str">
        <f>IF(ISERROR(VLOOKUP(K19,'KAYIT LİSTESİ'!$B$4:$H$605,5,0)),"",(VLOOKUP(K19,'KAYIT LİSTESİ'!$B$4:$H$605,5,0)))</f>
        <v/>
      </c>
      <c r="P19" s="46" t="str">
        <f>IF(ISERROR(VLOOKUP(K19,'KAYIT LİSTESİ'!$B$4:$H$605,6,0)),"",(VLOOKUP(K19,'KAYIT LİSTESİ'!$B$4:$H$605,6,0)))</f>
        <v/>
      </c>
      <c r="Q19" s="233"/>
      <c r="R19" s="26"/>
    </row>
    <row r="20" spans="1:18" s="20" customFormat="1" ht="27.6" customHeight="1" x14ac:dyDescent="0.2">
      <c r="A20" s="70">
        <v>1</v>
      </c>
      <c r="B20" s="70">
        <v>45</v>
      </c>
      <c r="C20" s="117" t="s">
        <v>942</v>
      </c>
      <c r="D20" s="117" t="s">
        <v>264</v>
      </c>
      <c r="E20" s="181" t="s">
        <v>943</v>
      </c>
      <c r="F20" s="182" t="s">
        <v>250</v>
      </c>
      <c r="G20" s="417">
        <v>11524</v>
      </c>
      <c r="H20" s="71"/>
      <c r="I20" s="23"/>
      <c r="J20" s="24">
        <v>3</v>
      </c>
      <c r="K20" s="25" t="s">
        <v>1457</v>
      </c>
      <c r="L20" s="26" t="str">
        <f>IF(ISERROR(VLOOKUP(K20,'KAYIT LİSTESİ'!$B$4:$H$605,2,0)),"",(VLOOKUP(K20,'KAYIT LİSTESİ'!$B$4:$H$605,2,0)))</f>
        <v/>
      </c>
      <c r="M20" s="27" t="str">
        <f>IF(ISERROR(VLOOKUP(K20,'KAYIT LİSTESİ'!$B$4:$H$605,4,0)),"",(VLOOKUP(K20,'KAYIT LİSTESİ'!$B$4:$H$605,4,0)))</f>
        <v/>
      </c>
      <c r="N20" s="27" t="str">
        <f>IF(ISERROR(VLOOKUP(K20,'KAYIT LİSTESİ'!$B$4:$N$605,13,0)),"",(VLOOKUP(K20,'KAYIT LİSTESİ'!$B$4:$N$605,13,0)))</f>
        <v/>
      </c>
      <c r="O20" s="46" t="str">
        <f>IF(ISERROR(VLOOKUP(K20,'KAYIT LİSTESİ'!$B$4:$H$605,5,0)),"",(VLOOKUP(K20,'KAYIT LİSTESİ'!$B$4:$H$605,5,0)))</f>
        <v/>
      </c>
      <c r="P20" s="46" t="str">
        <f>IF(ISERROR(VLOOKUP(K20,'KAYIT LİSTESİ'!$B$4:$H$605,6,0)),"",(VLOOKUP(K20,'KAYIT LİSTESİ'!$B$4:$H$605,6,0)))</f>
        <v/>
      </c>
      <c r="Q20" s="233"/>
      <c r="R20" s="26"/>
    </row>
    <row r="21" spans="1:18" s="20" customFormat="1" ht="27.6" customHeight="1" x14ac:dyDescent="0.2">
      <c r="A21" s="70"/>
      <c r="B21" s="70"/>
      <c r="C21" s="117"/>
      <c r="D21" s="117"/>
      <c r="E21" s="181"/>
      <c r="F21" s="182"/>
      <c r="G21" s="233"/>
      <c r="H21" s="71"/>
      <c r="I21" s="23"/>
      <c r="J21" s="24">
        <v>4</v>
      </c>
      <c r="K21" s="25" t="s">
        <v>1458</v>
      </c>
      <c r="L21" s="26" t="str">
        <f>IF(ISERROR(VLOOKUP(K21,'KAYIT LİSTESİ'!$B$4:$H$605,2,0)),"",(VLOOKUP(K21,'KAYIT LİSTESİ'!$B$4:$H$605,2,0)))</f>
        <v/>
      </c>
      <c r="M21" s="27" t="str">
        <f>IF(ISERROR(VLOOKUP(K21,'KAYIT LİSTESİ'!$B$4:$H$605,4,0)),"",(VLOOKUP(K21,'KAYIT LİSTESİ'!$B$4:$H$605,4,0)))</f>
        <v/>
      </c>
      <c r="N21" s="27" t="str">
        <f>IF(ISERROR(VLOOKUP(K21,'KAYIT LİSTESİ'!$B$4:$N$605,13,0)),"",(VLOOKUP(K21,'KAYIT LİSTESİ'!$B$4:$N$605,13,0)))</f>
        <v/>
      </c>
      <c r="O21" s="46" t="str">
        <f>IF(ISERROR(VLOOKUP(K21,'KAYIT LİSTESİ'!$B$4:$H$605,5,0)),"",(VLOOKUP(K21,'KAYIT LİSTESİ'!$B$4:$H$605,5,0)))</f>
        <v/>
      </c>
      <c r="P21" s="46" t="str">
        <f>IF(ISERROR(VLOOKUP(K21,'KAYIT LİSTESİ'!$B$4:$H$605,6,0)),"",(VLOOKUP(K21,'KAYIT LİSTESİ'!$B$4:$H$605,6,0)))</f>
        <v/>
      </c>
      <c r="Q21" s="233"/>
      <c r="R21" s="26"/>
    </row>
    <row r="22" spans="1:18" s="20" customFormat="1" ht="27.6" customHeight="1" x14ac:dyDescent="0.2">
      <c r="A22" s="70"/>
      <c r="B22" s="70"/>
      <c r="C22" s="117"/>
      <c r="D22" s="117"/>
      <c r="E22" s="181"/>
      <c r="F22" s="182"/>
      <c r="G22" s="233"/>
      <c r="H22" s="71"/>
      <c r="I22" s="23"/>
      <c r="J22" s="24">
        <v>5</v>
      </c>
      <c r="K22" s="25" t="s">
        <v>1459</v>
      </c>
      <c r="L22" s="26" t="str">
        <f>IF(ISERROR(VLOOKUP(K22,'KAYIT LİSTESİ'!$B$4:$H$605,2,0)),"",(VLOOKUP(K22,'KAYIT LİSTESİ'!$B$4:$H$605,2,0)))</f>
        <v/>
      </c>
      <c r="M22" s="27" t="str">
        <f>IF(ISERROR(VLOOKUP(K22,'KAYIT LİSTESİ'!$B$4:$H$605,4,0)),"",(VLOOKUP(K22,'KAYIT LİSTESİ'!$B$4:$H$605,4,0)))</f>
        <v/>
      </c>
      <c r="N22" s="27" t="str">
        <f>IF(ISERROR(VLOOKUP(K22,'KAYIT LİSTESİ'!$B$4:$N$605,13,0)),"",(VLOOKUP(K22,'KAYIT LİSTESİ'!$B$4:$N$605,13,0)))</f>
        <v/>
      </c>
      <c r="O22" s="46" t="str">
        <f>IF(ISERROR(VLOOKUP(K22,'KAYIT LİSTESİ'!$B$4:$H$605,5,0)),"",(VLOOKUP(K22,'KAYIT LİSTESİ'!$B$4:$H$605,5,0)))</f>
        <v/>
      </c>
      <c r="P22" s="46" t="str">
        <f>IF(ISERROR(VLOOKUP(K22,'KAYIT LİSTESİ'!$B$4:$H$605,6,0)),"",(VLOOKUP(K22,'KAYIT LİSTESİ'!$B$4:$H$605,6,0)))</f>
        <v/>
      </c>
      <c r="Q22" s="233"/>
      <c r="R22" s="26"/>
    </row>
    <row r="23" spans="1:18" s="20" customFormat="1" ht="27.6" customHeight="1" x14ac:dyDescent="0.2">
      <c r="A23" s="70"/>
      <c r="B23" s="70"/>
      <c r="C23" s="117"/>
      <c r="D23" s="117"/>
      <c r="E23" s="181"/>
      <c r="F23" s="182"/>
      <c r="G23" s="233"/>
      <c r="H23" s="71"/>
      <c r="I23" s="23"/>
      <c r="J23" s="24">
        <v>6</v>
      </c>
      <c r="K23" s="25" t="s">
        <v>1460</v>
      </c>
      <c r="L23" s="26" t="str">
        <f>IF(ISERROR(VLOOKUP(K23,'KAYIT LİSTESİ'!$B$4:$H$605,2,0)),"",(VLOOKUP(K23,'KAYIT LİSTESİ'!$B$4:$H$605,2,0)))</f>
        <v/>
      </c>
      <c r="M23" s="27" t="str">
        <f>IF(ISERROR(VLOOKUP(K23,'KAYIT LİSTESİ'!$B$4:$H$605,4,0)),"",(VLOOKUP(K23,'KAYIT LİSTESİ'!$B$4:$H$605,4,0)))</f>
        <v/>
      </c>
      <c r="N23" s="27" t="str">
        <f>IF(ISERROR(VLOOKUP(K23,'KAYIT LİSTESİ'!$B$4:$N$605,13,0)),"",(VLOOKUP(K23,'KAYIT LİSTESİ'!$B$4:$N$605,13,0)))</f>
        <v/>
      </c>
      <c r="O23" s="46" t="str">
        <f>IF(ISERROR(VLOOKUP(K23,'KAYIT LİSTESİ'!$B$4:$H$605,5,0)),"",(VLOOKUP(K23,'KAYIT LİSTESİ'!$B$4:$H$605,5,0)))</f>
        <v/>
      </c>
      <c r="P23" s="46" t="str">
        <f>IF(ISERROR(VLOOKUP(K23,'KAYIT LİSTESİ'!$B$4:$H$605,6,0)),"",(VLOOKUP(K23,'KAYIT LİSTESİ'!$B$4:$H$605,6,0)))</f>
        <v/>
      </c>
      <c r="Q23" s="233"/>
      <c r="R23" s="26"/>
    </row>
    <row r="24" spans="1:18" s="20" customFormat="1" ht="27.6" customHeight="1" x14ac:dyDescent="0.2">
      <c r="A24" s="70"/>
      <c r="B24" s="70"/>
      <c r="C24" s="117"/>
      <c r="D24" s="117"/>
      <c r="E24" s="181"/>
      <c r="F24" s="182"/>
      <c r="G24" s="233"/>
      <c r="H24" s="71"/>
      <c r="I24" s="23"/>
      <c r="J24" s="24">
        <v>7</v>
      </c>
      <c r="K24" s="25" t="s">
        <v>1461</v>
      </c>
      <c r="L24" s="26" t="str">
        <f>IF(ISERROR(VLOOKUP(K24,'KAYIT LİSTESİ'!$B$4:$H$605,2,0)),"",(VLOOKUP(K24,'KAYIT LİSTESİ'!$B$4:$H$605,2,0)))</f>
        <v/>
      </c>
      <c r="M24" s="27" t="str">
        <f>IF(ISERROR(VLOOKUP(K24,'KAYIT LİSTESİ'!$B$4:$H$605,4,0)),"",(VLOOKUP(K24,'KAYIT LİSTESİ'!$B$4:$H$605,4,0)))</f>
        <v/>
      </c>
      <c r="N24" s="27" t="str">
        <f>IF(ISERROR(VLOOKUP(K24,'KAYIT LİSTESİ'!$B$4:$N$605,13,0)),"",(VLOOKUP(K24,'KAYIT LİSTESİ'!$B$4:$N$605,13,0)))</f>
        <v/>
      </c>
      <c r="O24" s="46" t="str">
        <f>IF(ISERROR(VLOOKUP(K24,'KAYIT LİSTESİ'!$B$4:$H$605,5,0)),"",(VLOOKUP(K24,'KAYIT LİSTESİ'!$B$4:$H$605,5,0)))</f>
        <v/>
      </c>
      <c r="P24" s="46" t="str">
        <f>IF(ISERROR(VLOOKUP(K24,'KAYIT LİSTESİ'!$B$4:$H$605,6,0)),"",(VLOOKUP(K24,'KAYIT LİSTESİ'!$B$4:$H$605,6,0)))</f>
        <v/>
      </c>
      <c r="Q24" s="233"/>
      <c r="R24" s="26"/>
    </row>
    <row r="25" spans="1:18" s="20" customFormat="1" ht="27.6" customHeight="1" x14ac:dyDescent="0.2">
      <c r="A25" s="70"/>
      <c r="B25" s="70"/>
      <c r="C25" s="117"/>
      <c r="D25" s="117"/>
      <c r="E25" s="181"/>
      <c r="F25" s="182"/>
      <c r="G25" s="233"/>
      <c r="H25" s="71"/>
      <c r="I25" s="23"/>
      <c r="J25" s="24">
        <v>8</v>
      </c>
      <c r="K25" s="25" t="s">
        <v>1462</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233"/>
      <c r="R25" s="26"/>
    </row>
    <row r="26" spans="1:18" s="20" customFormat="1" ht="27.6" customHeight="1" x14ac:dyDescent="0.2">
      <c r="A26" s="70"/>
      <c r="B26" s="70"/>
      <c r="C26" s="117"/>
      <c r="D26" s="117"/>
      <c r="E26" s="181"/>
      <c r="F26" s="182"/>
      <c r="G26" s="118"/>
      <c r="H26" s="71"/>
      <c r="I26" s="23"/>
      <c r="J26" s="547" t="s">
        <v>18</v>
      </c>
      <c r="K26" s="548"/>
      <c r="L26" s="548"/>
      <c r="M26" s="548"/>
      <c r="N26" s="548"/>
      <c r="O26" s="548"/>
      <c r="P26" s="548"/>
      <c r="Q26" s="548"/>
      <c r="R26" s="549"/>
    </row>
    <row r="27" spans="1:18" s="20" customFormat="1" ht="27.6" customHeight="1" x14ac:dyDescent="0.2">
      <c r="A27" s="70"/>
      <c r="B27" s="70"/>
      <c r="C27" s="117"/>
      <c r="D27" s="117"/>
      <c r="E27" s="181"/>
      <c r="F27" s="182"/>
      <c r="G27" s="118"/>
      <c r="H27" s="71"/>
      <c r="I27" s="23"/>
      <c r="J27" s="45" t="s">
        <v>12</v>
      </c>
      <c r="K27" s="42" t="s">
        <v>148</v>
      </c>
      <c r="L27" s="42" t="s">
        <v>147</v>
      </c>
      <c r="M27" s="43" t="s">
        <v>13</v>
      </c>
      <c r="N27" s="43" t="s">
        <v>225</v>
      </c>
      <c r="O27" s="44" t="s">
        <v>14</v>
      </c>
      <c r="P27" s="44" t="s">
        <v>47</v>
      </c>
      <c r="Q27" s="42" t="s">
        <v>15</v>
      </c>
      <c r="R27" s="42" t="s">
        <v>27</v>
      </c>
    </row>
    <row r="28" spans="1:18" s="20" customFormat="1" ht="27.6" customHeight="1" x14ac:dyDescent="0.2">
      <c r="A28" s="70"/>
      <c r="B28" s="70"/>
      <c r="C28" s="117"/>
      <c r="D28" s="117"/>
      <c r="E28" s="181"/>
      <c r="F28" s="182"/>
      <c r="G28" s="118"/>
      <c r="H28" s="71"/>
      <c r="I28" s="23"/>
      <c r="J28" s="24">
        <v>1</v>
      </c>
      <c r="K28" s="25" t="s">
        <v>1463</v>
      </c>
      <c r="L28" s="26" t="str">
        <f>IF(ISERROR(VLOOKUP(K28,'KAYIT LİSTESİ'!$B$4:$H$605,2,0)),"",(VLOOKUP(K28,'KAYIT LİSTESİ'!$B$4:$H$605,2,0)))</f>
        <v/>
      </c>
      <c r="M28" s="27" t="str">
        <f>IF(ISERROR(VLOOKUP(K28,'KAYIT LİSTESİ'!$B$4:$H$605,4,0)),"",(VLOOKUP(K28,'KAYIT LİSTESİ'!$B$4:$H$605,4,0)))</f>
        <v/>
      </c>
      <c r="N28" s="27" t="str">
        <f>IF(ISERROR(VLOOKUP(K28,'KAYIT LİSTESİ'!$B$4:$N$605,13,0)),"",(VLOOKUP(K28,'KAYIT LİSTESİ'!$B$4:$N$605,13,0)))</f>
        <v/>
      </c>
      <c r="O28" s="46" t="str">
        <f>IF(ISERROR(VLOOKUP(K28,'KAYIT LİSTESİ'!$B$4:$H$605,5,0)),"",(VLOOKUP(K28,'KAYIT LİSTESİ'!$B$4:$H$605,5,0)))</f>
        <v/>
      </c>
      <c r="P28" s="46" t="str">
        <f>IF(ISERROR(VLOOKUP(K28,'KAYIT LİSTESİ'!$B$4:$H$605,6,0)),"",(VLOOKUP(K28,'KAYIT LİSTESİ'!$B$4:$H$605,6,0)))</f>
        <v/>
      </c>
      <c r="Q28" s="28"/>
      <c r="R28" s="26"/>
    </row>
    <row r="29" spans="1:18" s="20" customFormat="1" ht="27.6" customHeight="1" x14ac:dyDescent="0.2">
      <c r="A29" s="70"/>
      <c r="B29" s="70"/>
      <c r="C29" s="117"/>
      <c r="D29" s="117"/>
      <c r="E29" s="181"/>
      <c r="F29" s="182"/>
      <c r="G29" s="118"/>
      <c r="H29" s="71"/>
      <c r="I29" s="23"/>
      <c r="J29" s="24">
        <v>2</v>
      </c>
      <c r="K29" s="25" t="s">
        <v>1464</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8"/>
      <c r="R29" s="26"/>
    </row>
    <row r="30" spans="1:18" s="20" customFormat="1" ht="27.6" customHeight="1" x14ac:dyDescent="0.2">
      <c r="A30" s="70"/>
      <c r="B30" s="70"/>
      <c r="C30" s="117"/>
      <c r="D30" s="117"/>
      <c r="E30" s="181"/>
      <c r="F30" s="182"/>
      <c r="G30" s="118"/>
      <c r="H30" s="71"/>
      <c r="I30" s="23"/>
      <c r="J30" s="24">
        <v>3</v>
      </c>
      <c r="K30" s="25" t="s">
        <v>1465</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8"/>
      <c r="R30" s="26"/>
    </row>
    <row r="31" spans="1:18" s="20" customFormat="1" ht="27.6" customHeight="1" x14ac:dyDescent="0.2">
      <c r="A31" s="70"/>
      <c r="B31" s="70"/>
      <c r="C31" s="117"/>
      <c r="D31" s="117"/>
      <c r="E31" s="181"/>
      <c r="F31" s="182"/>
      <c r="G31" s="118"/>
      <c r="H31" s="71"/>
      <c r="I31" s="23"/>
      <c r="J31" s="24">
        <v>4</v>
      </c>
      <c r="K31" s="25" t="s">
        <v>1466</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8"/>
      <c r="R31" s="26"/>
    </row>
    <row r="32" spans="1:18" s="20" customFormat="1" ht="27.6" customHeight="1" x14ac:dyDescent="0.2">
      <c r="A32" s="534" t="s">
        <v>12</v>
      </c>
      <c r="B32" s="535" t="s">
        <v>147</v>
      </c>
      <c r="C32" s="527" t="s">
        <v>387</v>
      </c>
      <c r="D32" s="528"/>
      <c r="E32" s="529"/>
      <c r="F32" s="530"/>
      <c r="G32" s="531" t="s">
        <v>15</v>
      </c>
      <c r="H32" s="532" t="s">
        <v>27</v>
      </c>
      <c r="I32" s="23"/>
      <c r="J32" s="24">
        <v>5</v>
      </c>
      <c r="K32" s="25" t="s">
        <v>1467</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8"/>
      <c r="R32" s="26"/>
    </row>
    <row r="33" spans="1:18" s="20" customFormat="1" ht="27.6" customHeight="1" x14ac:dyDescent="0.2">
      <c r="A33" s="534"/>
      <c r="B33" s="536"/>
      <c r="C33" s="354" t="s">
        <v>386</v>
      </c>
      <c r="D33" s="355" t="s">
        <v>225</v>
      </c>
      <c r="E33" s="372" t="s">
        <v>14</v>
      </c>
      <c r="F33" s="372" t="s">
        <v>47</v>
      </c>
      <c r="G33" s="531"/>
      <c r="H33" s="533"/>
      <c r="I33" s="23"/>
      <c r="J33" s="24">
        <v>6</v>
      </c>
      <c r="K33" s="25" t="s">
        <v>1468</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8"/>
      <c r="R33" s="26"/>
    </row>
    <row r="34" spans="1:18" s="20" customFormat="1" ht="27.6" customHeight="1" x14ac:dyDescent="0.2">
      <c r="A34" s="70"/>
      <c r="B34" s="70"/>
      <c r="C34" s="117"/>
      <c r="D34" s="117"/>
      <c r="E34" s="181"/>
      <c r="F34" s="182"/>
      <c r="G34" s="233"/>
      <c r="H34" s="71"/>
      <c r="I34" s="23"/>
      <c r="J34" s="24">
        <v>7</v>
      </c>
      <c r="K34" s="25" t="s">
        <v>1469</v>
      </c>
      <c r="L34" s="26" t="str">
        <f>IF(ISERROR(VLOOKUP(K34,'KAYIT LİSTESİ'!$B$4:$H$605,2,0)),"",(VLOOKUP(K34,'KAYIT LİSTESİ'!$B$4:$H$605,2,0)))</f>
        <v/>
      </c>
      <c r="M34" s="27" t="str">
        <f>IF(ISERROR(VLOOKUP(K34,'KAYIT LİSTESİ'!$B$4:$H$605,4,0)),"",(VLOOKUP(K34,'KAYIT LİSTESİ'!$B$4:$H$605,4,0)))</f>
        <v/>
      </c>
      <c r="N34" s="27" t="str">
        <f>IF(ISERROR(VLOOKUP(K34,'KAYIT LİSTESİ'!$B$4:$N$605,13,0)),"",(VLOOKUP(K34,'KAYIT LİSTESİ'!$B$4:$N$605,13,0)))</f>
        <v/>
      </c>
      <c r="O34" s="46" t="str">
        <f>IF(ISERROR(VLOOKUP(K34,'KAYIT LİSTESİ'!$B$4:$H$605,5,0)),"",(VLOOKUP(K34,'KAYIT LİSTESİ'!$B$4:$H$605,5,0)))</f>
        <v/>
      </c>
      <c r="P34" s="46" t="str">
        <f>IF(ISERROR(VLOOKUP(K34,'KAYIT LİSTESİ'!$B$4:$H$605,6,0)),"",(VLOOKUP(K34,'KAYIT LİSTESİ'!$B$4:$H$605,6,0)))</f>
        <v/>
      </c>
      <c r="Q34" s="28"/>
      <c r="R34" s="26"/>
    </row>
    <row r="35" spans="1:18" s="20" customFormat="1" ht="27.6" customHeight="1" x14ac:dyDescent="0.2">
      <c r="A35" s="70"/>
      <c r="B35" s="70"/>
      <c r="C35" s="117"/>
      <c r="D35" s="117"/>
      <c r="E35" s="181"/>
      <c r="F35" s="182"/>
      <c r="G35" s="233"/>
      <c r="H35" s="71"/>
      <c r="I35" s="23"/>
      <c r="J35" s="24">
        <v>8</v>
      </c>
      <c r="K35" s="25" t="s">
        <v>1470</v>
      </c>
      <c r="L35" s="26" t="str">
        <f>IF(ISERROR(VLOOKUP(K35,'KAYIT LİSTESİ'!$B$4:$H$605,2,0)),"",(VLOOKUP(K35,'KAYIT LİSTESİ'!$B$4:$H$605,2,0)))</f>
        <v/>
      </c>
      <c r="M35" s="27" t="str">
        <f>IF(ISERROR(VLOOKUP(K35,'KAYIT LİSTESİ'!$B$4:$H$605,4,0)),"",(VLOOKUP(K35,'KAYIT LİSTESİ'!$B$4:$H$605,4,0)))</f>
        <v/>
      </c>
      <c r="N35" s="27" t="str">
        <f>IF(ISERROR(VLOOKUP(K35,'KAYIT LİSTESİ'!$B$4:$N$605,13,0)),"",(VLOOKUP(K35,'KAYIT LİSTESİ'!$B$4:$N$605,13,0)))</f>
        <v/>
      </c>
      <c r="O35" s="46" t="str">
        <f>IF(ISERROR(VLOOKUP(K35,'KAYIT LİSTESİ'!$B$4:$H$605,5,0)),"",(VLOOKUP(K35,'KAYIT LİSTESİ'!$B$4:$H$605,5,0)))</f>
        <v/>
      </c>
      <c r="P35" s="46" t="str">
        <f>IF(ISERROR(VLOOKUP(K35,'KAYIT LİSTESİ'!$B$4:$H$605,6,0)),"",(VLOOKUP(K35,'KAYIT LİSTESİ'!$B$4:$H$605,6,0)))</f>
        <v/>
      </c>
      <c r="Q35" s="28"/>
      <c r="R35" s="26"/>
    </row>
    <row r="36" spans="1:18" s="20" customFormat="1" ht="27.6" customHeight="1" x14ac:dyDescent="0.2">
      <c r="A36" s="70"/>
      <c r="B36" s="70"/>
      <c r="C36" s="117"/>
      <c r="D36" s="117"/>
      <c r="E36" s="181"/>
      <c r="F36" s="182"/>
      <c r="G36" s="233"/>
      <c r="H36" s="71"/>
      <c r="I36" s="23"/>
      <c r="J36" s="547" t="s">
        <v>44</v>
      </c>
      <c r="K36" s="548"/>
      <c r="L36" s="548"/>
      <c r="M36" s="548"/>
      <c r="N36" s="548"/>
      <c r="O36" s="548"/>
      <c r="P36" s="548"/>
      <c r="Q36" s="548"/>
      <c r="R36" s="549"/>
    </row>
    <row r="37" spans="1:18" s="20" customFormat="1" ht="27.6" customHeight="1" x14ac:dyDescent="0.2">
      <c r="A37" s="70"/>
      <c r="B37" s="70"/>
      <c r="C37" s="117"/>
      <c r="D37" s="117"/>
      <c r="E37" s="181"/>
      <c r="F37" s="182"/>
      <c r="G37" s="118"/>
      <c r="H37" s="71"/>
      <c r="I37" s="23"/>
      <c r="J37" s="45" t="s">
        <v>12</v>
      </c>
      <c r="K37" s="42" t="s">
        <v>148</v>
      </c>
      <c r="L37" s="42" t="s">
        <v>147</v>
      </c>
      <c r="M37" s="43" t="s">
        <v>13</v>
      </c>
      <c r="N37" s="43" t="s">
        <v>225</v>
      </c>
      <c r="O37" s="44" t="s">
        <v>14</v>
      </c>
      <c r="P37" s="44" t="s">
        <v>47</v>
      </c>
      <c r="Q37" s="42" t="s">
        <v>15</v>
      </c>
      <c r="R37" s="42" t="s">
        <v>27</v>
      </c>
    </row>
    <row r="38" spans="1:18" s="20" customFormat="1" ht="27.6" customHeight="1" x14ac:dyDescent="0.2">
      <c r="A38" s="70"/>
      <c r="B38" s="70"/>
      <c r="C38" s="117"/>
      <c r="D38" s="117"/>
      <c r="E38" s="181"/>
      <c r="F38" s="182"/>
      <c r="G38" s="118"/>
      <c r="H38" s="71"/>
      <c r="I38" s="23"/>
      <c r="J38" s="24">
        <v>1</v>
      </c>
      <c r="K38" s="25" t="s">
        <v>772</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33"/>
      <c r="R38" s="26"/>
    </row>
    <row r="39" spans="1:18" s="20" customFormat="1" ht="27.6" customHeight="1" x14ac:dyDescent="0.2">
      <c r="A39" s="70"/>
      <c r="B39" s="70"/>
      <c r="C39" s="117"/>
      <c r="D39" s="117"/>
      <c r="E39" s="181"/>
      <c r="F39" s="182"/>
      <c r="G39" s="118"/>
      <c r="H39" s="71"/>
      <c r="I39" s="23"/>
      <c r="J39" s="24">
        <v>2</v>
      </c>
      <c r="K39" s="25" t="s">
        <v>773</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33"/>
      <c r="R39" s="26"/>
    </row>
    <row r="40" spans="1:18" s="20" customFormat="1" ht="27.6" customHeight="1" x14ac:dyDescent="0.2">
      <c r="A40" s="70"/>
      <c r="B40" s="70"/>
      <c r="C40" s="117"/>
      <c r="D40" s="117"/>
      <c r="E40" s="181"/>
      <c r="F40" s="182"/>
      <c r="G40" s="118"/>
      <c r="H40" s="71"/>
      <c r="I40" s="23"/>
      <c r="J40" s="24">
        <v>3</v>
      </c>
      <c r="K40" s="25" t="s">
        <v>774</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33"/>
      <c r="R40" s="26"/>
    </row>
    <row r="41" spans="1:18" s="20" customFormat="1" ht="27.6" customHeight="1" x14ac:dyDescent="0.2">
      <c r="A41" s="70"/>
      <c r="B41" s="70"/>
      <c r="C41" s="117"/>
      <c r="D41" s="117"/>
      <c r="E41" s="181"/>
      <c r="F41" s="182"/>
      <c r="G41" s="118"/>
      <c r="H41" s="71"/>
      <c r="I41" s="23"/>
      <c r="J41" s="24">
        <v>4</v>
      </c>
      <c r="K41" s="25" t="s">
        <v>775</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33"/>
      <c r="R41" s="26"/>
    </row>
    <row r="42" spans="1:18" s="20" customFormat="1" ht="27.6" customHeight="1" x14ac:dyDescent="0.2">
      <c r="A42" s="70"/>
      <c r="B42" s="70"/>
      <c r="C42" s="117"/>
      <c r="D42" s="117"/>
      <c r="E42" s="181"/>
      <c r="F42" s="182"/>
      <c r="G42" s="118"/>
      <c r="H42" s="71"/>
      <c r="I42" s="23"/>
      <c r="J42" s="24">
        <v>5</v>
      </c>
      <c r="K42" s="25" t="s">
        <v>776</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33"/>
      <c r="R42" s="26"/>
    </row>
    <row r="43" spans="1:18" s="20" customFormat="1" ht="27.6" customHeight="1" x14ac:dyDescent="0.2">
      <c r="A43" s="70"/>
      <c r="B43" s="70"/>
      <c r="C43" s="117"/>
      <c r="D43" s="117"/>
      <c r="E43" s="181"/>
      <c r="F43" s="182"/>
      <c r="G43" s="118"/>
      <c r="H43" s="71"/>
      <c r="I43" s="23"/>
      <c r="J43" s="24">
        <v>6</v>
      </c>
      <c r="K43" s="25" t="s">
        <v>777</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33"/>
      <c r="R43" s="26"/>
    </row>
    <row r="44" spans="1:18" s="20" customFormat="1" ht="27.6" customHeight="1" x14ac:dyDescent="0.2">
      <c r="A44" s="70"/>
      <c r="B44" s="70"/>
      <c r="C44" s="117"/>
      <c r="D44" s="117"/>
      <c r="E44" s="181"/>
      <c r="F44" s="182"/>
      <c r="G44" s="118"/>
      <c r="H44" s="71"/>
      <c r="I44" s="23"/>
      <c r="J44" s="24">
        <v>7</v>
      </c>
      <c r="K44" s="25" t="s">
        <v>778</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33"/>
      <c r="R44" s="26"/>
    </row>
    <row r="45" spans="1:18" s="20" customFormat="1" ht="27.6" customHeight="1" x14ac:dyDescent="0.2">
      <c r="A45" s="70"/>
      <c r="B45" s="70"/>
      <c r="C45" s="117"/>
      <c r="D45" s="117"/>
      <c r="E45" s="181"/>
      <c r="F45" s="182"/>
      <c r="G45" s="118"/>
      <c r="H45" s="71"/>
      <c r="I45" s="23"/>
      <c r="J45" s="24">
        <v>8</v>
      </c>
      <c r="K45" s="25" t="s">
        <v>779</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33"/>
      <c r="R45" s="26"/>
    </row>
    <row r="46" spans="1:18" s="20" customFormat="1" ht="27.6" customHeight="1" x14ac:dyDescent="0.2">
      <c r="A46" s="70"/>
      <c r="B46" s="70"/>
      <c r="C46" s="117"/>
      <c r="D46" s="117"/>
      <c r="E46" s="181"/>
      <c r="F46" s="182"/>
      <c r="G46" s="118"/>
      <c r="H46" s="71"/>
      <c r="I46" s="23"/>
      <c r="J46" s="547" t="s">
        <v>45</v>
      </c>
      <c r="K46" s="548"/>
      <c r="L46" s="548"/>
      <c r="M46" s="548"/>
      <c r="N46" s="548"/>
      <c r="O46" s="548"/>
      <c r="P46" s="548"/>
      <c r="Q46" s="548"/>
      <c r="R46" s="549"/>
    </row>
    <row r="47" spans="1:18" s="20" customFormat="1" ht="27.6" customHeight="1" x14ac:dyDescent="0.2">
      <c r="A47" s="70"/>
      <c r="B47" s="70"/>
      <c r="C47" s="117"/>
      <c r="D47" s="117"/>
      <c r="E47" s="181"/>
      <c r="F47" s="182"/>
      <c r="G47" s="118"/>
      <c r="H47" s="71"/>
      <c r="I47" s="23"/>
      <c r="J47" s="45" t="s">
        <v>12</v>
      </c>
      <c r="K47" s="42" t="s">
        <v>148</v>
      </c>
      <c r="L47" s="42" t="s">
        <v>147</v>
      </c>
      <c r="M47" s="43" t="s">
        <v>13</v>
      </c>
      <c r="N47" s="43" t="s">
        <v>225</v>
      </c>
      <c r="O47" s="44" t="s">
        <v>14</v>
      </c>
      <c r="P47" s="44" t="s">
        <v>47</v>
      </c>
      <c r="Q47" s="42" t="s">
        <v>15</v>
      </c>
      <c r="R47" s="42" t="s">
        <v>27</v>
      </c>
    </row>
    <row r="48" spans="1:18" s="20" customFormat="1" ht="27.6" customHeight="1" x14ac:dyDescent="0.2">
      <c r="A48" s="70"/>
      <c r="B48" s="70"/>
      <c r="C48" s="117"/>
      <c r="D48" s="117"/>
      <c r="E48" s="181"/>
      <c r="F48" s="182"/>
      <c r="G48" s="118"/>
      <c r="H48" s="71"/>
      <c r="I48" s="23"/>
      <c r="J48" s="24">
        <v>1</v>
      </c>
      <c r="K48" s="25" t="s">
        <v>780</v>
      </c>
      <c r="L48" s="26" t="str">
        <f>IF(ISERROR(VLOOKUP(K48,'KAYIT LİSTESİ'!$B$4:$H$605,2,0)),"",(VLOOKUP(K48,'KAYIT LİSTESİ'!$B$4:$H$605,2,0)))</f>
        <v/>
      </c>
      <c r="M48" s="27" t="str">
        <f>IF(ISERROR(VLOOKUP(K48,'KAYIT LİSTESİ'!$B$4:$H$605,4,0)),"",(VLOOKUP(K48,'KAYIT LİSTESİ'!$B$4:$H$605,4,0)))</f>
        <v/>
      </c>
      <c r="N48" s="27" t="str">
        <f>IF(ISERROR(VLOOKUP(K48,'KAYIT LİSTESİ'!$B$4:$N$605,13,0)),"",(VLOOKUP(K48,'KAYIT LİSTESİ'!$B$4:$N$605,13,0)))</f>
        <v/>
      </c>
      <c r="O48" s="46" t="str">
        <f>IF(ISERROR(VLOOKUP(K48,'KAYIT LİSTESİ'!$B$4:$H$605,5,0)),"",(VLOOKUP(K48,'KAYIT LİSTESİ'!$B$4:$H$605,5,0)))</f>
        <v/>
      </c>
      <c r="P48" s="46" t="str">
        <f>IF(ISERROR(VLOOKUP(K48,'KAYIT LİSTESİ'!$B$4:$H$605,6,0)),"",(VLOOKUP(K48,'KAYIT LİSTESİ'!$B$4:$H$605,6,0)))</f>
        <v/>
      </c>
      <c r="Q48" s="28"/>
      <c r="R48" s="26"/>
    </row>
    <row r="49" spans="1:19" s="20" customFormat="1" ht="27.6" customHeight="1" x14ac:dyDescent="0.2">
      <c r="A49" s="70"/>
      <c r="B49" s="70"/>
      <c r="C49" s="117"/>
      <c r="D49" s="117"/>
      <c r="E49" s="181"/>
      <c r="F49" s="182"/>
      <c r="G49" s="118"/>
      <c r="H49" s="71"/>
      <c r="I49" s="23"/>
      <c r="J49" s="24">
        <v>2</v>
      </c>
      <c r="K49" s="25" t="s">
        <v>781</v>
      </c>
      <c r="L49" s="26" t="str">
        <f>IF(ISERROR(VLOOKUP(K49,'KAYIT LİSTESİ'!$B$4:$H$605,2,0)),"",(VLOOKUP(K49,'KAYIT LİSTESİ'!$B$4:$H$605,2,0)))</f>
        <v/>
      </c>
      <c r="M49" s="27" t="str">
        <f>IF(ISERROR(VLOOKUP(K49,'KAYIT LİSTESİ'!$B$4:$H$605,4,0)),"",(VLOOKUP(K49,'KAYIT LİSTESİ'!$B$4:$H$605,4,0)))</f>
        <v/>
      </c>
      <c r="N49" s="27" t="str">
        <f>IF(ISERROR(VLOOKUP(K49,'KAYIT LİSTESİ'!$B$4:$N$605,13,0)),"",(VLOOKUP(K49,'KAYIT LİSTESİ'!$B$4:$N$605,13,0)))</f>
        <v/>
      </c>
      <c r="O49" s="46" t="str">
        <f>IF(ISERROR(VLOOKUP(K49,'KAYIT LİSTESİ'!$B$4:$H$605,5,0)),"",(VLOOKUP(K49,'KAYIT LİSTESİ'!$B$4:$H$605,5,0)))</f>
        <v/>
      </c>
      <c r="P49" s="46" t="str">
        <f>IF(ISERROR(VLOOKUP(K49,'KAYIT LİSTESİ'!$B$4:$H$605,6,0)),"",(VLOOKUP(K49,'KAYIT LİSTESİ'!$B$4:$H$605,6,0)))</f>
        <v/>
      </c>
      <c r="Q49" s="28"/>
      <c r="R49" s="26"/>
    </row>
    <row r="50" spans="1:19" s="20" customFormat="1" ht="27.6" customHeight="1" x14ac:dyDescent="0.2">
      <c r="A50" s="70"/>
      <c r="B50" s="70"/>
      <c r="C50" s="117"/>
      <c r="D50" s="117"/>
      <c r="E50" s="181"/>
      <c r="F50" s="182"/>
      <c r="G50" s="118"/>
      <c r="H50" s="71"/>
      <c r="I50" s="23"/>
      <c r="J50" s="24">
        <v>3</v>
      </c>
      <c r="K50" s="25" t="s">
        <v>782</v>
      </c>
      <c r="L50" s="26" t="str">
        <f>IF(ISERROR(VLOOKUP(K50,'KAYIT LİSTESİ'!$B$4:$H$605,2,0)),"",(VLOOKUP(K50,'KAYIT LİSTESİ'!$B$4:$H$605,2,0)))</f>
        <v/>
      </c>
      <c r="M50" s="27" t="str">
        <f>IF(ISERROR(VLOOKUP(K50,'KAYIT LİSTESİ'!$B$4:$H$605,4,0)),"",(VLOOKUP(K50,'KAYIT LİSTESİ'!$B$4:$H$605,4,0)))</f>
        <v/>
      </c>
      <c r="N50" s="27" t="str">
        <f>IF(ISERROR(VLOOKUP(K50,'KAYIT LİSTESİ'!$B$4:$N$605,13,0)),"",(VLOOKUP(K50,'KAYIT LİSTESİ'!$B$4:$N$605,13,0)))</f>
        <v/>
      </c>
      <c r="O50" s="46" t="str">
        <f>IF(ISERROR(VLOOKUP(K50,'KAYIT LİSTESİ'!$B$4:$H$605,5,0)),"",(VLOOKUP(K50,'KAYIT LİSTESİ'!$B$4:$H$605,5,0)))</f>
        <v/>
      </c>
      <c r="P50" s="46" t="str">
        <f>IF(ISERROR(VLOOKUP(K50,'KAYIT LİSTESİ'!$B$4:$H$605,6,0)),"",(VLOOKUP(K50,'KAYIT LİSTESİ'!$B$4:$H$605,6,0)))</f>
        <v/>
      </c>
      <c r="Q50" s="28"/>
      <c r="R50" s="26"/>
    </row>
    <row r="51" spans="1:19" s="20" customFormat="1" ht="27.6" customHeight="1" x14ac:dyDescent="0.2">
      <c r="A51" s="70"/>
      <c r="B51" s="70"/>
      <c r="C51" s="117"/>
      <c r="D51" s="117"/>
      <c r="E51" s="181"/>
      <c r="F51" s="182"/>
      <c r="G51" s="118"/>
      <c r="H51" s="71"/>
      <c r="I51" s="23"/>
      <c r="J51" s="24">
        <v>4</v>
      </c>
      <c r="K51" s="25" t="s">
        <v>783</v>
      </c>
      <c r="L51" s="26" t="str">
        <f>IF(ISERROR(VLOOKUP(K51,'KAYIT LİSTESİ'!$B$4:$H$605,2,0)),"",(VLOOKUP(K51,'KAYIT LİSTESİ'!$B$4:$H$605,2,0)))</f>
        <v/>
      </c>
      <c r="M51" s="27" t="str">
        <f>IF(ISERROR(VLOOKUP(K51,'KAYIT LİSTESİ'!$B$4:$H$605,4,0)),"",(VLOOKUP(K51,'KAYIT LİSTESİ'!$B$4:$H$605,4,0)))</f>
        <v/>
      </c>
      <c r="N51" s="27" t="str">
        <f>IF(ISERROR(VLOOKUP(K51,'KAYIT LİSTESİ'!$B$4:$N$605,13,0)),"",(VLOOKUP(K51,'KAYIT LİSTESİ'!$B$4:$N$605,13,0)))</f>
        <v/>
      </c>
      <c r="O51" s="46" t="str">
        <f>IF(ISERROR(VLOOKUP(K51,'KAYIT LİSTESİ'!$B$4:$H$605,5,0)),"",(VLOOKUP(K51,'KAYIT LİSTESİ'!$B$4:$H$605,5,0)))</f>
        <v/>
      </c>
      <c r="P51" s="46" t="str">
        <f>IF(ISERROR(VLOOKUP(K51,'KAYIT LİSTESİ'!$B$4:$H$605,6,0)),"",(VLOOKUP(K51,'KAYIT LİSTESİ'!$B$4:$H$605,6,0)))</f>
        <v/>
      </c>
      <c r="Q51" s="28"/>
      <c r="R51" s="26"/>
    </row>
    <row r="52" spans="1:19" s="20" customFormat="1" ht="27.6" customHeight="1" x14ac:dyDescent="0.2">
      <c r="A52" s="70"/>
      <c r="B52" s="70"/>
      <c r="C52" s="117"/>
      <c r="D52" s="117"/>
      <c r="E52" s="181"/>
      <c r="F52" s="182"/>
      <c r="G52" s="118"/>
      <c r="H52" s="71"/>
      <c r="I52" s="23"/>
      <c r="J52" s="24">
        <v>5</v>
      </c>
      <c r="K52" s="25" t="s">
        <v>784</v>
      </c>
      <c r="L52" s="26" t="str">
        <f>IF(ISERROR(VLOOKUP(K52,'KAYIT LİSTESİ'!$B$4:$H$605,2,0)),"",(VLOOKUP(K52,'KAYIT LİSTESİ'!$B$4:$H$605,2,0)))</f>
        <v/>
      </c>
      <c r="M52" s="27" t="str">
        <f>IF(ISERROR(VLOOKUP(K52,'KAYIT LİSTESİ'!$B$4:$H$605,4,0)),"",(VLOOKUP(K52,'KAYIT LİSTESİ'!$B$4:$H$605,4,0)))</f>
        <v/>
      </c>
      <c r="N52" s="27" t="str">
        <f>IF(ISERROR(VLOOKUP(K52,'KAYIT LİSTESİ'!$B$4:$N$605,13,0)),"",(VLOOKUP(K52,'KAYIT LİSTESİ'!$B$4:$N$605,13,0)))</f>
        <v/>
      </c>
      <c r="O52" s="46" t="str">
        <f>IF(ISERROR(VLOOKUP(K52,'KAYIT LİSTESİ'!$B$4:$H$605,5,0)),"",(VLOOKUP(K52,'KAYIT LİSTESİ'!$B$4:$H$605,5,0)))</f>
        <v/>
      </c>
      <c r="P52" s="46" t="str">
        <f>IF(ISERROR(VLOOKUP(K52,'KAYIT LİSTESİ'!$B$4:$H$605,6,0)),"",(VLOOKUP(K52,'KAYIT LİSTESİ'!$B$4:$H$605,6,0)))</f>
        <v/>
      </c>
      <c r="Q52" s="28"/>
      <c r="R52" s="26"/>
    </row>
    <row r="53" spans="1:19" s="20" customFormat="1" ht="27.6" customHeight="1" x14ac:dyDescent="0.2">
      <c r="A53" s="70"/>
      <c r="B53" s="70"/>
      <c r="C53" s="117"/>
      <c r="D53" s="117"/>
      <c r="E53" s="181"/>
      <c r="F53" s="182"/>
      <c r="G53" s="118"/>
      <c r="H53" s="71"/>
      <c r="I53" s="23"/>
      <c r="J53" s="24">
        <v>6</v>
      </c>
      <c r="K53" s="25" t="s">
        <v>785</v>
      </c>
      <c r="L53" s="26" t="str">
        <f>IF(ISERROR(VLOOKUP(K53,'KAYIT LİSTESİ'!$B$4:$H$605,2,0)),"",(VLOOKUP(K53,'KAYIT LİSTESİ'!$B$4:$H$605,2,0)))</f>
        <v/>
      </c>
      <c r="M53" s="27" t="str">
        <f>IF(ISERROR(VLOOKUP(K53,'KAYIT LİSTESİ'!$B$4:$H$605,4,0)),"",(VLOOKUP(K53,'KAYIT LİSTESİ'!$B$4:$H$605,4,0)))</f>
        <v/>
      </c>
      <c r="N53" s="27" t="str">
        <f>IF(ISERROR(VLOOKUP(K53,'KAYIT LİSTESİ'!$B$4:$N$605,13,0)),"",(VLOOKUP(K53,'KAYIT LİSTESİ'!$B$4:$N$605,13,0)))</f>
        <v/>
      </c>
      <c r="O53" s="46" t="str">
        <f>IF(ISERROR(VLOOKUP(K53,'KAYIT LİSTESİ'!$B$4:$H$605,5,0)),"",(VLOOKUP(K53,'KAYIT LİSTESİ'!$B$4:$H$605,5,0)))</f>
        <v/>
      </c>
      <c r="P53" s="46" t="str">
        <f>IF(ISERROR(VLOOKUP(K53,'KAYIT LİSTESİ'!$B$4:$H$605,6,0)),"",(VLOOKUP(K53,'KAYIT LİSTESİ'!$B$4:$H$605,6,0)))</f>
        <v/>
      </c>
      <c r="Q53" s="28"/>
      <c r="R53" s="26"/>
    </row>
    <row r="54" spans="1:19" s="20" customFormat="1" ht="27.6" customHeight="1" x14ac:dyDescent="0.2">
      <c r="A54" s="70"/>
      <c r="B54" s="70"/>
      <c r="C54" s="117"/>
      <c r="D54" s="117"/>
      <c r="E54" s="181"/>
      <c r="F54" s="182"/>
      <c r="G54" s="118"/>
      <c r="H54" s="71"/>
      <c r="I54" s="23"/>
      <c r="J54" s="24">
        <v>7</v>
      </c>
      <c r="K54" s="25" t="s">
        <v>786</v>
      </c>
      <c r="L54" s="26" t="str">
        <f>IF(ISERROR(VLOOKUP(K54,'KAYIT LİSTESİ'!$B$4:$H$605,2,0)),"",(VLOOKUP(K54,'KAYIT LİSTESİ'!$B$4:$H$605,2,0)))</f>
        <v/>
      </c>
      <c r="M54" s="27" t="str">
        <f>IF(ISERROR(VLOOKUP(K54,'KAYIT LİSTESİ'!$B$4:$H$605,4,0)),"",(VLOOKUP(K54,'KAYIT LİSTESİ'!$B$4:$H$605,4,0)))</f>
        <v/>
      </c>
      <c r="N54" s="27" t="str">
        <f>IF(ISERROR(VLOOKUP(K54,'KAYIT LİSTESİ'!$B$4:$N$605,13,0)),"",(VLOOKUP(K54,'KAYIT LİSTESİ'!$B$4:$N$605,13,0)))</f>
        <v/>
      </c>
      <c r="O54" s="46" t="str">
        <f>IF(ISERROR(VLOOKUP(K54,'KAYIT LİSTESİ'!$B$4:$H$605,5,0)),"",(VLOOKUP(K54,'KAYIT LİSTESİ'!$B$4:$H$605,5,0)))</f>
        <v/>
      </c>
      <c r="P54" s="46" t="str">
        <f>IF(ISERROR(VLOOKUP(K54,'KAYIT LİSTESİ'!$B$4:$H$605,6,0)),"",(VLOOKUP(K54,'KAYIT LİSTESİ'!$B$4:$H$605,6,0)))</f>
        <v/>
      </c>
      <c r="Q54" s="28"/>
      <c r="R54" s="26"/>
    </row>
    <row r="55" spans="1:19" s="20" customFormat="1" ht="27.6" customHeight="1" x14ac:dyDescent="0.2">
      <c r="A55" s="70"/>
      <c r="B55" s="70"/>
      <c r="C55" s="117"/>
      <c r="D55" s="117"/>
      <c r="E55" s="181"/>
      <c r="F55" s="182"/>
      <c r="G55" s="118"/>
      <c r="H55" s="71"/>
      <c r="I55" s="23"/>
      <c r="J55" s="24">
        <v>8</v>
      </c>
      <c r="K55" s="25" t="s">
        <v>787</v>
      </c>
      <c r="L55" s="26" t="str">
        <f>IF(ISERROR(VLOOKUP(K55,'KAYIT LİSTESİ'!$B$4:$H$605,2,0)),"",(VLOOKUP(K55,'KAYIT LİSTESİ'!$B$4:$H$605,2,0)))</f>
        <v/>
      </c>
      <c r="M55" s="27" t="str">
        <f>IF(ISERROR(VLOOKUP(K55,'KAYIT LİSTESİ'!$B$4:$H$605,4,0)),"",(VLOOKUP(K55,'KAYIT LİSTESİ'!$B$4:$H$605,4,0)))</f>
        <v/>
      </c>
      <c r="N55" s="27" t="str">
        <f>IF(ISERROR(VLOOKUP(K55,'KAYIT LİSTESİ'!$B$4:$N$605,13,0)),"",(VLOOKUP(K55,'KAYIT LİSTESİ'!$B$4:$N$605,13,0)))</f>
        <v/>
      </c>
      <c r="O55" s="46" t="str">
        <f>IF(ISERROR(VLOOKUP(K55,'KAYIT LİSTESİ'!$B$4:$H$605,5,0)),"",(VLOOKUP(K55,'KAYIT LİSTESİ'!$B$4:$H$605,5,0)))</f>
        <v/>
      </c>
      <c r="P55" s="46" t="str">
        <f>IF(ISERROR(VLOOKUP(K55,'KAYIT LİSTESİ'!$B$4:$H$605,6,0)),"",(VLOOKUP(K55,'KAYIT LİSTESİ'!$B$4:$H$605,6,0)))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mergeCells count="34">
    <mergeCell ref="A1:R1"/>
    <mergeCell ref="A2:R2"/>
    <mergeCell ref="A3:C3"/>
    <mergeCell ref="E3:F3"/>
    <mergeCell ref="G3:H3"/>
    <mergeCell ref="J3:L3"/>
    <mergeCell ref="P3:R3"/>
    <mergeCell ref="A4:C4"/>
    <mergeCell ref="E4:F4"/>
    <mergeCell ref="P5:R5"/>
    <mergeCell ref="A6:A7"/>
    <mergeCell ref="B6:B7"/>
    <mergeCell ref="C6:D6"/>
    <mergeCell ref="E6:F6"/>
    <mergeCell ref="G6:G7"/>
    <mergeCell ref="H6:H7"/>
    <mergeCell ref="J6:R6"/>
    <mergeCell ref="E5:F5"/>
    <mergeCell ref="J16:R16"/>
    <mergeCell ref="A18:A19"/>
    <mergeCell ref="B18:B19"/>
    <mergeCell ref="C18:D18"/>
    <mergeCell ref="E18:F18"/>
    <mergeCell ref="G18:G19"/>
    <mergeCell ref="H18:H19"/>
    <mergeCell ref="J36:R36"/>
    <mergeCell ref="J46:R46"/>
    <mergeCell ref="J26:R26"/>
    <mergeCell ref="A32:A33"/>
    <mergeCell ref="B32:B33"/>
    <mergeCell ref="C32:D32"/>
    <mergeCell ref="E32:F32"/>
    <mergeCell ref="G32:G33"/>
    <mergeCell ref="H32:H3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7"/>
  <sheetViews>
    <sheetView view="pageBreakPreview" topLeftCell="A40" zoomScale="90" zoomScaleNormal="100" zoomScaleSheetLayoutView="90" workbookViewId="0">
      <selection activeCell="F44" sqref="F44"/>
    </sheetView>
  </sheetViews>
  <sheetFormatPr defaultColWidth="9.140625" defaultRowHeight="12.75" x14ac:dyDescent="0.2"/>
  <cols>
    <col min="1" max="1" width="6" style="90" customWidth="1"/>
    <col min="2" max="2" width="16.42578125" style="90" hidden="1" customWidth="1"/>
    <col min="3" max="3" width="7.28515625" style="90" customWidth="1"/>
    <col min="4" max="4" width="12.28515625" style="91" customWidth="1"/>
    <col min="5" max="5" width="10.42578125" style="91" customWidth="1"/>
    <col min="6" max="6" width="23.28515625" style="90" customWidth="1"/>
    <col min="7" max="7" width="24.42578125" style="3" customWidth="1"/>
    <col min="8" max="14" width="11.85546875" style="3" customWidth="1"/>
    <col min="15" max="15" width="16.7109375" style="92" customWidth="1"/>
    <col min="16" max="16" width="7.28515625" style="90" customWidth="1"/>
    <col min="17" max="17" width="9.140625" style="3" customWidth="1"/>
    <col min="18" max="16384" width="9.140625" style="3"/>
  </cols>
  <sheetData>
    <row r="1" spans="1:16" ht="48.75" customHeight="1" x14ac:dyDescent="0.2">
      <c r="A1" s="505" t="str">
        <f>'YARIŞMA BİLGİLERİ'!A2</f>
        <v>Türkiye Atletizm Federasyonu
İzmir Atletizm İl Temsilciliği</v>
      </c>
      <c r="B1" s="505"/>
      <c r="C1" s="505"/>
      <c r="D1" s="505"/>
      <c r="E1" s="505"/>
      <c r="F1" s="505"/>
      <c r="G1" s="505"/>
      <c r="H1" s="505"/>
      <c r="I1" s="505"/>
      <c r="J1" s="505"/>
      <c r="K1" s="505"/>
      <c r="L1" s="505"/>
      <c r="M1" s="505"/>
      <c r="N1" s="505"/>
      <c r="O1" s="505"/>
      <c r="P1" s="505"/>
    </row>
    <row r="2" spans="1:16" ht="25.5" customHeight="1" x14ac:dyDescent="0.2">
      <c r="A2" s="506" t="str">
        <f>'YARIŞMA BİLGİLERİ'!F19</f>
        <v>Masterler Türkiye Şampiyonası</v>
      </c>
      <c r="B2" s="506"/>
      <c r="C2" s="506"/>
      <c r="D2" s="506"/>
      <c r="E2" s="506"/>
      <c r="F2" s="506"/>
      <c r="G2" s="506"/>
      <c r="H2" s="506"/>
      <c r="I2" s="506"/>
      <c r="J2" s="506"/>
      <c r="K2" s="506"/>
      <c r="L2" s="506"/>
      <c r="M2" s="506"/>
      <c r="N2" s="506"/>
      <c r="O2" s="506"/>
      <c r="P2" s="506"/>
    </row>
    <row r="3" spans="1:16" s="4" customFormat="1" ht="20.25" customHeight="1" x14ac:dyDescent="0.2">
      <c r="A3" s="507" t="s">
        <v>160</v>
      </c>
      <c r="B3" s="507"/>
      <c r="C3" s="507"/>
      <c r="D3" s="551" t="str">
        <f>'YARIŞMA PROGRAMI'!C26</f>
        <v>Cirit Atma</v>
      </c>
      <c r="E3" s="551"/>
      <c r="F3" s="551"/>
      <c r="G3" s="94"/>
      <c r="H3" s="510"/>
      <c r="I3" s="510"/>
      <c r="J3" s="510"/>
      <c r="K3" s="346"/>
      <c r="L3" s="346"/>
      <c r="M3" s="351"/>
      <c r="N3" s="511"/>
      <c r="O3" s="511"/>
      <c r="P3" s="511"/>
    </row>
    <row r="4" spans="1:16" s="4" customFormat="1" ht="17.25" customHeight="1" x14ac:dyDescent="0.2">
      <c r="A4" s="512" t="s">
        <v>161</v>
      </c>
      <c r="B4" s="512"/>
      <c r="C4" s="512"/>
      <c r="D4" s="513" t="s">
        <v>222</v>
      </c>
      <c r="E4" s="513"/>
      <c r="F4" s="513"/>
      <c r="G4" s="155"/>
      <c r="H4" s="156"/>
      <c r="I4" s="514"/>
      <c r="J4" s="514"/>
      <c r="K4" s="347"/>
      <c r="L4" s="512" t="s">
        <v>159</v>
      </c>
      <c r="M4" s="512"/>
      <c r="N4" s="550">
        <f>'YARIŞMA PROGRAMI'!B26</f>
        <v>42211.673611111109</v>
      </c>
      <c r="O4" s="550"/>
      <c r="P4" s="194"/>
    </row>
    <row r="5" spans="1:16" ht="13.5" customHeight="1" x14ac:dyDescent="0.2">
      <c r="A5" s="5"/>
      <c r="B5" s="5"/>
      <c r="C5" s="5"/>
      <c r="D5" s="9"/>
      <c r="E5" s="9"/>
      <c r="F5" s="6"/>
      <c r="G5" s="7"/>
      <c r="H5" s="8"/>
      <c r="I5" s="8"/>
      <c r="J5" s="8"/>
      <c r="K5" s="8"/>
      <c r="L5" s="8"/>
      <c r="M5" s="8"/>
      <c r="N5" s="8"/>
      <c r="O5" s="206">
        <f ca="1">NOW()</f>
        <v>42212.506261805553</v>
      </c>
      <c r="P5" s="206"/>
    </row>
    <row r="6" spans="1:16" ht="32.450000000000003" customHeight="1" x14ac:dyDescent="0.2">
      <c r="A6" s="519" t="s">
        <v>6</v>
      </c>
      <c r="B6" s="519"/>
      <c r="C6" s="520" t="s">
        <v>146</v>
      </c>
      <c r="D6" s="521" t="s">
        <v>387</v>
      </c>
      <c r="E6" s="522"/>
      <c r="F6" s="523" t="str">
        <f>'YARIŞMA PROGRAMI'!J27</f>
        <v>GÜRBÜZ ÇAM-62.53</v>
      </c>
      <c r="G6" s="524"/>
      <c r="H6" s="516" t="s">
        <v>368</v>
      </c>
      <c r="I6" s="516"/>
      <c r="J6" s="516"/>
      <c r="K6" s="516"/>
      <c r="L6" s="516"/>
      <c r="M6" s="516"/>
      <c r="N6" s="516"/>
      <c r="O6" s="517" t="s">
        <v>8</v>
      </c>
      <c r="P6" s="517" t="s">
        <v>216</v>
      </c>
    </row>
    <row r="7" spans="1:16" ht="21.75" customHeight="1" x14ac:dyDescent="0.2">
      <c r="A7" s="519"/>
      <c r="B7" s="519"/>
      <c r="C7" s="520"/>
      <c r="D7" s="336" t="s">
        <v>386</v>
      </c>
      <c r="E7" s="337" t="s">
        <v>225</v>
      </c>
      <c r="F7" s="265" t="s">
        <v>14</v>
      </c>
      <c r="G7" s="265" t="s">
        <v>47</v>
      </c>
      <c r="H7" s="343">
        <v>1</v>
      </c>
      <c r="I7" s="343">
        <v>2</v>
      </c>
      <c r="J7" s="343">
        <v>3</v>
      </c>
      <c r="K7" s="214" t="s">
        <v>217</v>
      </c>
      <c r="L7" s="343">
        <v>4</v>
      </c>
      <c r="M7" s="343">
        <v>5</v>
      </c>
      <c r="N7" s="343">
        <v>6</v>
      </c>
      <c r="O7" s="518"/>
      <c r="P7" s="518"/>
    </row>
    <row r="8" spans="1:16" s="83" customFormat="1" ht="51" customHeight="1" x14ac:dyDescent="0.2">
      <c r="A8" s="98" t="s">
        <v>383</v>
      </c>
      <c r="B8" s="99" t="s">
        <v>1138</v>
      </c>
      <c r="C8" s="100">
        <f>IF(ISERROR(VLOOKUP(B8,'KAYIT LİSTESİ'!$B$4:$H$605,2,0)),"",(VLOOKUP(B8,'KAYIT LİSTESİ'!$B$4:$H$605,2,0)))</f>
        <v>62</v>
      </c>
      <c r="D8" s="101" t="str">
        <f>IF(ISERROR(VLOOKUP(B8,'KAYIT LİSTESİ'!$B$4:$H$605,4,0)),"",(VLOOKUP(B8,'KAYIT LİSTESİ'!$B$4:$H$605,4,0)))</f>
        <v>14.5.1979</v>
      </c>
      <c r="E8" s="101" t="str">
        <f>IF(ISERROR(VLOOKUP(B8,'KAYIT LİSTESİ'!$B$4:$N$605,13,0)),"",(VLOOKUP(B8,'KAYIT LİSTESİ'!$B$4:$N$605,13,0)))</f>
        <v>M-35</v>
      </c>
      <c r="F8" s="187" t="str">
        <f>IF(ISERROR(VLOOKUP(B8,'KAYIT LİSTESİ'!$B$4:$H$605,5,0)),"",(VLOOKUP(B8,'KAYIT LİSTESİ'!$B$4:$H$605,5,0)))</f>
        <v>KEREM ÖZKAN</v>
      </c>
      <c r="G8" s="187" t="str">
        <f>IF(ISERROR(VLOOKUP(B8,'KAYIT LİSTESİ'!$B$4:$H$605,6,0)),"",(VLOOKUP(B8,'KAYIT LİSTESİ'!$B$4:$H$605,6,0)))</f>
        <v>FERDİ</v>
      </c>
      <c r="H8" s="180"/>
      <c r="I8" s="180"/>
      <c r="J8" s="180"/>
      <c r="K8" s="215">
        <f>MAX(H8:J8)</f>
        <v>0</v>
      </c>
      <c r="L8" s="216"/>
      <c r="M8" s="216"/>
      <c r="N8" s="216"/>
      <c r="O8" s="215" t="s">
        <v>1669</v>
      </c>
      <c r="P8" s="102"/>
    </row>
    <row r="9" spans="1:16" ht="32.450000000000003" customHeight="1" x14ac:dyDescent="0.2">
      <c r="A9" s="519" t="s">
        <v>6</v>
      </c>
      <c r="B9" s="519"/>
      <c r="C9" s="520" t="s">
        <v>146</v>
      </c>
      <c r="D9" s="521" t="s">
        <v>387</v>
      </c>
      <c r="E9" s="522"/>
      <c r="F9" s="523" t="str">
        <f>'YARIŞMA PROGRAMI'!K27</f>
        <v>FİKRET ÖZSOY-52.84</v>
      </c>
      <c r="G9" s="524"/>
      <c r="H9" s="516" t="s">
        <v>369</v>
      </c>
      <c r="I9" s="516"/>
      <c r="J9" s="516"/>
      <c r="K9" s="516"/>
      <c r="L9" s="516"/>
      <c r="M9" s="516"/>
      <c r="N9" s="516"/>
      <c r="O9" s="517" t="s">
        <v>8</v>
      </c>
      <c r="P9" s="517" t="s">
        <v>216</v>
      </c>
    </row>
    <row r="10" spans="1:16" ht="21.75" customHeight="1" x14ac:dyDescent="0.2">
      <c r="A10" s="519"/>
      <c r="B10" s="519"/>
      <c r="C10" s="520"/>
      <c r="D10" s="336" t="s">
        <v>386</v>
      </c>
      <c r="E10" s="337" t="s">
        <v>225</v>
      </c>
      <c r="F10" s="265" t="s">
        <v>14</v>
      </c>
      <c r="G10" s="265" t="s">
        <v>47</v>
      </c>
      <c r="H10" s="343">
        <v>1</v>
      </c>
      <c r="I10" s="343">
        <v>2</v>
      </c>
      <c r="J10" s="343">
        <v>3</v>
      </c>
      <c r="K10" s="214" t="s">
        <v>217</v>
      </c>
      <c r="L10" s="343">
        <v>4</v>
      </c>
      <c r="M10" s="343">
        <v>5</v>
      </c>
      <c r="N10" s="343">
        <v>6</v>
      </c>
      <c r="O10" s="518"/>
      <c r="P10" s="518"/>
    </row>
    <row r="11" spans="1:16" s="83" customFormat="1" ht="51" customHeight="1" x14ac:dyDescent="0.2">
      <c r="A11" s="98">
        <v>1</v>
      </c>
      <c r="B11" s="99" t="s">
        <v>1141</v>
      </c>
      <c r="C11" s="100">
        <f>IF(ISERROR(VLOOKUP(B11,'KAYIT LİSTESİ'!$B$4:$H$605,2,0)),"",(VLOOKUP(B11,'KAYIT LİSTESİ'!$B$4:$H$605,2,0)))</f>
        <v>138</v>
      </c>
      <c r="D11" s="101" t="str">
        <f>IF(ISERROR(VLOOKUP(B11,'KAYIT LİSTESİ'!$B$4:$H$605,4,0)),"",(VLOOKUP(B11,'KAYIT LİSTESİ'!$B$4:$H$605,4,0)))</f>
        <v>5.8.1972</v>
      </c>
      <c r="E11" s="101" t="str">
        <f>IF(ISERROR(VLOOKUP(B11,'KAYIT LİSTESİ'!$B$4:$N$605,13,0)),"",(VLOOKUP(B11,'KAYIT LİSTESİ'!$B$4:$N$605,13,0)))</f>
        <v>M-40</v>
      </c>
      <c r="F11" s="187" t="str">
        <f>IF(ISERROR(VLOOKUP(B11,'KAYIT LİSTESİ'!$B$4:$H$605,5,0)),"",(VLOOKUP(B11,'KAYIT LİSTESİ'!$B$4:$H$605,5,0)))</f>
        <v>KEREM ENGİN</v>
      </c>
      <c r="G11" s="187" t="str">
        <f>IF(ISERROR(VLOOKUP(B11,'KAYIT LİSTESİ'!$B$4:$H$605,6,0)),"",(VLOOKUP(B11,'KAYIT LİSTESİ'!$B$4:$H$605,6,0)))</f>
        <v>İZMİR ATLETİZM SPOR KULÜBÜ</v>
      </c>
      <c r="H11" s="180">
        <v>3621</v>
      </c>
      <c r="I11" s="180">
        <v>3859</v>
      </c>
      <c r="J11" s="180">
        <v>4020</v>
      </c>
      <c r="K11" s="215">
        <f>MAX(H11:J11)</f>
        <v>4020</v>
      </c>
      <c r="L11" s="216">
        <v>3859</v>
      </c>
      <c r="M11" s="216">
        <v>3813</v>
      </c>
      <c r="N11" s="216">
        <v>3882</v>
      </c>
      <c r="O11" s="215">
        <f>MAX(H11:N11)</f>
        <v>4020</v>
      </c>
      <c r="P11" s="102"/>
    </row>
    <row r="12" spans="1:16" s="83" customFormat="1" ht="51" customHeight="1" x14ac:dyDescent="0.2">
      <c r="A12" s="98">
        <v>2</v>
      </c>
      <c r="B12" s="99" t="s">
        <v>1140</v>
      </c>
      <c r="C12" s="100">
        <f>IF(ISERROR(VLOOKUP(B12,'KAYIT LİSTESİ'!$B$4:$H$605,2,0)),"",(VLOOKUP(B12,'KAYIT LİSTESİ'!$B$4:$H$605,2,0)))</f>
        <v>131</v>
      </c>
      <c r="D12" s="101" t="str">
        <f>IF(ISERROR(VLOOKUP(B12,'KAYIT LİSTESİ'!$B$4:$H$605,4,0)),"",(VLOOKUP(B12,'KAYIT LİSTESİ'!$B$4:$H$605,4,0)))</f>
        <v>15.11.1974</v>
      </c>
      <c r="E12" s="101" t="str">
        <f>IF(ISERROR(VLOOKUP(B12,'KAYIT LİSTESİ'!$B$4:$N$605,13,0)),"",(VLOOKUP(B12,'KAYIT LİSTESİ'!$B$4:$N$605,13,0)))</f>
        <v>M-40</v>
      </c>
      <c r="F12" s="187" t="str">
        <f>IF(ISERROR(VLOOKUP(B12,'KAYIT LİSTESİ'!$B$4:$H$605,5,0)),"",(VLOOKUP(B12,'KAYIT LİSTESİ'!$B$4:$H$605,5,0)))</f>
        <v>YUSUF ORAL</v>
      </c>
      <c r="G12" s="187" t="str">
        <f>IF(ISERROR(VLOOKUP(B12,'KAYIT LİSTESİ'!$B$4:$H$605,6,0)),"",(VLOOKUP(B12,'KAYIT LİSTESİ'!$B$4:$H$605,6,0)))</f>
        <v>İZMİR ATLETİZM SPOR KULÜBÜ</v>
      </c>
      <c r="H12" s="180">
        <v>2373</v>
      </c>
      <c r="I12" s="180">
        <v>2418</v>
      </c>
      <c r="J12" s="180">
        <v>2557</v>
      </c>
      <c r="K12" s="215">
        <f>MAX(H12:J12)</f>
        <v>2557</v>
      </c>
      <c r="L12" s="216">
        <v>2158</v>
      </c>
      <c r="M12" s="216" t="s">
        <v>1668</v>
      </c>
      <c r="N12" s="216">
        <v>2398</v>
      </c>
      <c r="O12" s="215">
        <f>MAX(H12:N12)</f>
        <v>2557</v>
      </c>
      <c r="P12" s="102"/>
    </row>
    <row r="13" spans="1:16" s="83" customFormat="1" ht="51" customHeight="1" x14ac:dyDescent="0.2">
      <c r="A13" s="98">
        <v>3</v>
      </c>
      <c r="B13" s="99" t="s">
        <v>1139</v>
      </c>
      <c r="C13" s="100">
        <f>IF(ISERROR(VLOOKUP(B13,'KAYIT LİSTESİ'!$B$4:$H$605,2,0)),"",(VLOOKUP(B13,'KAYIT LİSTESİ'!$B$4:$H$605,2,0)))</f>
        <v>31</v>
      </c>
      <c r="D13" s="101" t="str">
        <f>IF(ISERROR(VLOOKUP(B13,'KAYIT LİSTESİ'!$B$4:$H$605,4,0)),"",(VLOOKUP(B13,'KAYIT LİSTESİ'!$B$4:$H$605,4,0)))</f>
        <v>9.1.1973</v>
      </c>
      <c r="E13" s="101" t="str">
        <f>IF(ISERROR(VLOOKUP(B13,'KAYIT LİSTESİ'!$B$4:$N$605,13,0)),"",(VLOOKUP(B13,'KAYIT LİSTESİ'!$B$4:$N$605,13,0)))</f>
        <v>M-40</v>
      </c>
      <c r="F13" s="187" t="str">
        <f>IF(ISERROR(VLOOKUP(B13,'KAYIT LİSTESİ'!$B$4:$H$605,5,0)),"",(VLOOKUP(B13,'KAYIT LİSTESİ'!$B$4:$H$605,5,0)))</f>
        <v>İLHAN VATANSEVER</v>
      </c>
      <c r="G13" s="187" t="str">
        <f>IF(ISERROR(VLOOKUP(B13,'KAYIT LİSTESİ'!$B$4:$H$605,6,0)),"",(VLOOKUP(B13,'KAYIT LİSTESİ'!$B$4:$H$605,6,0)))</f>
        <v>İSTANBUL MASTERLERİ ATL. KULÜBÜ</v>
      </c>
      <c r="H13" s="180">
        <v>1874</v>
      </c>
      <c r="I13" s="180">
        <v>2108</v>
      </c>
      <c r="J13" s="180" t="s">
        <v>1668</v>
      </c>
      <c r="K13" s="215">
        <f>MAX(H13:J13)</f>
        <v>2108</v>
      </c>
      <c r="L13" s="216">
        <v>2161</v>
      </c>
      <c r="M13" s="216" t="s">
        <v>1668</v>
      </c>
      <c r="N13" s="216" t="s">
        <v>1668</v>
      </c>
      <c r="O13" s="215">
        <f>MAX(H13:N13)</f>
        <v>2161</v>
      </c>
      <c r="P13" s="102"/>
    </row>
    <row r="14" spans="1:16" ht="32.450000000000003" customHeight="1" x14ac:dyDescent="0.2">
      <c r="A14" s="519" t="s">
        <v>6</v>
      </c>
      <c r="B14" s="519"/>
      <c r="C14" s="520" t="s">
        <v>146</v>
      </c>
      <c r="D14" s="521" t="s">
        <v>387</v>
      </c>
      <c r="E14" s="522"/>
      <c r="F14" s="523" t="str">
        <f>'YARIŞMA PROGRAMI'!L27</f>
        <v>RECEP KALENDER-46.54</v>
      </c>
      <c r="G14" s="524"/>
      <c r="H14" s="516" t="s">
        <v>370</v>
      </c>
      <c r="I14" s="516"/>
      <c r="J14" s="516"/>
      <c r="K14" s="516"/>
      <c r="L14" s="516"/>
      <c r="M14" s="516"/>
      <c r="N14" s="516"/>
      <c r="O14" s="517" t="s">
        <v>8</v>
      </c>
      <c r="P14" s="517" t="s">
        <v>216</v>
      </c>
    </row>
    <row r="15" spans="1:16" ht="21.75" customHeight="1" x14ac:dyDescent="0.2">
      <c r="A15" s="519"/>
      <c r="B15" s="519"/>
      <c r="C15" s="520"/>
      <c r="D15" s="336" t="s">
        <v>386</v>
      </c>
      <c r="E15" s="337" t="s">
        <v>225</v>
      </c>
      <c r="F15" s="265" t="s">
        <v>14</v>
      </c>
      <c r="G15" s="265" t="s">
        <v>47</v>
      </c>
      <c r="H15" s="343">
        <v>1</v>
      </c>
      <c r="I15" s="343">
        <v>2</v>
      </c>
      <c r="J15" s="343">
        <v>3</v>
      </c>
      <c r="K15" s="214" t="s">
        <v>217</v>
      </c>
      <c r="L15" s="343">
        <v>4</v>
      </c>
      <c r="M15" s="343">
        <v>5</v>
      </c>
      <c r="N15" s="343">
        <v>6</v>
      </c>
      <c r="O15" s="518"/>
      <c r="P15" s="518"/>
    </row>
    <row r="16" spans="1:16" s="83" customFormat="1" ht="51" customHeight="1" x14ac:dyDescent="0.2">
      <c r="A16" s="98">
        <v>1</v>
      </c>
      <c r="B16" s="99" t="s">
        <v>1143</v>
      </c>
      <c r="C16" s="100">
        <f>IF(ISERROR(VLOOKUP(B16,'KAYIT LİSTESİ'!$B$4:$H$605,2,0)),"",(VLOOKUP(B16,'KAYIT LİSTESİ'!$B$4:$H$605,2,0)))</f>
        <v>132</v>
      </c>
      <c r="D16" s="101" t="str">
        <f>IF(ISERROR(VLOOKUP(B16,'KAYIT LİSTESİ'!$B$4:$H$605,4,0)),"",(VLOOKUP(B16,'KAYIT LİSTESİ'!$B$4:$H$605,4,0)))</f>
        <v>25.1.1970</v>
      </c>
      <c r="E16" s="101" t="str">
        <f>IF(ISERROR(VLOOKUP(B16,'KAYIT LİSTESİ'!$B$4:$N$605,13,0)),"",(VLOOKUP(B16,'KAYIT LİSTESİ'!$B$4:$N$605,13,0)))</f>
        <v>M-45</v>
      </c>
      <c r="F16" s="187" t="str">
        <f>IF(ISERROR(VLOOKUP(B16,'KAYIT LİSTESİ'!$B$4:$H$605,5,0)),"",(VLOOKUP(B16,'KAYIT LİSTESİ'!$B$4:$H$605,5,0)))</f>
        <v>NURETTİN MEMUR</v>
      </c>
      <c r="G16" s="187" t="str">
        <f>IF(ISERROR(VLOOKUP(B16,'KAYIT LİSTESİ'!$B$4:$H$605,6,0)),"",(VLOOKUP(B16,'KAYIT LİSTESİ'!$B$4:$H$605,6,0)))</f>
        <v>FERDİ</v>
      </c>
      <c r="H16" s="180" t="s">
        <v>1668</v>
      </c>
      <c r="I16" s="180">
        <v>3751</v>
      </c>
      <c r="J16" s="180">
        <v>4171</v>
      </c>
      <c r="K16" s="215">
        <f>MAX(H16:J16)</f>
        <v>4171</v>
      </c>
      <c r="L16" s="216"/>
      <c r="M16" s="216"/>
      <c r="N16" s="216"/>
      <c r="O16" s="215">
        <f>MAX(H16:N16)</f>
        <v>4171</v>
      </c>
      <c r="P16" s="102"/>
    </row>
    <row r="17" spans="1:16" s="83" customFormat="1" ht="51" customHeight="1" x14ac:dyDescent="0.2">
      <c r="A17" s="98">
        <v>2</v>
      </c>
      <c r="B17" s="99" t="s">
        <v>1142</v>
      </c>
      <c r="C17" s="100">
        <f>IF(ISERROR(VLOOKUP(B17,'KAYIT LİSTESİ'!$B$4:$H$605,2,0)),"",(VLOOKUP(B17,'KAYIT LİSTESİ'!$B$4:$H$605,2,0)))</f>
        <v>16</v>
      </c>
      <c r="D17" s="101" t="str">
        <f>IF(ISERROR(VLOOKUP(B17,'KAYIT LİSTESİ'!$B$4:$H$605,4,0)),"",(VLOOKUP(B17,'KAYIT LİSTESİ'!$B$4:$H$605,4,0)))</f>
        <v>1.1.1966</v>
      </c>
      <c r="E17" s="101" t="str">
        <f>IF(ISERROR(VLOOKUP(B17,'KAYIT LİSTESİ'!$B$4:$N$605,13,0)),"",(VLOOKUP(B17,'KAYIT LİSTESİ'!$B$4:$N$605,13,0)))</f>
        <v>M-45</v>
      </c>
      <c r="F17" s="187" t="str">
        <f>IF(ISERROR(VLOOKUP(B17,'KAYIT LİSTESİ'!$B$4:$H$605,5,0)),"",(VLOOKUP(B17,'KAYIT LİSTESİ'!$B$4:$H$605,5,0)))</f>
        <v>GÜRCAN ÖZSUCU</v>
      </c>
      <c r="G17" s="187" t="str">
        <f>IF(ISERROR(VLOOKUP(B17,'KAYIT LİSTESİ'!$B$4:$H$605,6,0)),"",(VLOOKUP(B17,'KAYIT LİSTESİ'!$B$4:$H$605,6,0)))</f>
        <v>FENERBAHÇE SPOR KULÜBÜ</v>
      </c>
      <c r="H17" s="180">
        <v>3161</v>
      </c>
      <c r="I17" s="180" t="s">
        <v>1668</v>
      </c>
      <c r="J17" s="180" t="s">
        <v>1668</v>
      </c>
      <c r="K17" s="215">
        <f>MAX(H17:J17)</f>
        <v>3161</v>
      </c>
      <c r="L17" s="216">
        <v>3124</v>
      </c>
      <c r="M17" s="216">
        <v>3449</v>
      </c>
      <c r="N17" s="216">
        <v>3494</v>
      </c>
      <c r="O17" s="215">
        <f>MAX(H17:N17)</f>
        <v>3494</v>
      </c>
      <c r="P17" s="102"/>
    </row>
    <row r="18" spans="1:16" ht="32.450000000000003" customHeight="1" x14ac:dyDescent="0.2">
      <c r="A18" s="519" t="s">
        <v>6</v>
      </c>
      <c r="B18" s="519"/>
      <c r="C18" s="520" t="s">
        <v>146</v>
      </c>
      <c r="D18" s="521" t="s">
        <v>387</v>
      </c>
      <c r="E18" s="522"/>
      <c r="F18" s="523" t="str">
        <f>'YARIŞMA PROGRAMI'!M27</f>
        <v>ALİ AYDIN-46.01</v>
      </c>
      <c r="G18" s="524"/>
      <c r="H18" s="516" t="s">
        <v>371</v>
      </c>
      <c r="I18" s="516"/>
      <c r="J18" s="516"/>
      <c r="K18" s="516"/>
      <c r="L18" s="516"/>
      <c r="M18" s="516"/>
      <c r="N18" s="516"/>
      <c r="O18" s="517" t="s">
        <v>8</v>
      </c>
      <c r="P18" s="517" t="s">
        <v>216</v>
      </c>
    </row>
    <row r="19" spans="1:16" ht="21.75" customHeight="1" x14ac:dyDescent="0.2">
      <c r="A19" s="519"/>
      <c r="B19" s="519"/>
      <c r="C19" s="520"/>
      <c r="D19" s="336" t="s">
        <v>386</v>
      </c>
      <c r="E19" s="337" t="s">
        <v>225</v>
      </c>
      <c r="F19" s="265" t="s">
        <v>14</v>
      </c>
      <c r="G19" s="265" t="s">
        <v>47</v>
      </c>
      <c r="H19" s="343">
        <v>1</v>
      </c>
      <c r="I19" s="343">
        <v>2</v>
      </c>
      <c r="J19" s="343">
        <v>3</v>
      </c>
      <c r="K19" s="214" t="s">
        <v>217</v>
      </c>
      <c r="L19" s="343">
        <v>4</v>
      </c>
      <c r="M19" s="343">
        <v>5</v>
      </c>
      <c r="N19" s="343">
        <v>6</v>
      </c>
      <c r="O19" s="518"/>
      <c r="P19" s="518"/>
    </row>
    <row r="20" spans="1:16" s="83" customFormat="1" ht="51" customHeight="1" x14ac:dyDescent="0.2">
      <c r="A20" s="98">
        <v>1</v>
      </c>
      <c r="B20" s="99" t="s">
        <v>1144</v>
      </c>
      <c r="C20" s="100">
        <f>IF(ISERROR(VLOOKUP(B20,'KAYIT LİSTESİ'!$B$4:$H$605,2,0)),"",(VLOOKUP(B20,'KAYIT LİSTESİ'!$B$4:$H$605,2,0)))</f>
        <v>159</v>
      </c>
      <c r="D20" s="101" t="str">
        <f>IF(ISERROR(VLOOKUP(B20,'KAYIT LİSTESİ'!$B$4:$H$605,4,0)),"",(VLOOKUP(B20,'KAYIT LİSTESİ'!$B$4:$H$605,4,0)))</f>
        <v>4.7.1964</v>
      </c>
      <c r="E20" s="101" t="str">
        <f>IF(ISERROR(VLOOKUP(B20,'KAYIT LİSTESİ'!$B$4:$N$605,13,0)),"",(VLOOKUP(B20,'KAYIT LİSTESİ'!$B$4:$N$605,13,0)))</f>
        <v>M-50</v>
      </c>
      <c r="F20" s="187" t="str">
        <f>IF(ISERROR(VLOOKUP(B20,'KAYIT LİSTESİ'!$B$4:$H$605,5,0)),"",(VLOOKUP(B20,'KAYIT LİSTESİ'!$B$4:$H$605,5,0)))</f>
        <v>SEZAİ ÇALLI</v>
      </c>
      <c r="G20" s="187" t="str">
        <f>IF(ISERROR(VLOOKUP(B20,'KAYIT LİSTESİ'!$B$4:$H$605,6,0)),"",(VLOOKUP(B20,'KAYIT LİSTESİ'!$B$4:$H$605,6,0)))</f>
        <v>İZMİR ATLETİZM SPOR KULÜBÜ</v>
      </c>
      <c r="H20" s="180">
        <v>1911</v>
      </c>
      <c r="I20" s="180">
        <v>2123</v>
      </c>
      <c r="J20" s="180">
        <v>1595</v>
      </c>
      <c r="K20" s="215">
        <f t="shared" ref="K20" si="0">MAX(H20:J20)</f>
        <v>2123</v>
      </c>
      <c r="L20" s="216">
        <v>2024</v>
      </c>
      <c r="M20" s="216">
        <v>1933</v>
      </c>
      <c r="N20" s="216" t="s">
        <v>1668</v>
      </c>
      <c r="O20" s="215">
        <f t="shared" ref="O20" si="1">MAX(H20:N20)</f>
        <v>2123</v>
      </c>
      <c r="P20" s="102"/>
    </row>
    <row r="21" spans="1:16" s="83" customFormat="1" ht="51" customHeight="1" x14ac:dyDescent="0.2">
      <c r="A21" s="98">
        <v>2</v>
      </c>
      <c r="B21" s="99" t="s">
        <v>1677</v>
      </c>
      <c r="C21" s="100">
        <f>IF(ISERROR(VLOOKUP(B21,'KAYIT LİSTESİ'!$B$4:$H$605,2,0)),"",(VLOOKUP(B21,'KAYIT LİSTESİ'!$B$4:$H$605,2,0)))</f>
        <v>156</v>
      </c>
      <c r="D21" s="101" t="str">
        <f>IF(ISERROR(VLOOKUP(B21,'KAYIT LİSTESİ'!$B$4:$H$605,4,0)),"",(VLOOKUP(B21,'KAYIT LİSTESİ'!$B$4:$H$605,4,0)))</f>
        <v>1.1.1963</v>
      </c>
      <c r="E21" s="101" t="str">
        <f>IF(ISERROR(VLOOKUP(B21,'KAYIT LİSTESİ'!$B$4:$N$605,13,0)),"",(VLOOKUP(B21,'KAYIT LİSTESİ'!$B$4:$N$605,13,0)))</f>
        <v>M-50</v>
      </c>
      <c r="F21" s="187" t="str">
        <f>IF(ISERROR(VLOOKUP(B21,'KAYIT LİSTESİ'!$B$4:$H$605,5,0)),"",(VLOOKUP(B21,'KAYIT LİSTESİ'!$B$4:$H$605,5,0)))</f>
        <v>ŞAHAN İLSEVEVEN</v>
      </c>
      <c r="G21" s="187" t="str">
        <f>IF(ISERROR(VLOOKUP(B21,'KAYIT LİSTESİ'!$B$4:$H$605,6,0)),"",(VLOOKUP(B21,'KAYIT LİSTESİ'!$B$4:$H$605,6,0)))</f>
        <v>İSTANBUL MASTERLERİ ATL. KULÜBÜ</v>
      </c>
      <c r="H21" s="180">
        <v>1284</v>
      </c>
      <c r="I21" s="180">
        <v>1376</v>
      </c>
      <c r="J21" s="180">
        <v>1345</v>
      </c>
      <c r="K21" s="215">
        <f t="shared" ref="K21" si="2">MAX(H21:J21)</f>
        <v>1376</v>
      </c>
      <c r="L21" s="216">
        <v>1556</v>
      </c>
      <c r="M21" s="216" t="s">
        <v>383</v>
      </c>
      <c r="N21" s="216" t="s">
        <v>383</v>
      </c>
      <c r="O21" s="215">
        <f t="shared" ref="O21" si="3">MAX(H21:N21)</f>
        <v>1556</v>
      </c>
      <c r="P21" s="102"/>
    </row>
    <row r="22" spans="1:16" ht="32.450000000000003" customHeight="1" x14ac:dyDescent="0.2">
      <c r="A22" s="519" t="s">
        <v>6</v>
      </c>
      <c r="B22" s="519"/>
      <c r="C22" s="520" t="s">
        <v>146</v>
      </c>
      <c r="D22" s="521" t="s">
        <v>387</v>
      </c>
      <c r="E22" s="522"/>
      <c r="F22" s="523" t="str">
        <f>'YARIŞMA PROGRAMI'!N27</f>
        <v>MEHMET ALBAYRAK-42.24</v>
      </c>
      <c r="G22" s="524"/>
      <c r="H22" s="516" t="s">
        <v>372</v>
      </c>
      <c r="I22" s="516"/>
      <c r="J22" s="516"/>
      <c r="K22" s="516"/>
      <c r="L22" s="516"/>
      <c r="M22" s="516"/>
      <c r="N22" s="516"/>
      <c r="O22" s="517" t="s">
        <v>8</v>
      </c>
      <c r="P22" s="517" t="s">
        <v>216</v>
      </c>
    </row>
    <row r="23" spans="1:16" ht="21.75" customHeight="1" x14ac:dyDescent="0.2">
      <c r="A23" s="519"/>
      <c r="B23" s="519"/>
      <c r="C23" s="520"/>
      <c r="D23" s="336" t="s">
        <v>386</v>
      </c>
      <c r="E23" s="337" t="s">
        <v>225</v>
      </c>
      <c r="F23" s="265" t="s">
        <v>14</v>
      </c>
      <c r="G23" s="265" t="s">
        <v>47</v>
      </c>
      <c r="H23" s="343">
        <v>1</v>
      </c>
      <c r="I23" s="343">
        <v>2</v>
      </c>
      <c r="J23" s="343">
        <v>3</v>
      </c>
      <c r="K23" s="214" t="s">
        <v>217</v>
      </c>
      <c r="L23" s="343">
        <v>4</v>
      </c>
      <c r="M23" s="343">
        <v>5</v>
      </c>
      <c r="N23" s="343">
        <v>6</v>
      </c>
      <c r="O23" s="518"/>
      <c r="P23" s="518"/>
    </row>
    <row r="24" spans="1:16" s="83" customFormat="1" ht="51" customHeight="1" x14ac:dyDescent="0.2">
      <c r="A24" s="98">
        <v>1</v>
      </c>
      <c r="B24" s="99" t="s">
        <v>1146</v>
      </c>
      <c r="C24" s="100">
        <f>IF(ISERROR(VLOOKUP(B24,'KAYIT LİSTESİ'!$B$4:$H$605,2,0)),"",(VLOOKUP(B24,'KAYIT LİSTESİ'!$B$4:$H$605,2,0)))</f>
        <v>140</v>
      </c>
      <c r="D24" s="101" t="str">
        <f>IF(ISERROR(VLOOKUP(B24,'KAYIT LİSTESİ'!$B$4:$H$605,4,0)),"",(VLOOKUP(B24,'KAYIT LİSTESİ'!$B$4:$H$605,4,0)))</f>
        <v>8.9.1959</v>
      </c>
      <c r="E24" s="101" t="str">
        <f>IF(ISERROR(VLOOKUP(B24,'KAYIT LİSTESİ'!$B$4:$N$605,13,0)),"",(VLOOKUP(B24,'KAYIT LİSTESİ'!$B$4:$N$605,13,0)))</f>
        <v>M-55</v>
      </c>
      <c r="F24" s="187" t="str">
        <f>IF(ISERROR(VLOOKUP(B24,'KAYIT LİSTESİ'!$B$4:$H$605,5,0)),"",(VLOOKUP(B24,'KAYIT LİSTESİ'!$B$4:$H$605,5,0)))</f>
        <v>SERVET YAYLI</v>
      </c>
      <c r="G24" s="187" t="str">
        <f>IF(ISERROR(VLOOKUP(B24,'KAYIT LİSTESİ'!$B$4:$H$605,6,0)),"",(VLOOKUP(B24,'KAYIT LİSTESİ'!$B$4:$H$605,6,0)))</f>
        <v>FERDİ</v>
      </c>
      <c r="H24" s="180">
        <v>3408</v>
      </c>
      <c r="I24" s="180">
        <v>3152</v>
      </c>
      <c r="J24" s="180">
        <v>3236</v>
      </c>
      <c r="K24" s="215">
        <f>MAX(H24:J24)</f>
        <v>3408</v>
      </c>
      <c r="L24" s="216">
        <v>3210</v>
      </c>
      <c r="M24" s="216">
        <v>3400</v>
      </c>
      <c r="N24" s="216">
        <v>3565</v>
      </c>
      <c r="O24" s="215">
        <f>MAX(H24:N24)</f>
        <v>3565</v>
      </c>
      <c r="P24" s="102"/>
    </row>
    <row r="25" spans="1:16" s="83" customFormat="1" ht="51" customHeight="1" x14ac:dyDescent="0.2">
      <c r="A25" s="98">
        <v>2</v>
      </c>
      <c r="B25" s="99" t="s">
        <v>1493</v>
      </c>
      <c r="C25" s="100">
        <f>IF(ISERROR(VLOOKUP(B25,'KAYIT LİSTESİ'!$B$4:$H$605,2,0)),"",(VLOOKUP(B25,'KAYIT LİSTESİ'!$B$4:$H$605,2,0)))</f>
        <v>180</v>
      </c>
      <c r="D25" s="101" t="str">
        <f>IF(ISERROR(VLOOKUP(B25,'KAYIT LİSTESİ'!$B$4:$H$605,4,0)),"",(VLOOKUP(B25,'KAYIT LİSTESİ'!$B$4:$H$605,4,0)))</f>
        <v>13.3.1958</v>
      </c>
      <c r="E25" s="101" t="str">
        <f>IF(ISERROR(VLOOKUP(B25,'KAYIT LİSTESİ'!$B$4:$N$605,13,0)),"",(VLOOKUP(B25,'KAYIT LİSTESİ'!$B$4:$N$605,13,0)))</f>
        <v>M-55</v>
      </c>
      <c r="F25" s="187" t="str">
        <f>IF(ISERROR(VLOOKUP(B25,'KAYIT LİSTESİ'!$B$4:$H$605,5,0)),"",(VLOOKUP(B25,'KAYIT LİSTESİ'!$B$4:$H$605,5,0)))</f>
        <v>MEHMET ALBAYRAK</v>
      </c>
      <c r="G25" s="187" t="str">
        <f>IF(ISERROR(VLOOKUP(B25,'KAYIT LİSTESİ'!$B$4:$H$605,6,0)),"",(VLOOKUP(B25,'KAYIT LİSTESİ'!$B$4:$H$605,6,0)))</f>
        <v>GS   SPORCULAR  DERNEĞİ</v>
      </c>
      <c r="H25" s="180">
        <v>3042</v>
      </c>
      <c r="I25" s="180">
        <v>3167</v>
      </c>
      <c r="J25" s="180">
        <v>2948</v>
      </c>
      <c r="K25" s="215">
        <f>MAX(H25:J25)</f>
        <v>3167</v>
      </c>
      <c r="L25" s="216">
        <v>3382</v>
      </c>
      <c r="M25" s="216">
        <v>3534</v>
      </c>
      <c r="N25" s="216">
        <v>3156</v>
      </c>
      <c r="O25" s="215">
        <f>MAX(H25:N25)</f>
        <v>3534</v>
      </c>
      <c r="P25" s="102"/>
    </row>
    <row r="26" spans="1:16" s="83" customFormat="1" ht="51" customHeight="1" x14ac:dyDescent="0.2">
      <c r="A26" s="98" t="s">
        <v>383</v>
      </c>
      <c r="B26" s="99" t="s">
        <v>1145</v>
      </c>
      <c r="C26" s="100">
        <f>IF(ISERROR(VLOOKUP(B26,'KAYIT LİSTESİ'!$B$4:$H$605,2,0)),"",(VLOOKUP(B26,'KAYIT LİSTESİ'!$B$4:$H$605,2,0)))</f>
        <v>102</v>
      </c>
      <c r="D26" s="101" t="str">
        <f>IF(ISERROR(VLOOKUP(B26,'KAYIT LİSTESİ'!$B$4:$H$605,4,0)),"",(VLOOKUP(B26,'KAYIT LİSTESİ'!$B$4:$H$605,4,0)))</f>
        <v>2.9.1958</v>
      </c>
      <c r="E26" s="101" t="str">
        <f>IF(ISERROR(VLOOKUP(B26,'KAYIT LİSTESİ'!$B$4:$N$605,13,0)),"",(VLOOKUP(B26,'KAYIT LİSTESİ'!$B$4:$N$605,13,0)))</f>
        <v>M-55</v>
      </c>
      <c r="F26" s="187" t="str">
        <f>IF(ISERROR(VLOOKUP(B26,'KAYIT LİSTESİ'!$B$4:$H$605,5,0)),"",(VLOOKUP(B26,'KAYIT LİSTESİ'!$B$4:$H$605,5,0)))</f>
        <v>MÜEYYED SAFFET AŞIK</v>
      </c>
      <c r="G26" s="187" t="str">
        <f>IF(ISERROR(VLOOKUP(B26,'KAYIT LİSTESİ'!$B$4:$H$605,6,0)),"",(VLOOKUP(B26,'KAYIT LİSTESİ'!$B$4:$H$605,6,0)))</f>
        <v>İZMİR MASTERLER ATL. KULÜBÜ</v>
      </c>
      <c r="H26" s="180"/>
      <c r="I26" s="180"/>
      <c r="J26" s="180"/>
      <c r="K26" s="215">
        <f>MAX(H26:J26)</f>
        <v>0</v>
      </c>
      <c r="L26" s="216"/>
      <c r="M26" s="216"/>
      <c r="N26" s="216"/>
      <c r="O26" s="215" t="s">
        <v>1669</v>
      </c>
      <c r="P26" s="102"/>
    </row>
    <row r="27" spans="1:16" s="83" customFormat="1" ht="51" customHeight="1" x14ac:dyDescent="0.2">
      <c r="A27" s="98" t="s">
        <v>383</v>
      </c>
      <c r="B27" s="99" t="s">
        <v>1147</v>
      </c>
      <c r="C27" s="100">
        <f>IF(ISERROR(VLOOKUP(B27,'KAYIT LİSTESİ'!$B$4:$H$605,2,0)),"",(VLOOKUP(B27,'KAYIT LİSTESİ'!$B$4:$H$605,2,0)))</f>
        <v>171</v>
      </c>
      <c r="D27" s="101" t="str">
        <f>IF(ISERROR(VLOOKUP(B27,'KAYIT LİSTESİ'!$B$4:$H$605,4,0)),"",(VLOOKUP(B27,'KAYIT LİSTESİ'!$B$4:$H$605,4,0)))</f>
        <v>11.5.1958</v>
      </c>
      <c r="E27" s="101" t="str">
        <f>IF(ISERROR(VLOOKUP(B27,'KAYIT LİSTESİ'!$B$4:$N$605,13,0)),"",(VLOOKUP(B27,'KAYIT LİSTESİ'!$B$4:$N$605,13,0)))</f>
        <v>M-55</v>
      </c>
      <c r="F27" s="187" t="str">
        <f>IF(ISERROR(VLOOKUP(B27,'KAYIT LİSTESİ'!$B$4:$H$605,5,0)),"",(VLOOKUP(B27,'KAYIT LİSTESİ'!$B$4:$H$605,5,0)))</f>
        <v>ERSAN GÜRELLİ</v>
      </c>
      <c r="G27" s="187" t="str">
        <f>IF(ISERROR(VLOOKUP(B27,'KAYIT LİSTESİ'!$B$4:$H$605,6,0)),"",(VLOOKUP(B27,'KAYIT LİSTESİ'!$B$4:$H$605,6,0)))</f>
        <v>İSTANBUL MASTERLERİ ATL. KULÜBÜ</v>
      </c>
      <c r="H27" s="180"/>
      <c r="I27" s="180"/>
      <c r="J27" s="180"/>
      <c r="K27" s="215">
        <f>MAX(H27:J27)</f>
        <v>0</v>
      </c>
      <c r="L27" s="216"/>
      <c r="M27" s="216"/>
      <c r="N27" s="216"/>
      <c r="O27" s="215" t="s">
        <v>1669</v>
      </c>
      <c r="P27" s="102"/>
    </row>
    <row r="28" spans="1:16" ht="32.450000000000003" customHeight="1" x14ac:dyDescent="0.2">
      <c r="A28" s="519" t="s">
        <v>6</v>
      </c>
      <c r="B28" s="519"/>
      <c r="C28" s="520" t="s">
        <v>146</v>
      </c>
      <c r="D28" s="521" t="s">
        <v>387</v>
      </c>
      <c r="E28" s="522"/>
      <c r="F28" s="523" t="str">
        <f>'YARIŞMA PROGRAMI'!O27</f>
        <v>ALTAN ERDİN-39.51</v>
      </c>
      <c r="G28" s="524"/>
      <c r="H28" s="516" t="s">
        <v>373</v>
      </c>
      <c r="I28" s="516"/>
      <c r="J28" s="516"/>
      <c r="K28" s="516"/>
      <c r="L28" s="516"/>
      <c r="M28" s="516"/>
      <c r="N28" s="516"/>
      <c r="O28" s="517" t="s">
        <v>8</v>
      </c>
      <c r="P28" s="517" t="s">
        <v>216</v>
      </c>
    </row>
    <row r="29" spans="1:16" ht="21.75" customHeight="1" x14ac:dyDescent="0.2">
      <c r="A29" s="519"/>
      <c r="B29" s="519"/>
      <c r="C29" s="520"/>
      <c r="D29" s="336" t="s">
        <v>386</v>
      </c>
      <c r="E29" s="337" t="s">
        <v>225</v>
      </c>
      <c r="F29" s="265" t="s">
        <v>14</v>
      </c>
      <c r="G29" s="265" t="s">
        <v>47</v>
      </c>
      <c r="H29" s="343">
        <v>1</v>
      </c>
      <c r="I29" s="343">
        <v>2</v>
      </c>
      <c r="J29" s="343">
        <v>3</v>
      </c>
      <c r="K29" s="214" t="s">
        <v>217</v>
      </c>
      <c r="L29" s="343">
        <v>4</v>
      </c>
      <c r="M29" s="343">
        <v>5</v>
      </c>
      <c r="N29" s="343">
        <v>6</v>
      </c>
      <c r="O29" s="518"/>
      <c r="P29" s="518"/>
    </row>
    <row r="30" spans="1:16" s="83" customFormat="1" ht="51" customHeight="1" x14ac:dyDescent="0.2">
      <c r="A30" s="98">
        <v>1</v>
      </c>
      <c r="B30" s="99" t="s">
        <v>1149</v>
      </c>
      <c r="C30" s="100">
        <f>IF(ISERROR(VLOOKUP(B30,'KAYIT LİSTESİ'!$B$4:$H$605,2,0)),"",(VLOOKUP(B30,'KAYIT LİSTESİ'!$B$4:$H$605,2,0)))</f>
        <v>60</v>
      </c>
      <c r="D30" s="101" t="str">
        <f>IF(ISERROR(VLOOKUP(B30,'KAYIT LİSTESİ'!$B$4:$H$605,4,0)),"",(VLOOKUP(B30,'KAYIT LİSTESİ'!$B$4:$H$605,4,0)))</f>
        <v>2.3.1955</v>
      </c>
      <c r="E30" s="101" t="str">
        <f>IF(ISERROR(VLOOKUP(B30,'KAYIT LİSTESİ'!$B$4:$N$605,13,0)),"",(VLOOKUP(B30,'KAYIT LİSTESİ'!$B$4:$N$605,13,0)))</f>
        <v>M-60</v>
      </c>
      <c r="F30" s="187" t="str">
        <f>IF(ISERROR(VLOOKUP(B30,'KAYIT LİSTESİ'!$B$4:$H$605,5,0)),"",(VLOOKUP(B30,'KAYIT LİSTESİ'!$B$4:$H$605,5,0)))</f>
        <v>FİKRET AKAY</v>
      </c>
      <c r="G30" s="187" t="str">
        <f>IF(ISERROR(VLOOKUP(B30,'KAYIT LİSTESİ'!$B$4:$H$605,6,0)),"",(VLOOKUP(B30,'KAYIT LİSTESİ'!$B$4:$H$605,6,0)))</f>
        <v>MUĞLA BÜYÜKŞEHİR BELEDİYESİ</v>
      </c>
      <c r="H30" s="180">
        <v>2986</v>
      </c>
      <c r="I30" s="180">
        <v>2265</v>
      </c>
      <c r="J30" s="180" t="s">
        <v>1668</v>
      </c>
      <c r="K30" s="215">
        <f>MAX(H30:J30)</f>
        <v>2986</v>
      </c>
      <c r="L30" s="216" t="s">
        <v>1668</v>
      </c>
      <c r="M30" s="216">
        <v>2594</v>
      </c>
      <c r="N30" s="216" t="s">
        <v>1668</v>
      </c>
      <c r="O30" s="215">
        <f>MAX(H30:N30)</f>
        <v>2986</v>
      </c>
      <c r="P30" s="102"/>
    </row>
    <row r="31" spans="1:16" s="83" customFormat="1" ht="51" customHeight="1" x14ac:dyDescent="0.2">
      <c r="A31" s="98">
        <v>2</v>
      </c>
      <c r="B31" s="99" t="s">
        <v>1150</v>
      </c>
      <c r="C31" s="100">
        <f>IF(ISERROR(VLOOKUP(B31,'KAYIT LİSTESİ'!$B$4:$H$605,2,0)),"",(VLOOKUP(B31,'KAYIT LİSTESİ'!$B$4:$H$605,2,0)))</f>
        <v>142</v>
      </c>
      <c r="D31" s="101" t="str">
        <f>IF(ISERROR(VLOOKUP(B31,'KAYIT LİSTESİ'!$B$4:$H$605,4,0)),"",(VLOOKUP(B31,'KAYIT LİSTESİ'!$B$4:$H$605,4,0)))</f>
        <v>1.1.1953</v>
      </c>
      <c r="E31" s="101" t="str">
        <f>IF(ISERROR(VLOOKUP(B31,'KAYIT LİSTESİ'!$B$4:$N$605,13,0)),"",(VLOOKUP(B31,'KAYIT LİSTESİ'!$B$4:$N$605,13,0)))</f>
        <v>M-60</v>
      </c>
      <c r="F31" s="187" t="str">
        <f>IF(ISERROR(VLOOKUP(B31,'KAYIT LİSTESİ'!$B$4:$H$605,5,0)),"",(VLOOKUP(B31,'KAYIT LİSTESİ'!$B$4:$H$605,5,0)))</f>
        <v>ERCAN OZKAN</v>
      </c>
      <c r="G31" s="187" t="str">
        <f>IF(ISERROR(VLOOKUP(B31,'KAYIT LİSTESİ'!$B$4:$H$605,6,0)),"",(VLOOKUP(B31,'KAYIT LİSTESİ'!$B$4:$H$605,6,0)))</f>
        <v>FERDİ</v>
      </c>
      <c r="H31" s="180" t="s">
        <v>1668</v>
      </c>
      <c r="I31" s="180" t="s">
        <v>1668</v>
      </c>
      <c r="J31" s="180">
        <v>2674</v>
      </c>
      <c r="K31" s="215">
        <f>MAX(H31:J31)</f>
        <v>2674</v>
      </c>
      <c r="L31" s="216" t="s">
        <v>1668</v>
      </c>
      <c r="M31" s="216" t="s">
        <v>1668</v>
      </c>
      <c r="N31" s="216" t="s">
        <v>383</v>
      </c>
      <c r="O31" s="215">
        <f>MAX(H31:N31)</f>
        <v>2674</v>
      </c>
      <c r="P31" s="102"/>
    </row>
    <row r="32" spans="1:16" s="83" customFormat="1" ht="51" customHeight="1" x14ac:dyDescent="0.2">
      <c r="A32" s="98">
        <v>3</v>
      </c>
      <c r="B32" s="99" t="s">
        <v>1148</v>
      </c>
      <c r="C32" s="100">
        <f>IF(ISERROR(VLOOKUP(B32,'KAYIT LİSTESİ'!$B$4:$H$605,2,0)),"",(VLOOKUP(B32,'KAYIT LİSTESİ'!$B$4:$H$605,2,0)))</f>
        <v>24</v>
      </c>
      <c r="D32" s="101" t="str">
        <f>IF(ISERROR(VLOOKUP(B32,'KAYIT LİSTESİ'!$B$4:$H$605,4,0)),"",(VLOOKUP(B32,'KAYIT LİSTESİ'!$B$4:$H$605,4,0)))</f>
        <v>19.6.1952</v>
      </c>
      <c r="E32" s="101" t="str">
        <f>IF(ISERROR(VLOOKUP(B32,'KAYIT LİSTESİ'!$B$4:$N$605,13,0)),"",(VLOOKUP(B32,'KAYIT LİSTESİ'!$B$4:$N$605,13,0)))</f>
        <v>M-60</v>
      </c>
      <c r="F32" s="187" t="str">
        <f>IF(ISERROR(VLOOKUP(B32,'KAYIT LİSTESİ'!$B$4:$H$605,5,0)),"",(VLOOKUP(B32,'KAYIT LİSTESİ'!$B$4:$H$605,5,0)))</f>
        <v>ŞAHSET İÇTEN</v>
      </c>
      <c r="G32" s="187" t="str">
        <f>IF(ISERROR(VLOOKUP(B32,'KAYIT LİSTESİ'!$B$4:$H$605,6,0)),"",(VLOOKUP(B32,'KAYIT LİSTESİ'!$B$4:$H$605,6,0)))</f>
        <v>DOĞA DAĞCILIK ATLETİZM KULÜBÜ.</v>
      </c>
      <c r="H32" s="180" t="s">
        <v>383</v>
      </c>
      <c r="I32" s="180">
        <v>2390</v>
      </c>
      <c r="J32" s="180" t="s">
        <v>1668</v>
      </c>
      <c r="K32" s="215">
        <f>MAX(H32:J32)</f>
        <v>2390</v>
      </c>
      <c r="L32" s="216">
        <v>2033</v>
      </c>
      <c r="M32" s="216" t="s">
        <v>1668</v>
      </c>
      <c r="N32" s="216">
        <v>2462</v>
      </c>
      <c r="O32" s="215">
        <f>MAX(H32:N32)</f>
        <v>2462</v>
      </c>
      <c r="P32" s="102"/>
    </row>
    <row r="33" spans="1:16" s="83" customFormat="1" ht="51" customHeight="1" x14ac:dyDescent="0.2">
      <c r="A33" s="98">
        <v>4</v>
      </c>
      <c r="B33" s="99" t="s">
        <v>1436</v>
      </c>
      <c r="C33" s="100">
        <f>IF(ISERROR(VLOOKUP(B33,'KAYIT LİSTESİ'!$B$4:$H$605,2,0)),"",(VLOOKUP(B33,'KAYIT LİSTESİ'!$B$4:$H$605,2,0)))</f>
        <v>2</v>
      </c>
      <c r="D33" s="101">
        <f>IF(ISERROR(VLOOKUP(B33,'KAYIT LİSTESİ'!$B$4:$H$605,4,0)),"",(VLOOKUP(B33,'KAYIT LİSTESİ'!$B$4:$H$605,4,0)))</f>
        <v>20266</v>
      </c>
      <c r="E33" s="101" t="str">
        <f>IF(ISERROR(VLOOKUP(B33,'KAYIT LİSTESİ'!$B$4:$N$605,13,0)),"",(VLOOKUP(B33,'KAYIT LİSTESİ'!$B$4:$N$605,13,0)))</f>
        <v>M-60</v>
      </c>
      <c r="F33" s="187" t="str">
        <f>IF(ISERROR(VLOOKUP(B33,'KAYIT LİSTESİ'!$B$4:$H$605,5,0)),"",(VLOOKUP(B33,'KAYIT LİSTESİ'!$B$4:$H$605,5,0)))</f>
        <v>İBRAHİM BAHÇİVANCILAR</v>
      </c>
      <c r="G33" s="187" t="str">
        <f>IF(ISERROR(VLOOKUP(B33,'KAYIT LİSTESİ'!$B$4:$H$605,6,0)),"",(VLOOKUP(B33,'KAYIT LİSTESİ'!$B$4:$H$605,6,0)))</f>
        <v>İZMİR MASTERLER ATL. KULÜBÜ</v>
      </c>
      <c r="H33" s="180">
        <v>1825</v>
      </c>
      <c r="I33" s="180">
        <v>1788</v>
      </c>
      <c r="J33" s="180">
        <v>1946</v>
      </c>
      <c r="K33" s="215">
        <f>MAX(H33:J33)</f>
        <v>1946</v>
      </c>
      <c r="L33" s="216" t="s">
        <v>1668</v>
      </c>
      <c r="M33" s="216">
        <v>1886</v>
      </c>
      <c r="N33" s="216">
        <v>2002</v>
      </c>
      <c r="O33" s="215">
        <f>MAX(H33:N33)</f>
        <v>2002</v>
      </c>
      <c r="P33" s="102"/>
    </row>
    <row r="34" spans="1:16" ht="32.450000000000003" customHeight="1" x14ac:dyDescent="0.2">
      <c r="A34" s="519" t="s">
        <v>6</v>
      </c>
      <c r="B34" s="519"/>
      <c r="C34" s="520" t="s">
        <v>146</v>
      </c>
      <c r="D34" s="521" t="s">
        <v>387</v>
      </c>
      <c r="E34" s="522"/>
      <c r="F34" s="523" t="str">
        <f>'YARIŞMA PROGRAMI'!P27</f>
        <v>HİKMET KANDEYDİ-35.37</v>
      </c>
      <c r="G34" s="524"/>
      <c r="H34" s="516" t="s">
        <v>374</v>
      </c>
      <c r="I34" s="516"/>
      <c r="J34" s="516"/>
      <c r="K34" s="516"/>
      <c r="L34" s="516"/>
      <c r="M34" s="516"/>
      <c r="N34" s="516"/>
      <c r="O34" s="517" t="s">
        <v>8</v>
      </c>
      <c r="P34" s="517" t="s">
        <v>216</v>
      </c>
    </row>
    <row r="35" spans="1:16" ht="21.75" customHeight="1" x14ac:dyDescent="0.2">
      <c r="A35" s="519"/>
      <c r="B35" s="519"/>
      <c r="C35" s="520"/>
      <c r="D35" s="336" t="s">
        <v>386</v>
      </c>
      <c r="E35" s="337" t="s">
        <v>225</v>
      </c>
      <c r="F35" s="265" t="s">
        <v>14</v>
      </c>
      <c r="G35" s="265" t="s">
        <v>47</v>
      </c>
      <c r="H35" s="371">
        <v>1</v>
      </c>
      <c r="I35" s="371">
        <v>2</v>
      </c>
      <c r="J35" s="371">
        <v>3</v>
      </c>
      <c r="K35" s="214" t="s">
        <v>217</v>
      </c>
      <c r="L35" s="371">
        <v>4</v>
      </c>
      <c r="M35" s="371">
        <v>5</v>
      </c>
      <c r="N35" s="371">
        <v>6</v>
      </c>
      <c r="O35" s="518"/>
      <c r="P35" s="518"/>
    </row>
    <row r="36" spans="1:16" s="83" customFormat="1" ht="51" customHeight="1" x14ac:dyDescent="0.2">
      <c r="A36" s="98">
        <v>1</v>
      </c>
      <c r="B36" s="99" t="s">
        <v>1484</v>
      </c>
      <c r="C36" s="100">
        <f>IF(ISERROR(VLOOKUP(B36,'KAYIT LİSTESİ'!$B$4:$H$605,2,0)),"",(VLOOKUP(B36,'KAYIT LİSTESİ'!$B$4:$H$605,2,0)))</f>
        <v>210</v>
      </c>
      <c r="D36" s="101">
        <f>IF(ISERROR(VLOOKUP(B36,'KAYIT LİSTESİ'!$B$4:$H$605,4,0)),"",(VLOOKUP(B36,'KAYIT LİSTESİ'!$B$4:$H$605,4,0)))</f>
        <v>16722</v>
      </c>
      <c r="E36" s="101" t="str">
        <f>IF(ISERROR(VLOOKUP(B36,'KAYIT LİSTESİ'!$B$4:$N$605,13,0)),"",(VLOOKUP(B36,'KAYIT LİSTESİ'!$B$4:$N$605,13,0)))</f>
        <v>M-65</v>
      </c>
      <c r="F36" s="187" t="str">
        <f>IF(ISERROR(VLOOKUP(B36,'KAYIT LİSTESİ'!$B$4:$H$605,5,0)),"",(VLOOKUP(B36,'KAYIT LİSTESİ'!$B$4:$H$605,5,0)))</f>
        <v>MUSTAFA TONGAR</v>
      </c>
      <c r="G36" s="187" t="str">
        <f>IF(ISERROR(VLOOKUP(B36,'KAYIT LİSTESİ'!$B$4:$H$605,6,0)),"",(VLOOKUP(B36,'KAYIT LİSTESİ'!$B$4:$H$605,6,0)))</f>
        <v>İZMİR MASTERLER ATL. KULÜBÜ</v>
      </c>
      <c r="H36" s="180">
        <v>1764</v>
      </c>
      <c r="I36" s="180">
        <v>1478</v>
      </c>
      <c r="J36" s="180">
        <v>1772</v>
      </c>
      <c r="K36" s="215">
        <f t="shared" ref="K36" si="4">MAX(H36:J36)</f>
        <v>1772</v>
      </c>
      <c r="L36" s="216">
        <v>1636</v>
      </c>
      <c r="M36" s="216">
        <v>1522</v>
      </c>
      <c r="N36" s="216">
        <v>1655</v>
      </c>
      <c r="O36" s="215">
        <f t="shared" ref="O36" si="5">MAX(H36:N36)</f>
        <v>1772</v>
      </c>
      <c r="P36" s="102"/>
    </row>
    <row r="37" spans="1:16" ht="28.9" customHeight="1" x14ac:dyDescent="0.2">
      <c r="A37" s="519" t="s">
        <v>6</v>
      </c>
      <c r="B37" s="519"/>
      <c r="C37" s="520" t="s">
        <v>146</v>
      </c>
      <c r="D37" s="521" t="s">
        <v>387</v>
      </c>
      <c r="E37" s="522"/>
      <c r="F37" s="523" t="str">
        <f>'YARIŞMA PROGRAMI'!Q27</f>
        <v>HİKMET KANDEYDİ-33.05</v>
      </c>
      <c r="G37" s="524"/>
      <c r="H37" s="516" t="s">
        <v>380</v>
      </c>
      <c r="I37" s="516"/>
      <c r="J37" s="516"/>
      <c r="K37" s="516"/>
      <c r="L37" s="516"/>
      <c r="M37" s="516"/>
      <c r="N37" s="516"/>
      <c r="O37" s="517" t="s">
        <v>8</v>
      </c>
      <c r="P37" s="517" t="s">
        <v>216</v>
      </c>
    </row>
    <row r="38" spans="1:16" ht="22.9" customHeight="1" x14ac:dyDescent="0.2">
      <c r="A38" s="519"/>
      <c r="B38" s="519"/>
      <c r="C38" s="520"/>
      <c r="D38" s="336" t="s">
        <v>386</v>
      </c>
      <c r="E38" s="337" t="s">
        <v>225</v>
      </c>
      <c r="F38" s="265" t="s">
        <v>14</v>
      </c>
      <c r="G38" s="265" t="s">
        <v>47</v>
      </c>
      <c r="H38" s="343">
        <v>1</v>
      </c>
      <c r="I38" s="343">
        <v>2</v>
      </c>
      <c r="J38" s="343">
        <v>3</v>
      </c>
      <c r="K38" s="214" t="s">
        <v>217</v>
      </c>
      <c r="L38" s="343">
        <v>4</v>
      </c>
      <c r="M38" s="343">
        <v>5</v>
      </c>
      <c r="N38" s="343">
        <v>6</v>
      </c>
      <c r="O38" s="518"/>
      <c r="P38" s="518"/>
    </row>
    <row r="39" spans="1:16" s="83" customFormat="1" ht="51" customHeight="1" x14ac:dyDescent="0.2">
      <c r="A39" s="98">
        <v>1</v>
      </c>
      <c r="B39" s="99" t="s">
        <v>1151</v>
      </c>
      <c r="C39" s="100">
        <f>IF(ISERROR(VLOOKUP(B39,'KAYIT LİSTESİ'!$B$4:$H$605,2,0)),"",(VLOOKUP(B39,'KAYIT LİSTESİ'!$B$4:$H$605,2,0)))</f>
        <v>80</v>
      </c>
      <c r="D39" s="101" t="str">
        <f>IF(ISERROR(VLOOKUP(B39,'KAYIT LİSTESİ'!$B$4:$H$605,4,0)),"",(VLOOKUP(B39,'KAYIT LİSTESİ'!$B$4:$H$605,4,0)))</f>
        <v>3.8.1942</v>
      </c>
      <c r="E39" s="101" t="str">
        <f>IF(ISERROR(VLOOKUP(B39,'KAYIT LİSTESİ'!$B$4:$N$605,13,0)),"",(VLOOKUP(B39,'KAYIT LİSTESİ'!$B$4:$N$605,13,0)))</f>
        <v>M-70</v>
      </c>
      <c r="F39" s="187" t="str">
        <f>IF(ISERROR(VLOOKUP(B39,'KAYIT LİSTESİ'!$B$4:$H$605,5,0)),"",(VLOOKUP(B39,'KAYIT LİSTESİ'!$B$4:$H$605,5,0)))</f>
        <v>İSMAİL HAKKI ERSOY</v>
      </c>
      <c r="G39" s="187" t="str">
        <f>IF(ISERROR(VLOOKUP(B39,'KAYIT LİSTESİ'!$B$4:$H$605,6,0)),"",(VLOOKUP(B39,'KAYIT LİSTESİ'!$B$4:$H$605,6,0)))</f>
        <v>İZMİR MASTERLER ATL. KULÜBÜ</v>
      </c>
      <c r="H39" s="180">
        <v>1486</v>
      </c>
      <c r="I39" s="180">
        <v>1353</v>
      </c>
      <c r="J39" s="180">
        <v>1588</v>
      </c>
      <c r="K39" s="215">
        <f>MAX(H39:J39)</f>
        <v>1588</v>
      </c>
      <c r="L39" s="216">
        <v>1430</v>
      </c>
      <c r="M39" s="216">
        <v>1304</v>
      </c>
      <c r="N39" s="216">
        <v>1711</v>
      </c>
      <c r="O39" s="215">
        <f>MAX(H39:N39)</f>
        <v>1711</v>
      </c>
      <c r="P39" s="102"/>
    </row>
    <row r="40" spans="1:16" s="83" customFormat="1" ht="51" customHeight="1" x14ac:dyDescent="0.2">
      <c r="A40" s="98">
        <v>3</v>
      </c>
      <c r="B40" s="99" t="s">
        <v>1153</v>
      </c>
      <c r="C40" s="100">
        <f>IF(ISERROR(VLOOKUP(B40,'KAYIT LİSTESİ'!$B$4:$H$605,2,0)),"",(VLOOKUP(B40,'KAYIT LİSTESİ'!$B$4:$H$605,2,0)))</f>
        <v>125</v>
      </c>
      <c r="D40" s="101" t="str">
        <f>IF(ISERROR(VLOOKUP(B40,'KAYIT LİSTESİ'!$B$4:$H$605,4,0)),"",(VLOOKUP(B40,'KAYIT LİSTESİ'!$B$4:$H$605,4,0)))</f>
        <v>10.9.1942</v>
      </c>
      <c r="E40" s="101" t="str">
        <f>IF(ISERROR(VLOOKUP(B40,'KAYIT LİSTESİ'!$B$4:$N$605,13,0)),"",(VLOOKUP(B40,'KAYIT LİSTESİ'!$B$4:$N$605,13,0)))</f>
        <v>M-70</v>
      </c>
      <c r="F40" s="187" t="str">
        <f>IF(ISERROR(VLOOKUP(B40,'KAYIT LİSTESİ'!$B$4:$H$605,5,0)),"",(VLOOKUP(B40,'KAYIT LİSTESİ'!$B$4:$H$605,5,0)))</f>
        <v>ORHAN ÇAKIR</v>
      </c>
      <c r="G40" s="187" t="str">
        <f>IF(ISERROR(VLOOKUP(B40,'KAYIT LİSTESİ'!$B$4:$H$605,6,0)),"",(VLOOKUP(B40,'KAYIT LİSTESİ'!$B$4:$H$605,6,0)))</f>
        <v>İZMİR MASTERLER ATL. KULÜBÜ</v>
      </c>
      <c r="H40" s="180">
        <v>1395</v>
      </c>
      <c r="I40" s="180" t="s">
        <v>1668</v>
      </c>
      <c r="J40" s="180">
        <v>1478</v>
      </c>
      <c r="K40" s="215">
        <f>MAX(H40:J40)</f>
        <v>1478</v>
      </c>
      <c r="L40" s="216">
        <v>1118</v>
      </c>
      <c r="M40" s="216">
        <v>1041</v>
      </c>
      <c r="N40" s="216">
        <v>1352</v>
      </c>
      <c r="O40" s="215">
        <f>MAX(H40:N40)</f>
        <v>1478</v>
      </c>
      <c r="P40" s="102"/>
    </row>
    <row r="41" spans="1:16" s="83" customFormat="1" ht="51" customHeight="1" x14ac:dyDescent="0.2">
      <c r="A41" s="98">
        <v>2</v>
      </c>
      <c r="B41" s="99" t="s">
        <v>1152</v>
      </c>
      <c r="C41" s="100">
        <f>IF(ISERROR(VLOOKUP(B41,'KAYIT LİSTESİ'!$B$4:$H$605,2,0)),"",(VLOOKUP(B41,'KAYIT LİSTESİ'!$B$4:$H$605,2,0)))</f>
        <v>81</v>
      </c>
      <c r="D41" s="101" t="str">
        <f>IF(ISERROR(VLOOKUP(B41,'KAYIT LİSTESİ'!$B$4:$H$605,4,0)),"",(VLOOKUP(B41,'KAYIT LİSTESİ'!$B$4:$H$605,4,0)))</f>
        <v>8.11.1944</v>
      </c>
      <c r="E41" s="101" t="str">
        <f>IF(ISERROR(VLOOKUP(B41,'KAYIT LİSTESİ'!$B$4:$N$605,13,0)),"",(VLOOKUP(B41,'KAYIT LİSTESİ'!$B$4:$N$605,13,0)))</f>
        <v>M-70</v>
      </c>
      <c r="F41" s="187" t="str">
        <f>IF(ISERROR(VLOOKUP(B41,'KAYIT LİSTESİ'!$B$4:$H$605,5,0)),"",(VLOOKUP(B41,'KAYIT LİSTESİ'!$B$4:$H$605,5,0)))</f>
        <v>ALİ IŞIKBOL</v>
      </c>
      <c r="G41" s="187" t="str">
        <f>IF(ISERROR(VLOOKUP(B41,'KAYIT LİSTESİ'!$B$4:$H$605,6,0)),"",(VLOOKUP(B41,'KAYIT LİSTESİ'!$B$4:$H$605,6,0)))</f>
        <v>İZMİR MASTERLER ATL. KULÜBÜ</v>
      </c>
      <c r="H41" s="180">
        <v>1120</v>
      </c>
      <c r="I41" s="180">
        <v>981</v>
      </c>
      <c r="J41" s="180">
        <v>1121</v>
      </c>
      <c r="K41" s="215">
        <f>MAX(H41:J41)</f>
        <v>1121</v>
      </c>
      <c r="L41" s="216">
        <v>890</v>
      </c>
      <c r="M41" s="216">
        <v>1098</v>
      </c>
      <c r="N41" s="216" t="s">
        <v>1668</v>
      </c>
      <c r="O41" s="215">
        <f>MAX(H41:N41)</f>
        <v>1121</v>
      </c>
      <c r="P41" s="102"/>
    </row>
    <row r="42" spans="1:16" s="83" customFormat="1" ht="51" customHeight="1" x14ac:dyDescent="0.2">
      <c r="A42" s="98" t="s">
        <v>383</v>
      </c>
      <c r="B42" s="99" t="s">
        <v>1441</v>
      </c>
      <c r="C42" s="100">
        <f>IF(ISERROR(VLOOKUP(B42,'KAYIT LİSTESİ'!$B$4:$H$605,2,0)),"",(VLOOKUP(B42,'KAYIT LİSTESİ'!$B$4:$H$605,2,0)))</f>
        <v>17</v>
      </c>
      <c r="D42" s="101">
        <f>IF(ISERROR(VLOOKUP(B42,'KAYIT LİSTESİ'!$B$4:$H$605,4,0)),"",(VLOOKUP(B42,'KAYIT LİSTESİ'!$B$4:$H$605,4,0)))</f>
        <v>15460</v>
      </c>
      <c r="E42" s="101" t="str">
        <f>IF(ISERROR(VLOOKUP(B42,'KAYIT LİSTESİ'!$B$4:$N$605,13,0)),"",(VLOOKUP(B42,'KAYIT LİSTESİ'!$B$4:$N$605,13,0)))</f>
        <v>M70</v>
      </c>
      <c r="F42" s="187" t="str">
        <f>IF(ISERROR(VLOOKUP(B42,'KAYIT LİSTESİ'!$B$4:$H$605,5,0)),"",(VLOOKUP(B42,'KAYIT LİSTESİ'!$B$4:$H$605,5,0)))</f>
        <v>NASFET İRİSTAY</v>
      </c>
      <c r="G42" s="187" t="str">
        <f>IF(ISERROR(VLOOKUP(B42,'KAYIT LİSTESİ'!$B$4:$H$605,6,0)),"",(VLOOKUP(B42,'KAYIT LİSTESİ'!$B$4:$H$605,6,0)))</f>
        <v>FERDİ</v>
      </c>
      <c r="H42" s="180"/>
      <c r="I42" s="180"/>
      <c r="J42" s="180"/>
      <c r="K42" s="215">
        <f t="shared" ref="K42" si="6">MAX(H42:J42)</f>
        <v>0</v>
      </c>
      <c r="L42" s="216"/>
      <c r="M42" s="216"/>
      <c r="N42" s="216"/>
      <c r="O42" s="215" t="s">
        <v>1669</v>
      </c>
      <c r="P42" s="102"/>
    </row>
    <row r="43" spans="1:16" ht="32.450000000000003" customHeight="1" x14ac:dyDescent="0.2">
      <c r="A43" s="519" t="s">
        <v>6</v>
      </c>
      <c r="B43" s="519"/>
      <c r="C43" s="520" t="s">
        <v>146</v>
      </c>
      <c r="D43" s="521" t="s">
        <v>387</v>
      </c>
      <c r="E43" s="522"/>
      <c r="F43" s="523" t="str">
        <f>'YARIŞMA PROGRAMI'!R27</f>
        <v>HİKMET KANDEYDİ-27.47</v>
      </c>
      <c r="G43" s="524"/>
      <c r="H43" s="516" t="s">
        <v>375</v>
      </c>
      <c r="I43" s="516"/>
      <c r="J43" s="516"/>
      <c r="K43" s="516"/>
      <c r="L43" s="516"/>
      <c r="M43" s="516"/>
      <c r="N43" s="516"/>
      <c r="O43" s="517" t="s">
        <v>8</v>
      </c>
      <c r="P43" s="517" t="s">
        <v>216</v>
      </c>
    </row>
    <row r="44" spans="1:16" ht="21.75" customHeight="1" x14ac:dyDescent="0.2">
      <c r="A44" s="519"/>
      <c r="B44" s="519"/>
      <c r="C44" s="520"/>
      <c r="D44" s="336" t="s">
        <v>386</v>
      </c>
      <c r="E44" s="337" t="s">
        <v>225</v>
      </c>
      <c r="F44" s="265" t="s">
        <v>14</v>
      </c>
      <c r="G44" s="265" t="s">
        <v>47</v>
      </c>
      <c r="H44" s="376">
        <v>1</v>
      </c>
      <c r="I44" s="376">
        <v>2</v>
      </c>
      <c r="J44" s="376">
        <v>3</v>
      </c>
      <c r="K44" s="214" t="s">
        <v>217</v>
      </c>
      <c r="L44" s="376">
        <v>4</v>
      </c>
      <c r="M44" s="376">
        <v>5</v>
      </c>
      <c r="N44" s="376">
        <v>6</v>
      </c>
      <c r="O44" s="518"/>
      <c r="P44" s="518"/>
    </row>
    <row r="45" spans="1:16" s="83" customFormat="1" ht="51" customHeight="1" x14ac:dyDescent="0.2">
      <c r="A45" s="98">
        <v>1</v>
      </c>
      <c r="B45" s="99" t="s">
        <v>1494</v>
      </c>
      <c r="C45" s="100">
        <f>IF(ISERROR(VLOOKUP(B45,'KAYIT LİSTESİ'!$B$4:$H$605,2,0)),"",(VLOOKUP(B45,'KAYIT LİSTESİ'!$B$4:$H$605,2,0)))</f>
        <v>48</v>
      </c>
      <c r="D45" s="101" t="str">
        <f>IF(ISERROR(VLOOKUP(B45,'KAYIT LİSTESİ'!$B$4:$H$605,4,0)),"",(VLOOKUP(B45,'KAYIT LİSTESİ'!$B$4:$H$605,4,0)))</f>
        <v>1.7.1938</v>
      </c>
      <c r="E45" s="101" t="str">
        <f>IF(ISERROR(VLOOKUP(B45,'KAYIT LİSTESİ'!$B$4:$N$605,13,0)),"",(VLOOKUP(B45,'KAYIT LİSTESİ'!$B$4:$N$605,13,0)))</f>
        <v>M-75</v>
      </c>
      <c r="F45" s="187" t="str">
        <f>IF(ISERROR(VLOOKUP(B45,'KAYIT LİSTESİ'!$B$4:$H$605,5,0)),"",(VLOOKUP(B45,'KAYIT LİSTESİ'!$B$4:$H$605,5,0)))</f>
        <v>SEMİRK KIRKLI</v>
      </c>
      <c r="G45" s="187" t="str">
        <f>IF(ISERROR(VLOOKUP(B45,'KAYIT LİSTESİ'!$B$4:$H$605,6,0)),"",(VLOOKUP(B45,'KAYIT LİSTESİ'!$B$4:$H$605,6,0)))</f>
        <v>İSTANBUL MASTERLERİ ATL. KULÜBÜ</v>
      </c>
      <c r="H45" s="180">
        <v>2130</v>
      </c>
      <c r="I45" s="180">
        <v>1918</v>
      </c>
      <c r="J45" s="180">
        <v>1716</v>
      </c>
      <c r="K45" s="215">
        <f t="shared" ref="K45" si="7">MAX(H45:J45)</f>
        <v>2130</v>
      </c>
      <c r="L45" s="216">
        <v>2189</v>
      </c>
      <c r="M45" s="216">
        <v>2057</v>
      </c>
      <c r="N45" s="216">
        <v>1866</v>
      </c>
      <c r="O45" s="215">
        <f t="shared" ref="O45" si="8">MAX(H45:N45)</f>
        <v>2189</v>
      </c>
      <c r="P45" s="102"/>
    </row>
    <row r="46" spans="1:16" s="87" customFormat="1" ht="9" customHeight="1" x14ac:dyDescent="0.2">
      <c r="A46" s="344"/>
      <c r="B46" s="344"/>
      <c r="C46" s="344"/>
      <c r="D46" s="86"/>
      <c r="E46" s="86"/>
      <c r="F46" s="344"/>
      <c r="O46" s="88"/>
      <c r="P46" s="344"/>
    </row>
    <row r="47" spans="1:16" s="87" customFormat="1" ht="25.5" customHeight="1" x14ac:dyDescent="0.2">
      <c r="A47" s="525" t="s">
        <v>4</v>
      </c>
      <c r="B47" s="525"/>
      <c r="C47" s="525"/>
      <c r="D47" s="525"/>
      <c r="E47" s="344"/>
      <c r="F47" s="345" t="s">
        <v>0</v>
      </c>
      <c r="G47" s="345" t="s">
        <v>1</v>
      </c>
      <c r="H47" s="526" t="s">
        <v>2</v>
      </c>
      <c r="I47" s="526"/>
      <c r="J47" s="526"/>
      <c r="K47" s="526"/>
      <c r="L47" s="526"/>
      <c r="M47" s="526"/>
      <c r="N47" s="526"/>
      <c r="O47" s="526" t="s">
        <v>3</v>
      </c>
      <c r="P47" s="526"/>
    </row>
  </sheetData>
  <sortState ref="A39:O41">
    <sortCondition descending="1" ref="O39:O41"/>
  </sortState>
  <mergeCells count="86">
    <mergeCell ref="H43:N43"/>
    <mergeCell ref="O43:O44"/>
    <mergeCell ref="P43:P44"/>
    <mergeCell ref="A1:P1"/>
    <mergeCell ref="A2:P2"/>
    <mergeCell ref="A3:C3"/>
    <mergeCell ref="D3:F3"/>
    <mergeCell ref="H3:J3"/>
    <mergeCell ref="N3:P3"/>
    <mergeCell ref="A4:C4"/>
    <mergeCell ref="D4:F4"/>
    <mergeCell ref="I4:J4"/>
    <mergeCell ref="L4:M4"/>
    <mergeCell ref="N4:O4"/>
    <mergeCell ref="H6:N6"/>
    <mergeCell ref="O6:O7"/>
    <mergeCell ref="P6:P7"/>
    <mergeCell ref="A9:A10"/>
    <mergeCell ref="B9:B10"/>
    <mergeCell ref="C9:C10"/>
    <mergeCell ref="D9:E9"/>
    <mergeCell ref="F9:G9"/>
    <mergeCell ref="H9:N9"/>
    <mergeCell ref="O9:O10"/>
    <mergeCell ref="A6:A7"/>
    <mergeCell ref="B6:B7"/>
    <mergeCell ref="C6:C7"/>
    <mergeCell ref="D6:E6"/>
    <mergeCell ref="F6:G6"/>
    <mergeCell ref="P9:P10"/>
    <mergeCell ref="H14:N14"/>
    <mergeCell ref="O14:O15"/>
    <mergeCell ref="P14:P15"/>
    <mergeCell ref="A18:A19"/>
    <mergeCell ref="B18:B19"/>
    <mergeCell ref="C18:C19"/>
    <mergeCell ref="D18:E18"/>
    <mergeCell ref="F18:G18"/>
    <mergeCell ref="A14:A15"/>
    <mergeCell ref="B14:B15"/>
    <mergeCell ref="C14:C15"/>
    <mergeCell ref="D14:E14"/>
    <mergeCell ref="F14:G14"/>
    <mergeCell ref="A22:A23"/>
    <mergeCell ref="B22:B23"/>
    <mergeCell ref="C22:C23"/>
    <mergeCell ref="D22:E22"/>
    <mergeCell ref="F22:G22"/>
    <mergeCell ref="H28:N28"/>
    <mergeCell ref="O28:O29"/>
    <mergeCell ref="P28:P29"/>
    <mergeCell ref="O18:O19"/>
    <mergeCell ref="P18:P19"/>
    <mergeCell ref="H22:N22"/>
    <mergeCell ref="O22:O23"/>
    <mergeCell ref="P22:P23"/>
    <mergeCell ref="H18:N18"/>
    <mergeCell ref="A28:A29"/>
    <mergeCell ref="B28:B29"/>
    <mergeCell ref="C28:C29"/>
    <mergeCell ref="D28:E28"/>
    <mergeCell ref="F28:G28"/>
    <mergeCell ref="A47:D47"/>
    <mergeCell ref="H47:N47"/>
    <mergeCell ref="O47:P47"/>
    <mergeCell ref="O37:O38"/>
    <mergeCell ref="P37:P38"/>
    <mergeCell ref="A37:A38"/>
    <mergeCell ref="B37:B38"/>
    <mergeCell ref="C37:C38"/>
    <mergeCell ref="D37:E37"/>
    <mergeCell ref="F37:G37"/>
    <mergeCell ref="H37:N37"/>
    <mergeCell ref="A43:A44"/>
    <mergeCell ref="B43:B44"/>
    <mergeCell ref="C43:C44"/>
    <mergeCell ref="D43:E43"/>
    <mergeCell ref="F43:G43"/>
    <mergeCell ref="H34:N34"/>
    <mergeCell ref="O34:O35"/>
    <mergeCell ref="P34:P35"/>
    <mergeCell ref="A34:A35"/>
    <mergeCell ref="B34:B35"/>
    <mergeCell ref="C34:C35"/>
    <mergeCell ref="D34:E34"/>
    <mergeCell ref="F34:G34"/>
  </mergeCells>
  <conditionalFormatting sqref="O11:O13 O16:O17 O20:O21 O24:O27">
    <cfRule type="cellIs" dxfId="37" priority="21" operator="equal">
      <formula>0</formula>
    </cfRule>
  </conditionalFormatting>
  <conditionalFormatting sqref="O8">
    <cfRule type="cellIs" dxfId="36" priority="20" operator="equal">
      <formula>0</formula>
    </cfRule>
  </conditionalFormatting>
  <conditionalFormatting sqref="O30 O33">
    <cfRule type="cellIs" dxfId="35" priority="19" operator="equal">
      <formula>0</formula>
    </cfRule>
  </conditionalFormatting>
  <conditionalFormatting sqref="O39:O42">
    <cfRule type="cellIs" dxfId="34" priority="18" operator="equal">
      <formula>0</formula>
    </cfRule>
  </conditionalFormatting>
  <conditionalFormatting sqref="K11:K13">
    <cfRule type="cellIs" dxfId="33" priority="16" operator="equal">
      <formula>0</formula>
    </cfRule>
  </conditionalFormatting>
  <conditionalFormatting sqref="K8">
    <cfRule type="cellIs" dxfId="32" priority="17" operator="equal">
      <formula>0</formula>
    </cfRule>
  </conditionalFormatting>
  <conditionalFormatting sqref="K16:K17">
    <cfRule type="cellIs" dxfId="31" priority="15" operator="equal">
      <formula>0</formula>
    </cfRule>
  </conditionalFormatting>
  <conditionalFormatting sqref="K20:K21">
    <cfRule type="cellIs" dxfId="30" priority="14" operator="equal">
      <formula>0</formula>
    </cfRule>
  </conditionalFormatting>
  <conditionalFormatting sqref="K24:K27">
    <cfRule type="cellIs" dxfId="29" priority="13" operator="equal">
      <formula>0</formula>
    </cfRule>
  </conditionalFormatting>
  <conditionalFormatting sqref="K30 K33">
    <cfRule type="cellIs" dxfId="28" priority="11" operator="equal">
      <formula>0</formula>
    </cfRule>
  </conditionalFormatting>
  <conditionalFormatting sqref="K39:K42">
    <cfRule type="cellIs" dxfId="27" priority="10" operator="equal">
      <formula>0</formula>
    </cfRule>
  </conditionalFormatting>
  <conditionalFormatting sqref="O31">
    <cfRule type="cellIs" dxfId="26" priority="8" operator="equal">
      <formula>0</formula>
    </cfRule>
  </conditionalFormatting>
  <conditionalFormatting sqref="K31">
    <cfRule type="cellIs" dxfId="25" priority="7" operator="equal">
      <formula>0</formula>
    </cfRule>
  </conditionalFormatting>
  <conditionalFormatting sqref="O32">
    <cfRule type="cellIs" dxfId="24" priority="6" operator="equal">
      <formula>0</formula>
    </cfRule>
  </conditionalFormatting>
  <conditionalFormatting sqref="K32">
    <cfRule type="cellIs" dxfId="23" priority="5" operator="equal">
      <formula>0</formula>
    </cfRule>
  </conditionalFormatting>
  <conditionalFormatting sqref="O36">
    <cfRule type="cellIs" dxfId="22" priority="4" operator="equal">
      <formula>0</formula>
    </cfRule>
  </conditionalFormatting>
  <conditionalFormatting sqref="K36">
    <cfRule type="cellIs" dxfId="21" priority="3" operator="equal">
      <formula>0</formula>
    </cfRule>
  </conditionalFormatting>
  <conditionalFormatting sqref="O45">
    <cfRule type="cellIs" dxfId="20" priority="2" operator="equal">
      <formula>0</formula>
    </cfRule>
  </conditionalFormatting>
  <conditionalFormatting sqref="K45">
    <cfRule type="cellIs" dxfId="19"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4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7"/>
  <sheetViews>
    <sheetView view="pageBreakPreview" topLeftCell="A7" zoomScale="80" zoomScaleNormal="100" zoomScaleSheetLayoutView="80" workbookViewId="0">
      <selection activeCell="N11" sqref="N11"/>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8.140625" style="49" customWidth="1"/>
    <col min="8" max="8" width="6.42578125" style="30" customWidth="1"/>
    <col min="9" max="9" width="2.140625" style="22" customWidth="1"/>
    <col min="10" max="10" width="6.28515625" style="29" customWidth="1"/>
    <col min="11" max="11" width="11.85546875" style="29" hidden="1" customWidth="1"/>
    <col min="12" max="12" width="10.42578125" style="29" customWidth="1"/>
    <col min="13" max="13" width="13.140625" style="31" bestFit="1" customWidth="1"/>
    <col min="14" max="14" width="9.28515625" style="31" customWidth="1"/>
    <col min="15" max="15" width="23.7109375" style="52" customWidth="1"/>
    <col min="16" max="16" width="34.140625" style="52" customWidth="1"/>
    <col min="17" max="17" width="8.85546875" style="22" customWidth="1"/>
    <col min="18" max="18" width="5.28515625" style="22" customWidth="1"/>
    <col min="19" max="19" width="5.7109375" style="22" customWidth="1"/>
    <col min="20" max="16384" width="9.140625" style="22"/>
  </cols>
  <sheetData>
    <row r="1" spans="1:18" s="10" customFormat="1" ht="45" customHeight="1" x14ac:dyDescent="0.2">
      <c r="A1" s="541" t="str">
        <f>'YARIŞMA BİLGİLERİ'!A2</f>
        <v>Türkiye Atletizm Federasyonu
İzmir Atletizm İl Temsilciliği</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tr">
        <f>'YARIŞMA BİLGİLERİ'!F19</f>
        <v>Masterler Türkiye Şampiyonası</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350"/>
      <c r="E3" s="545" t="str">
        <f>'YARIŞMA PROGRAMI'!C31</f>
        <v>200 Metre</v>
      </c>
      <c r="F3" s="545"/>
      <c r="G3" s="539"/>
      <c r="H3" s="539"/>
      <c r="I3" s="11"/>
      <c r="J3" s="546"/>
      <c r="K3" s="546"/>
      <c r="L3" s="546"/>
      <c r="M3" s="12"/>
      <c r="N3" s="12"/>
      <c r="O3" s="351"/>
      <c r="P3" s="540"/>
      <c r="Q3" s="540"/>
      <c r="R3" s="540"/>
    </row>
    <row r="4" spans="1:18" s="13" customFormat="1" ht="17.25" customHeight="1" x14ac:dyDescent="0.2">
      <c r="A4" s="537" t="s">
        <v>151</v>
      </c>
      <c r="B4" s="537"/>
      <c r="C4" s="537"/>
      <c r="D4" s="349"/>
      <c r="E4" s="544" t="str">
        <f>'YARIŞMA BİLGİLERİ'!F21</f>
        <v>Master Erkekler</v>
      </c>
      <c r="F4" s="544"/>
      <c r="G4" s="35"/>
      <c r="H4" s="35"/>
      <c r="I4" s="35"/>
      <c r="J4" s="35"/>
      <c r="K4" s="35"/>
      <c r="L4" s="35"/>
      <c r="M4" s="36"/>
      <c r="N4" s="36"/>
      <c r="O4" s="81" t="s">
        <v>5</v>
      </c>
      <c r="P4" s="262">
        <f>'YARIŞMA PROGRAMI'!B31</f>
        <v>42211.71875</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t="str">
        <f>'YARIŞMA PROGRAMI'!J6</f>
        <v>ERTUĞRUL OĞULBULAN-23.10</v>
      </c>
      <c r="F6" s="530"/>
      <c r="G6" s="531" t="s">
        <v>15</v>
      </c>
      <c r="H6" s="532" t="s">
        <v>27</v>
      </c>
      <c r="J6" s="338" t="s">
        <v>16</v>
      </c>
      <c r="K6" s="339"/>
      <c r="L6" s="339"/>
      <c r="M6" s="339"/>
      <c r="N6" s="339"/>
      <c r="O6" s="341" t="s">
        <v>847</v>
      </c>
      <c r="P6" s="436" t="s">
        <v>1680</v>
      </c>
      <c r="Q6" s="339"/>
      <c r="R6" s="340"/>
    </row>
    <row r="7" spans="1:18" ht="24.75" customHeight="1" x14ac:dyDescent="0.2">
      <c r="A7" s="534"/>
      <c r="B7" s="536"/>
      <c r="C7" s="354" t="s">
        <v>386</v>
      </c>
      <c r="D7" s="355" t="s">
        <v>225</v>
      </c>
      <c r="E7" s="348" t="s">
        <v>14</v>
      </c>
      <c r="F7" s="348" t="s">
        <v>47</v>
      </c>
      <c r="G7" s="531"/>
      <c r="H7" s="533"/>
      <c r="I7" s="21"/>
      <c r="J7" s="45" t="s">
        <v>12</v>
      </c>
      <c r="K7" s="42" t="s">
        <v>148</v>
      </c>
      <c r="L7" s="42" t="s">
        <v>147</v>
      </c>
      <c r="M7" s="43" t="s">
        <v>13</v>
      </c>
      <c r="N7" s="43" t="s">
        <v>225</v>
      </c>
      <c r="O7" s="44" t="s">
        <v>14</v>
      </c>
      <c r="P7" s="44" t="s">
        <v>47</v>
      </c>
      <c r="Q7" s="42" t="s">
        <v>15</v>
      </c>
      <c r="R7" s="42" t="s">
        <v>27</v>
      </c>
    </row>
    <row r="8" spans="1:18" s="20" customFormat="1" ht="27.6" customHeight="1" x14ac:dyDescent="0.2">
      <c r="A8" s="70">
        <v>1</v>
      </c>
      <c r="B8" s="70">
        <v>105</v>
      </c>
      <c r="C8" s="117" t="s">
        <v>230</v>
      </c>
      <c r="D8" s="117" t="s">
        <v>235</v>
      </c>
      <c r="E8" s="181" t="s">
        <v>382</v>
      </c>
      <c r="F8" s="182" t="s">
        <v>301</v>
      </c>
      <c r="G8" s="233">
        <v>2682</v>
      </c>
      <c r="H8" s="71"/>
      <c r="I8" s="23"/>
      <c r="J8" s="24">
        <v>1</v>
      </c>
      <c r="K8" s="25" t="s">
        <v>326</v>
      </c>
      <c r="L8" s="26">
        <f>IF(ISERROR(VLOOKUP(K8,'KAYIT LİSTESİ'!$B$4:$H$605,2,0)),"",(VLOOKUP(K8,'KAYIT LİSTESİ'!$B$4:$H$605,2,0)))</f>
        <v>95</v>
      </c>
      <c r="M8" s="27" t="str">
        <f>IF(ISERROR(VLOOKUP(K8,'KAYIT LİSTESİ'!$B$4:$H$605,4,0)),"",(VLOOKUP(K8,'KAYIT LİSTESİ'!$B$4:$H$605,4,0)))</f>
        <v>15.12.1978</v>
      </c>
      <c r="N8" s="27" t="str">
        <f>IF(ISERROR(VLOOKUP(K8,'KAYIT LİSTESİ'!$B$4:$N$605,13,0)),"",(VLOOKUP(K8,'KAYIT LİSTESİ'!$B$4:$N$605,13,0)))</f>
        <v>M-35</v>
      </c>
      <c r="O8" s="46" t="str">
        <f>IF(ISERROR(VLOOKUP(K8,'KAYIT LİSTESİ'!$B$4:$H$605,5,0)),"",(VLOOKUP(K8,'KAYIT LİSTESİ'!$B$4:$H$605,5,0)))</f>
        <v>BAHADIR  ERGUN</v>
      </c>
      <c r="P8" s="46" t="str">
        <f>IF(ISERROR(VLOOKUP(K8,'KAYIT LİSTESİ'!$B$4:$H$605,6,0)),"",(VLOOKUP(K8,'KAYIT LİSTESİ'!$B$4:$H$605,6,0)))</f>
        <v>İZMİR MASTERLER ATL. KULÜBÜ</v>
      </c>
      <c r="Q8" s="233">
        <v>3016</v>
      </c>
      <c r="R8" s="26">
        <v>3</v>
      </c>
    </row>
    <row r="9" spans="1:18" s="20" customFormat="1" ht="27.6" customHeight="1" x14ac:dyDescent="0.2">
      <c r="A9" s="70">
        <v>2</v>
      </c>
      <c r="B9" s="70">
        <v>95</v>
      </c>
      <c r="C9" s="117" t="s">
        <v>608</v>
      </c>
      <c r="D9" s="117" t="s">
        <v>235</v>
      </c>
      <c r="E9" s="181" t="s">
        <v>609</v>
      </c>
      <c r="F9" s="182" t="s">
        <v>250</v>
      </c>
      <c r="G9" s="233">
        <v>3016</v>
      </c>
      <c r="H9" s="71"/>
      <c r="I9" s="23"/>
      <c r="J9" s="24">
        <v>2</v>
      </c>
      <c r="K9" s="25" t="s">
        <v>327</v>
      </c>
      <c r="L9" s="26">
        <f>IF(ISERROR(VLOOKUP(K9,'KAYIT LİSTESİ'!$B$4:$H$605,2,0)),"",(VLOOKUP(K9,'KAYIT LİSTESİ'!$B$4:$H$605,2,0)))</f>
        <v>105</v>
      </c>
      <c r="M9" s="27" t="str">
        <f>IF(ISERROR(VLOOKUP(K9,'KAYIT LİSTESİ'!$B$4:$H$605,4,0)),"",(VLOOKUP(K9,'KAYIT LİSTESİ'!$B$4:$H$605,4,0)))</f>
        <v>8.2.1979</v>
      </c>
      <c r="N9" s="27" t="str">
        <f>IF(ISERROR(VLOOKUP(K9,'KAYIT LİSTESİ'!$B$4:$N$605,13,0)),"",(VLOOKUP(K9,'KAYIT LİSTESİ'!$B$4:$N$605,13,0)))</f>
        <v>M-35</v>
      </c>
      <c r="O9" s="46" t="str">
        <f>IF(ISERROR(VLOOKUP(K9,'KAYIT LİSTESİ'!$B$4:$H$605,5,0)),"",(VLOOKUP(K9,'KAYIT LİSTESİ'!$B$4:$H$605,5,0)))</f>
        <v>MEHMET AKİF ÇELİK</v>
      </c>
      <c r="P9" s="46" t="str">
        <f>IF(ISERROR(VLOOKUP(K9,'KAYIT LİSTESİ'!$B$4:$H$605,6,0)),"",(VLOOKUP(K9,'KAYIT LİSTESİ'!$B$4:$H$605,6,0)))</f>
        <v>FERDİ</v>
      </c>
      <c r="Q9" s="233">
        <v>2682</v>
      </c>
      <c r="R9" s="26">
        <v>2</v>
      </c>
    </row>
    <row r="10" spans="1:18" s="20" customFormat="1" ht="27.6" customHeight="1" x14ac:dyDescent="0.2">
      <c r="A10" s="70" t="s">
        <v>383</v>
      </c>
      <c r="B10" s="70">
        <v>123</v>
      </c>
      <c r="C10" s="117" t="s">
        <v>612</v>
      </c>
      <c r="D10" s="117" t="s">
        <v>235</v>
      </c>
      <c r="E10" s="181" t="s">
        <v>613</v>
      </c>
      <c r="F10" s="182" t="s">
        <v>301</v>
      </c>
      <c r="G10" s="118" t="s">
        <v>1669</v>
      </c>
      <c r="H10" s="71"/>
      <c r="I10" s="23"/>
      <c r="J10" s="24">
        <v>3</v>
      </c>
      <c r="K10" s="25" t="s">
        <v>328</v>
      </c>
      <c r="L10" s="26">
        <f>IF(ISERROR(VLOOKUP(K10,'KAYIT LİSTESİ'!$B$4:$H$605,2,0)),"",(VLOOKUP(K10,'KAYIT LİSTESİ'!$B$4:$H$605,2,0)))</f>
        <v>123</v>
      </c>
      <c r="M10" s="27" t="str">
        <f>IF(ISERROR(VLOOKUP(K10,'KAYIT LİSTESİ'!$B$4:$H$605,4,0)),"",(VLOOKUP(K10,'KAYIT LİSTESİ'!$B$4:$H$605,4,0)))</f>
        <v>1.8.1979</v>
      </c>
      <c r="N10" s="27" t="str">
        <f>IF(ISERROR(VLOOKUP(K10,'KAYIT LİSTESİ'!$B$4:$N$605,13,0)),"",(VLOOKUP(K10,'KAYIT LİSTESİ'!$B$4:$N$605,13,0)))</f>
        <v>M-35</v>
      </c>
      <c r="O10" s="46" t="str">
        <f>IF(ISERROR(VLOOKUP(K10,'KAYIT LİSTESİ'!$B$4:$H$605,5,0)),"",(VLOOKUP(K10,'KAYIT LİSTESİ'!$B$4:$H$605,5,0)))</f>
        <v>SUAT  BÖKE</v>
      </c>
      <c r="P10" s="46" t="str">
        <f>IF(ISERROR(VLOOKUP(K10,'KAYIT LİSTESİ'!$B$4:$H$605,6,0)),"",(VLOOKUP(K10,'KAYIT LİSTESİ'!$B$4:$H$605,6,0)))</f>
        <v>FERDİ</v>
      </c>
      <c r="Q10" s="233" t="s">
        <v>1669</v>
      </c>
      <c r="R10" s="26" t="s">
        <v>383</v>
      </c>
    </row>
    <row r="11" spans="1:18" s="20" customFormat="1" ht="27.6" customHeight="1" x14ac:dyDescent="0.2">
      <c r="A11" s="70" t="s">
        <v>383</v>
      </c>
      <c r="B11" s="70">
        <v>129</v>
      </c>
      <c r="C11" s="117" t="s">
        <v>272</v>
      </c>
      <c r="D11" s="117" t="s">
        <v>235</v>
      </c>
      <c r="E11" s="181" t="s">
        <v>273</v>
      </c>
      <c r="F11" s="182" t="s">
        <v>229</v>
      </c>
      <c r="G11" s="118" t="s">
        <v>1669</v>
      </c>
      <c r="H11" s="71"/>
      <c r="I11" s="23"/>
      <c r="J11" s="24">
        <v>4</v>
      </c>
      <c r="K11" s="25" t="s">
        <v>329</v>
      </c>
      <c r="L11" s="26">
        <f>IF(ISERROR(VLOOKUP(K11,'KAYIT LİSTESİ'!$B$4:$H$605,2,0)),"",(VLOOKUP(K11,'KAYIT LİSTESİ'!$B$4:$H$605,2,0)))</f>
        <v>129</v>
      </c>
      <c r="M11" s="27" t="str">
        <f>IF(ISERROR(VLOOKUP(K11,'KAYIT LİSTESİ'!$B$4:$H$605,4,0)),"",(VLOOKUP(K11,'KAYIT LİSTESİ'!$B$4:$H$605,4,0)))</f>
        <v>7.6.1978</v>
      </c>
      <c r="N11" s="27" t="str">
        <f>IF(ISERROR(VLOOKUP(K11,'KAYIT LİSTESİ'!$B$4:$N$605,13,0)),"",(VLOOKUP(K11,'KAYIT LİSTESİ'!$B$4:$N$605,13,0)))</f>
        <v>M-35</v>
      </c>
      <c r="O11" s="46" t="str">
        <f>IF(ISERROR(VLOOKUP(K11,'KAYIT LİSTESİ'!$B$4:$H$605,5,0)),"",(VLOOKUP(K11,'KAYIT LİSTESİ'!$B$4:$H$605,5,0)))</f>
        <v>ALİ AYRANCI</v>
      </c>
      <c r="P11" s="46" t="str">
        <f>IF(ISERROR(VLOOKUP(K11,'KAYIT LİSTESİ'!$B$4:$H$605,6,0)),"",(VLOOKUP(K11,'KAYIT LİSTESİ'!$B$4:$H$605,6,0)))</f>
        <v>İZMİR ATLETİZM SPOR KULÜBÜ</v>
      </c>
      <c r="Q11" s="233" t="s">
        <v>1669</v>
      </c>
      <c r="R11" s="26" t="s">
        <v>383</v>
      </c>
    </row>
    <row r="12" spans="1:18" s="20" customFormat="1" ht="27.6" customHeight="1" x14ac:dyDescent="0.2">
      <c r="A12" s="70" t="s">
        <v>383</v>
      </c>
      <c r="B12" s="70">
        <v>151</v>
      </c>
      <c r="C12" s="117" t="s">
        <v>788</v>
      </c>
      <c r="D12" s="117" t="s">
        <v>235</v>
      </c>
      <c r="E12" s="181" t="s">
        <v>789</v>
      </c>
      <c r="F12" s="182" t="s">
        <v>790</v>
      </c>
      <c r="G12" s="233" t="s">
        <v>1669</v>
      </c>
      <c r="H12" s="71"/>
      <c r="I12" s="23"/>
      <c r="J12" s="24">
        <v>5</v>
      </c>
      <c r="K12" s="25" t="s">
        <v>330</v>
      </c>
      <c r="L12" s="26">
        <f>IF(ISERROR(VLOOKUP(K12,'KAYIT LİSTESİ'!$B$4:$H$605,2,0)),"",(VLOOKUP(K12,'KAYIT LİSTESİ'!$B$4:$H$605,2,0)))</f>
        <v>151</v>
      </c>
      <c r="M12" s="27" t="str">
        <f>IF(ISERROR(VLOOKUP(K12,'KAYIT LİSTESİ'!$B$4:$H$605,4,0)),"",(VLOOKUP(K12,'KAYIT LİSTESİ'!$B$4:$H$605,4,0)))</f>
        <v>1.1.1976</v>
      </c>
      <c r="N12" s="27" t="str">
        <f>IF(ISERROR(VLOOKUP(K12,'KAYIT LİSTESİ'!$B$4:$N$605,13,0)),"",(VLOOKUP(K12,'KAYIT LİSTESİ'!$B$4:$N$605,13,0)))</f>
        <v>M-35</v>
      </c>
      <c r="O12" s="46" t="str">
        <f>IF(ISERROR(VLOOKUP(K12,'KAYIT LİSTESİ'!$B$4:$H$605,5,0)),"",(VLOOKUP(K12,'KAYIT LİSTESİ'!$B$4:$H$605,5,0)))</f>
        <v>İBRAHİM TAŞAR</v>
      </c>
      <c r="P12" s="46" t="str">
        <f>IF(ISERROR(VLOOKUP(K12,'KAYIT LİSTESİ'!$B$4:$H$605,6,0)),"",(VLOOKUP(K12,'KAYIT LİSTESİ'!$B$4:$H$605,6,0)))</f>
        <v>ÇAYKUR RİZESPOR</v>
      </c>
      <c r="Q12" s="233" t="s">
        <v>1669</v>
      </c>
      <c r="R12" s="26" t="s">
        <v>383</v>
      </c>
    </row>
    <row r="13" spans="1:18" s="20" customFormat="1" ht="27.6" customHeight="1" x14ac:dyDescent="0.2">
      <c r="A13" s="534" t="s">
        <v>12</v>
      </c>
      <c r="B13" s="535" t="s">
        <v>147</v>
      </c>
      <c r="C13" s="527" t="s">
        <v>387</v>
      </c>
      <c r="D13" s="528"/>
      <c r="E13" s="529" t="str">
        <f>'YARIŞMA PROGRAMI'!K6</f>
        <v>NUREDDİN MEMUR-24.12</v>
      </c>
      <c r="F13" s="530"/>
      <c r="G13" s="531" t="s">
        <v>15</v>
      </c>
      <c r="H13" s="532" t="s">
        <v>27</v>
      </c>
      <c r="I13" s="23"/>
      <c r="J13" s="24">
        <v>6</v>
      </c>
      <c r="K13" s="25" t="s">
        <v>331</v>
      </c>
      <c r="L13" s="26">
        <f>IF(ISERROR(VLOOKUP(K13,'KAYIT LİSTESİ'!$B$4:$H$605,2,0)),"",(VLOOKUP(K13,'KAYIT LİSTESİ'!$B$4:$H$605,2,0)))</f>
        <v>25</v>
      </c>
      <c r="M13" s="27" t="str">
        <f>IF(ISERROR(VLOOKUP(K13,'KAYIT LİSTESİ'!$B$4:$H$605,4,0)),"",(VLOOKUP(K13,'KAYIT LİSTESİ'!$B$4:$H$605,4,0)))</f>
        <v>15.4.1972</v>
      </c>
      <c r="N13" s="27" t="str">
        <f>IF(ISERROR(VLOOKUP(K13,'KAYIT LİSTESİ'!$B$4:$N$605,13,0)),"",(VLOOKUP(K13,'KAYIT LİSTESİ'!$B$4:$N$605,13,0)))</f>
        <v>M-40</v>
      </c>
      <c r="O13" s="46" t="str">
        <f>IF(ISERROR(VLOOKUP(K13,'KAYIT LİSTESİ'!$B$4:$H$605,5,0)),"",(VLOOKUP(K13,'KAYIT LİSTESİ'!$B$4:$H$605,5,0)))</f>
        <v>BÜNYAM BOĞATEPE</v>
      </c>
      <c r="P13" s="46" t="str">
        <f>IF(ISERROR(VLOOKUP(K13,'KAYIT LİSTESİ'!$B$4:$H$605,6,0)),"",(VLOOKUP(K13,'KAYIT LİSTESİ'!$B$4:$H$605,6,0)))</f>
        <v>FERDİ</v>
      </c>
      <c r="Q13" s="233">
        <v>2611</v>
      </c>
      <c r="R13" s="26">
        <v>1</v>
      </c>
    </row>
    <row r="14" spans="1:18" s="20" customFormat="1" ht="27.6" customHeight="1" x14ac:dyDescent="0.2">
      <c r="A14" s="534"/>
      <c r="B14" s="536"/>
      <c r="C14" s="354" t="s">
        <v>386</v>
      </c>
      <c r="D14" s="355" t="s">
        <v>225</v>
      </c>
      <c r="E14" s="348" t="s">
        <v>14</v>
      </c>
      <c r="F14" s="348" t="s">
        <v>47</v>
      </c>
      <c r="G14" s="531"/>
      <c r="H14" s="533"/>
      <c r="I14" s="23"/>
      <c r="J14" s="24">
        <v>7</v>
      </c>
      <c r="K14" s="25" t="s">
        <v>1204</v>
      </c>
      <c r="L14" s="26">
        <f>IF(ISERROR(VLOOKUP(K14,'KAYIT LİSTESİ'!$B$4:$H$605,2,0)),"",(VLOOKUP(K14,'KAYIT LİSTESİ'!$B$4:$H$605,2,0)))</f>
        <v>135</v>
      </c>
      <c r="M14" s="27" t="str">
        <f>IF(ISERROR(VLOOKUP(K14,'KAYIT LİSTESİ'!$B$4:$H$605,4,0)),"",(VLOOKUP(K14,'KAYIT LİSTESİ'!$B$4:$H$605,4,0)))</f>
        <v>14.6.1975</v>
      </c>
      <c r="N14" s="27" t="str">
        <f>IF(ISERROR(VLOOKUP(K14,'KAYIT LİSTESİ'!$B$4:$N$605,13,0)),"",(VLOOKUP(K14,'KAYIT LİSTESİ'!$B$4:$N$605,13,0)))</f>
        <v>M-40</v>
      </c>
      <c r="O14" s="46" t="str">
        <f>IF(ISERROR(VLOOKUP(K14,'KAYIT LİSTESİ'!$B$4:$H$605,5,0)),"",(VLOOKUP(K14,'KAYIT LİSTESİ'!$B$4:$H$605,5,0)))</f>
        <v>FERHAT TEMİZKALP</v>
      </c>
      <c r="P14" s="46" t="str">
        <f>IF(ISERROR(VLOOKUP(K14,'KAYIT LİSTESİ'!$B$4:$H$605,6,0)),"",(VLOOKUP(K14,'KAYIT LİSTESİ'!$B$4:$H$605,6,0)))</f>
        <v>EGE MARATON SPOR KULÜBÜ</v>
      </c>
      <c r="Q14" s="233">
        <v>3821</v>
      </c>
      <c r="R14" s="26">
        <v>5</v>
      </c>
    </row>
    <row r="15" spans="1:18" s="20" customFormat="1" ht="27.6" customHeight="1" x14ac:dyDescent="0.2">
      <c r="A15" s="70">
        <v>1</v>
      </c>
      <c r="B15" s="70">
        <v>25</v>
      </c>
      <c r="C15" s="117" t="s">
        <v>274</v>
      </c>
      <c r="D15" s="117" t="s">
        <v>236</v>
      </c>
      <c r="E15" s="181" t="s">
        <v>923</v>
      </c>
      <c r="F15" s="182" t="s">
        <v>301</v>
      </c>
      <c r="G15" s="233">
        <v>2611</v>
      </c>
      <c r="H15" s="71"/>
      <c r="I15" s="23"/>
      <c r="J15" s="24">
        <v>8</v>
      </c>
      <c r="K15" s="25" t="s">
        <v>1205</v>
      </c>
      <c r="L15" s="26">
        <f>IF(ISERROR(VLOOKUP(K15,'KAYIT LİSTESİ'!$B$4:$H$605,2,0)),"",(VLOOKUP(K15,'KAYIT LİSTESİ'!$B$4:$H$605,2,0)))</f>
        <v>9</v>
      </c>
      <c r="M15" s="27" t="str">
        <f>IF(ISERROR(VLOOKUP(K15,'KAYIT LİSTESİ'!$B$4:$H$605,4,0)),"",(VLOOKUP(K15,'KAYIT LİSTESİ'!$B$4:$H$605,4,0)))</f>
        <v>10.1.1969</v>
      </c>
      <c r="N15" s="27" t="str">
        <f>IF(ISERROR(VLOOKUP(K15,'KAYIT LİSTESİ'!$B$4:$N$605,13,0)),"",(VLOOKUP(K15,'KAYIT LİSTESİ'!$B$4:$N$605,13,0)))</f>
        <v>M-45</v>
      </c>
      <c r="O15" s="46" t="str">
        <f>IF(ISERROR(VLOOKUP(K15,'KAYIT LİSTESİ'!$B$4:$H$605,5,0)),"",(VLOOKUP(K15,'KAYIT LİSTESİ'!$B$4:$H$605,5,0)))</f>
        <v>ENDER  SERT</v>
      </c>
      <c r="P15" s="46" t="str">
        <f>IF(ISERROR(VLOOKUP(K15,'KAYIT LİSTESİ'!$B$4:$H$605,6,0)),"",(VLOOKUP(K15,'KAYIT LİSTESİ'!$B$4:$H$605,6,0)))</f>
        <v>EGE MARATON SPOR KULÜBÜ</v>
      </c>
      <c r="Q15" s="233">
        <v>3215</v>
      </c>
      <c r="R15" s="26">
        <v>4</v>
      </c>
    </row>
    <row r="16" spans="1:18" s="20" customFormat="1" ht="27.6" customHeight="1" x14ac:dyDescent="0.2">
      <c r="A16" s="70">
        <v>2</v>
      </c>
      <c r="B16" s="70">
        <v>135</v>
      </c>
      <c r="C16" s="117" t="s">
        <v>1214</v>
      </c>
      <c r="D16" s="117" t="s">
        <v>236</v>
      </c>
      <c r="E16" s="181" t="s">
        <v>1215</v>
      </c>
      <c r="F16" s="182" t="s">
        <v>522</v>
      </c>
      <c r="G16" s="233">
        <v>3821</v>
      </c>
      <c r="H16" s="71"/>
      <c r="I16" s="23"/>
      <c r="J16" s="338" t="s">
        <v>17</v>
      </c>
      <c r="K16" s="339"/>
      <c r="L16" s="339"/>
      <c r="M16" s="339"/>
      <c r="N16" s="339"/>
      <c r="O16" s="341" t="s">
        <v>847</v>
      </c>
      <c r="P16" s="436" t="s">
        <v>1682</v>
      </c>
      <c r="Q16" s="339"/>
      <c r="R16" s="340"/>
    </row>
    <row r="17" spans="1:18" s="20" customFormat="1" ht="27.6" customHeight="1" x14ac:dyDescent="0.2">
      <c r="A17" s="534" t="s">
        <v>12</v>
      </c>
      <c r="B17" s="535" t="s">
        <v>147</v>
      </c>
      <c r="C17" s="527" t="s">
        <v>387</v>
      </c>
      <c r="D17" s="528"/>
      <c r="E17" s="529" t="str">
        <f>'YARIŞMA PROGRAMI'!L6</f>
        <v>ERTUĞRUL OĞULBULAN-24.1
ALİ KARA-24.72</v>
      </c>
      <c r="F17" s="530"/>
      <c r="G17" s="531" t="s">
        <v>15</v>
      </c>
      <c r="H17" s="532" t="s">
        <v>27</v>
      </c>
      <c r="I17" s="23"/>
      <c r="J17" s="45" t="s">
        <v>12</v>
      </c>
      <c r="K17" s="42" t="s">
        <v>148</v>
      </c>
      <c r="L17" s="42" t="s">
        <v>147</v>
      </c>
      <c r="M17" s="43" t="s">
        <v>13</v>
      </c>
      <c r="N17" s="43" t="s">
        <v>225</v>
      </c>
      <c r="O17" s="44" t="s">
        <v>14</v>
      </c>
      <c r="P17" s="44" t="s">
        <v>47</v>
      </c>
      <c r="Q17" s="42" t="s">
        <v>15</v>
      </c>
      <c r="R17" s="42" t="s">
        <v>27</v>
      </c>
    </row>
    <row r="18" spans="1:18" s="20" customFormat="1" ht="27.6" customHeight="1" x14ac:dyDescent="0.2">
      <c r="A18" s="534"/>
      <c r="B18" s="536"/>
      <c r="C18" s="354" t="s">
        <v>386</v>
      </c>
      <c r="D18" s="355" t="s">
        <v>225</v>
      </c>
      <c r="E18" s="348" t="s">
        <v>14</v>
      </c>
      <c r="F18" s="348" t="s">
        <v>47</v>
      </c>
      <c r="G18" s="531"/>
      <c r="H18" s="533"/>
      <c r="I18" s="23"/>
      <c r="J18" s="24">
        <v>1</v>
      </c>
      <c r="K18" s="25" t="s">
        <v>332</v>
      </c>
      <c r="L18" s="26">
        <f>IF(ISERROR(VLOOKUP(K18,'KAYIT LİSTESİ'!$B$4:$H$605,2,0)),"",(VLOOKUP(K18,'KAYIT LİSTESİ'!$B$4:$H$605,2,0)))</f>
        <v>106</v>
      </c>
      <c r="M18" s="27" t="str">
        <f>IF(ISERROR(VLOOKUP(K18,'KAYIT LİSTESİ'!$B$4:$H$605,4,0)),"",(VLOOKUP(K18,'KAYIT LİSTESİ'!$B$4:$H$605,4,0)))</f>
        <v>10.5.1966</v>
      </c>
      <c r="N18" s="27" t="str">
        <f>IF(ISERROR(VLOOKUP(K18,'KAYIT LİSTESİ'!$B$4:$N$605,13,0)),"",(VLOOKUP(K18,'KAYIT LİSTESİ'!$B$4:$N$605,13,0)))</f>
        <v>M-45</v>
      </c>
      <c r="O18" s="46" t="str">
        <f>IF(ISERROR(VLOOKUP(K18,'KAYIT LİSTESİ'!$B$4:$H$605,5,0)),"",(VLOOKUP(K18,'KAYIT LİSTESİ'!$B$4:$H$605,5,0)))</f>
        <v>İZZET CEM YAZICIOĞLU</v>
      </c>
      <c r="P18" s="46" t="str">
        <f>IF(ISERROR(VLOOKUP(K18,'KAYIT LİSTESİ'!$B$4:$H$605,6,0)),"",(VLOOKUP(K18,'KAYIT LİSTESİ'!$B$4:$H$605,6,0)))</f>
        <v>İZMİR ATLETİZM SPOR KULÜBÜ</v>
      </c>
      <c r="Q18" s="233">
        <v>2725</v>
      </c>
      <c r="R18" s="26">
        <v>3</v>
      </c>
    </row>
    <row r="19" spans="1:18" s="20" customFormat="1" ht="27.6" customHeight="1" x14ac:dyDescent="0.2">
      <c r="A19" s="70">
        <v>1</v>
      </c>
      <c r="B19" s="70">
        <v>132</v>
      </c>
      <c r="C19" s="117" t="s">
        <v>239</v>
      </c>
      <c r="D19" s="117" t="s">
        <v>246</v>
      </c>
      <c r="E19" s="181" t="s">
        <v>240</v>
      </c>
      <c r="F19" s="182" t="s">
        <v>301</v>
      </c>
      <c r="G19" s="233">
        <v>2537</v>
      </c>
      <c r="H19" s="71"/>
      <c r="I19" s="23"/>
      <c r="J19" s="24">
        <v>2</v>
      </c>
      <c r="K19" s="25" t="s">
        <v>333</v>
      </c>
      <c r="L19" s="26">
        <f>IF(ISERROR(VLOOKUP(K19,'KAYIT LİSTESİ'!$B$4:$H$605,2,0)),"",(VLOOKUP(K19,'KAYIT LİSTESİ'!$B$4:$H$605,2,0)))</f>
        <v>121</v>
      </c>
      <c r="M19" s="27" t="str">
        <f>IF(ISERROR(VLOOKUP(K19,'KAYIT LİSTESİ'!$B$4:$H$605,4,0)),"",(VLOOKUP(K19,'KAYIT LİSTESİ'!$B$4:$H$605,4,0)))</f>
        <v>9.9.1969</v>
      </c>
      <c r="N19" s="27" t="str">
        <f>IF(ISERROR(VLOOKUP(K19,'KAYIT LİSTESİ'!$B$4:$N$605,13,0)),"",(VLOOKUP(K19,'KAYIT LİSTESİ'!$B$4:$N$605,13,0)))</f>
        <v>M-45</v>
      </c>
      <c r="O19" s="46" t="str">
        <f>IF(ISERROR(VLOOKUP(K19,'KAYIT LİSTESİ'!$B$4:$H$605,5,0)),"",(VLOOKUP(K19,'KAYIT LİSTESİ'!$B$4:$H$605,5,0)))</f>
        <v>UĞUR GÜMÜŞ</v>
      </c>
      <c r="P19" s="46" t="str">
        <f>IF(ISERROR(VLOOKUP(K19,'KAYIT LİSTESİ'!$B$4:$H$605,6,0)),"",(VLOOKUP(K19,'KAYIT LİSTESİ'!$B$4:$H$605,6,0)))</f>
        <v>AYK</v>
      </c>
      <c r="Q19" s="233">
        <v>2631</v>
      </c>
      <c r="R19" s="26">
        <v>2</v>
      </c>
    </row>
    <row r="20" spans="1:18" s="20" customFormat="1" ht="27.6" customHeight="1" x14ac:dyDescent="0.2">
      <c r="A20" s="70">
        <v>2</v>
      </c>
      <c r="B20" s="70">
        <v>121</v>
      </c>
      <c r="C20" s="117" t="s">
        <v>241</v>
      </c>
      <c r="D20" s="117" t="s">
        <v>246</v>
      </c>
      <c r="E20" s="181" t="s">
        <v>627</v>
      </c>
      <c r="F20" s="182" t="s">
        <v>628</v>
      </c>
      <c r="G20" s="233">
        <v>2631</v>
      </c>
      <c r="H20" s="71"/>
      <c r="I20" s="23"/>
      <c r="J20" s="24">
        <v>3</v>
      </c>
      <c r="K20" s="25" t="s">
        <v>334</v>
      </c>
      <c r="L20" s="26">
        <f>IF(ISERROR(VLOOKUP(K20,'KAYIT LİSTESİ'!$B$4:$H$605,2,0)),"",(VLOOKUP(K20,'KAYIT LİSTESİ'!$B$4:$H$605,2,0)))</f>
        <v>169</v>
      </c>
      <c r="M20" s="27">
        <f>IF(ISERROR(VLOOKUP(K20,'KAYIT LİSTESİ'!$B$4:$H$605,4,0)),"",(VLOOKUP(K20,'KAYIT LİSTESİ'!$B$4:$H$605,4,0)))</f>
        <v>25499</v>
      </c>
      <c r="N20" s="27" t="str">
        <f>IF(ISERROR(VLOOKUP(K20,'KAYIT LİSTESİ'!$B$4:$N$605,13,0)),"",(VLOOKUP(K20,'KAYIT LİSTESİ'!$B$4:$N$605,13,0)))</f>
        <v>M-45</v>
      </c>
      <c r="O20" s="46" t="str">
        <f>IF(ISERROR(VLOOKUP(K20,'KAYIT LİSTESİ'!$B$4:$H$605,5,0)),"",(VLOOKUP(K20,'KAYIT LİSTESİ'!$B$4:$H$605,5,0)))</f>
        <v>MEHMET DAĞDEVİREN</v>
      </c>
      <c r="P20" s="46" t="str">
        <f>IF(ISERROR(VLOOKUP(K20,'KAYIT LİSTESİ'!$B$4:$H$605,6,0)),"",(VLOOKUP(K20,'KAYIT LİSTESİ'!$B$4:$H$605,6,0)))</f>
        <v>FERDİ</v>
      </c>
      <c r="Q20" s="233" t="s">
        <v>1669</v>
      </c>
      <c r="R20" s="26" t="s">
        <v>383</v>
      </c>
    </row>
    <row r="21" spans="1:18" s="20" customFormat="1" ht="27.6" customHeight="1" x14ac:dyDescent="0.2">
      <c r="A21" s="70">
        <v>3</v>
      </c>
      <c r="B21" s="70">
        <v>106</v>
      </c>
      <c r="C21" s="117" t="s">
        <v>237</v>
      </c>
      <c r="D21" s="117" t="s">
        <v>246</v>
      </c>
      <c r="E21" s="181" t="s">
        <v>238</v>
      </c>
      <c r="F21" s="182" t="s">
        <v>229</v>
      </c>
      <c r="G21" s="233">
        <v>2725</v>
      </c>
      <c r="H21" s="71"/>
      <c r="I21" s="23"/>
      <c r="J21" s="24">
        <v>4</v>
      </c>
      <c r="K21" s="25" t="s">
        <v>335</v>
      </c>
      <c r="L21" s="26">
        <f>IF(ISERROR(VLOOKUP(K21,'KAYIT LİSTESİ'!$B$4:$H$605,2,0)),"",(VLOOKUP(K21,'KAYIT LİSTESİ'!$B$4:$H$605,2,0)))</f>
        <v>132</v>
      </c>
      <c r="M21" s="27" t="str">
        <f>IF(ISERROR(VLOOKUP(K21,'KAYIT LİSTESİ'!$B$4:$H$605,4,0)),"",(VLOOKUP(K21,'KAYIT LİSTESİ'!$B$4:$H$605,4,0)))</f>
        <v>25.1.1970</v>
      </c>
      <c r="N21" s="27" t="str">
        <f>IF(ISERROR(VLOOKUP(K21,'KAYIT LİSTESİ'!$B$4:$N$605,13,0)),"",(VLOOKUP(K21,'KAYIT LİSTESİ'!$B$4:$N$605,13,0)))</f>
        <v>M-45</v>
      </c>
      <c r="O21" s="46" t="str">
        <f>IF(ISERROR(VLOOKUP(K21,'KAYIT LİSTESİ'!$B$4:$H$605,5,0)),"",(VLOOKUP(K21,'KAYIT LİSTESİ'!$B$4:$H$605,5,0)))</f>
        <v>NURETTİN MEMUR</v>
      </c>
      <c r="P21" s="46" t="str">
        <f>IF(ISERROR(VLOOKUP(K21,'KAYIT LİSTESİ'!$B$4:$H$605,6,0)),"",(VLOOKUP(K21,'KAYIT LİSTESİ'!$B$4:$H$605,6,0)))</f>
        <v>FERDİ</v>
      </c>
      <c r="Q21" s="233">
        <v>2537</v>
      </c>
      <c r="R21" s="26">
        <v>1</v>
      </c>
    </row>
    <row r="22" spans="1:18" s="20" customFormat="1" ht="27.6" customHeight="1" x14ac:dyDescent="0.2">
      <c r="A22" s="70">
        <v>4</v>
      </c>
      <c r="B22" s="70">
        <v>3</v>
      </c>
      <c r="C22" s="117" t="s">
        <v>926</v>
      </c>
      <c r="D22" s="117" t="s">
        <v>246</v>
      </c>
      <c r="E22" s="181" t="s">
        <v>927</v>
      </c>
      <c r="F22" s="182" t="s">
        <v>928</v>
      </c>
      <c r="G22" s="118">
        <v>2973</v>
      </c>
      <c r="H22" s="71"/>
      <c r="I22" s="23"/>
      <c r="J22" s="24">
        <v>5</v>
      </c>
      <c r="K22" s="25" t="s">
        <v>336</v>
      </c>
      <c r="L22" s="26">
        <f>IF(ISERROR(VLOOKUP(K22,'KAYIT LİSTESİ'!$B$4:$H$605,2,0)),"",(VLOOKUP(K22,'KAYIT LİSTESİ'!$B$4:$H$605,2,0)))</f>
        <v>3</v>
      </c>
      <c r="M22" s="27" t="str">
        <f>IF(ISERROR(VLOOKUP(K22,'KAYIT LİSTESİ'!$B$4:$H$605,4,0)),"",(VLOOKUP(K22,'KAYIT LİSTESİ'!$B$4:$H$605,4,0)))</f>
        <v>28.3.1967</v>
      </c>
      <c r="N22" s="27" t="str">
        <f>IF(ISERROR(VLOOKUP(K22,'KAYIT LİSTESİ'!$B$4:$N$605,13,0)),"",(VLOOKUP(K22,'KAYIT LİSTESİ'!$B$4:$N$605,13,0)))</f>
        <v>M-45</v>
      </c>
      <c r="O22" s="46" t="str">
        <f>IF(ISERROR(VLOOKUP(K22,'KAYIT LİSTESİ'!$B$4:$H$605,5,0)),"",(VLOOKUP(K22,'KAYIT LİSTESİ'!$B$4:$H$605,5,0)))</f>
        <v>HİKMET DEMİREZEN</v>
      </c>
      <c r="P22" s="46" t="str">
        <f>IF(ISERROR(VLOOKUP(K22,'KAYIT LİSTESİ'!$B$4:$H$605,6,0)),"",(VLOOKUP(K22,'KAYIT LİSTESİ'!$B$4:$H$605,6,0)))</f>
        <v>NİĞDE GENÇLİK HİZMETLERİ VE SPOR KULÜBÜ</v>
      </c>
      <c r="Q22" s="233">
        <v>2973</v>
      </c>
      <c r="R22" s="26">
        <v>5</v>
      </c>
    </row>
    <row r="23" spans="1:18" s="20" customFormat="1" ht="27.6" customHeight="1" x14ac:dyDescent="0.2">
      <c r="A23" s="70">
        <v>5</v>
      </c>
      <c r="B23" s="70">
        <v>9</v>
      </c>
      <c r="C23" s="117" t="s">
        <v>625</v>
      </c>
      <c r="D23" s="117" t="s">
        <v>246</v>
      </c>
      <c r="E23" s="181" t="s">
        <v>626</v>
      </c>
      <c r="F23" s="182" t="s">
        <v>522</v>
      </c>
      <c r="G23" s="233">
        <v>3215</v>
      </c>
      <c r="H23" s="71"/>
      <c r="I23" s="23"/>
      <c r="J23" s="24">
        <v>6</v>
      </c>
      <c r="K23" s="25" t="s">
        <v>337</v>
      </c>
      <c r="L23" s="26">
        <f>IF(ISERROR(VLOOKUP(K23,'KAYIT LİSTESİ'!$B$4:$H$605,2,0)),"",(VLOOKUP(K23,'KAYIT LİSTESİ'!$B$4:$H$605,2,0)))</f>
        <v>4</v>
      </c>
      <c r="M23" s="27" t="str">
        <f>IF(ISERROR(VLOOKUP(K23,'KAYIT LİSTESİ'!$B$4:$H$605,4,0)),"",(VLOOKUP(K23,'KAYIT LİSTESİ'!$B$4:$H$605,4,0)))</f>
        <v>1.3.1962</v>
      </c>
      <c r="N23" s="27" t="str">
        <f>IF(ISERROR(VLOOKUP(K23,'KAYIT LİSTESİ'!$B$4:$N$605,13,0)),"",(VLOOKUP(K23,'KAYIT LİSTESİ'!$B$4:$N$605,13,0)))</f>
        <v>M-50</v>
      </c>
      <c r="O23" s="46" t="str">
        <f>IF(ISERROR(VLOOKUP(K23,'KAYIT LİSTESİ'!$B$4:$H$605,5,0)),"",(VLOOKUP(K23,'KAYIT LİSTESİ'!$B$4:$H$605,5,0)))</f>
        <v>AHMET GÜNDOĞAN</v>
      </c>
      <c r="P23" s="46" t="str">
        <f>IF(ISERROR(VLOOKUP(K23,'KAYIT LİSTESİ'!$B$4:$H$605,6,0)),"",(VLOOKUP(K23,'KAYIT LİSTESİ'!$B$4:$H$605,6,0)))</f>
        <v>BEŞİKTAŞ SPOR KULÜBÜ</v>
      </c>
      <c r="Q23" s="233" t="s">
        <v>1669</v>
      </c>
      <c r="R23" s="26" t="s">
        <v>383</v>
      </c>
    </row>
    <row r="24" spans="1:18" s="20" customFormat="1" ht="27.6" customHeight="1" x14ac:dyDescent="0.2">
      <c r="A24" s="70" t="s">
        <v>383</v>
      </c>
      <c r="B24" s="70">
        <v>169</v>
      </c>
      <c r="C24" s="117">
        <v>25499</v>
      </c>
      <c r="D24" s="117" t="s">
        <v>246</v>
      </c>
      <c r="E24" s="181" t="s">
        <v>1478</v>
      </c>
      <c r="F24" s="182" t="s">
        <v>301</v>
      </c>
      <c r="G24" s="233" t="s">
        <v>1669</v>
      </c>
      <c r="H24" s="71"/>
      <c r="I24" s="23"/>
      <c r="J24" s="24">
        <v>7</v>
      </c>
      <c r="K24" s="25" t="s">
        <v>1206</v>
      </c>
      <c r="L24" s="26">
        <f>IF(ISERROR(VLOOKUP(K24,'KAYIT LİSTESİ'!$B$4:$H$605,2,0)),"",(VLOOKUP(K24,'KAYIT LİSTESİ'!$B$4:$H$605,2,0)))</f>
        <v>20</v>
      </c>
      <c r="M24" s="27" t="str">
        <f>IF(ISERROR(VLOOKUP(K24,'KAYIT LİSTESİ'!$B$4:$H$605,4,0)),"",(VLOOKUP(K24,'KAYIT LİSTESİ'!$B$4:$H$605,4,0)))</f>
        <v>1.6.1961</v>
      </c>
      <c r="N24" s="27" t="str">
        <f>IF(ISERROR(VLOOKUP(K24,'KAYIT LİSTESİ'!$B$4:$N$605,13,0)),"",(VLOOKUP(K24,'KAYIT LİSTESİ'!$B$4:$N$605,13,0)))</f>
        <v>M-50</v>
      </c>
      <c r="O24" s="46" t="str">
        <f>IF(ISERROR(VLOOKUP(K24,'KAYIT LİSTESİ'!$B$4:$H$605,5,0)),"",(VLOOKUP(K24,'KAYIT LİSTESİ'!$B$4:$H$605,5,0)))</f>
        <v>MURAT SAĞLAM</v>
      </c>
      <c r="P24" s="46" t="str">
        <f>IF(ISERROR(VLOOKUP(K24,'KAYIT LİSTESİ'!$B$4:$H$605,6,0)),"",(VLOOKUP(K24,'KAYIT LİSTESİ'!$B$4:$H$605,6,0)))</f>
        <v>İZMİR MASTERLER ATL. KULÜBÜ</v>
      </c>
      <c r="Q24" s="233">
        <v>2970</v>
      </c>
      <c r="R24" s="26">
        <v>4</v>
      </c>
    </row>
    <row r="25" spans="1:18" s="20" customFormat="1" ht="27.6" customHeight="1" x14ac:dyDescent="0.2">
      <c r="A25" s="534" t="s">
        <v>12</v>
      </c>
      <c r="B25" s="535" t="s">
        <v>147</v>
      </c>
      <c r="C25" s="527" t="s">
        <v>387</v>
      </c>
      <c r="D25" s="528"/>
      <c r="E25" s="529" t="str">
        <f>'YARIŞMA PROGRAMI'!M6</f>
        <v>ALİ KARA-25.63</v>
      </c>
      <c r="F25" s="530"/>
      <c r="G25" s="531" t="s">
        <v>15</v>
      </c>
      <c r="H25" s="532" t="s">
        <v>27</v>
      </c>
      <c r="I25" s="23"/>
      <c r="J25" s="24">
        <v>8</v>
      </c>
      <c r="K25" s="25" t="s">
        <v>1207</v>
      </c>
      <c r="L25" s="26">
        <f>IF(ISERROR(VLOOKUP(K25,'KAYIT LİSTESİ'!$B$4:$H$605,2,0)),"",(VLOOKUP(K25,'KAYIT LİSTESİ'!$B$4:$H$605,2,0)))</f>
        <v>22</v>
      </c>
      <c r="M25" s="27" t="str">
        <f>IF(ISERROR(VLOOKUP(K25,'KAYIT LİSTESİ'!$B$4:$H$605,4,0)),"",(VLOOKUP(K25,'KAYIT LİSTESİ'!$B$4:$H$605,4,0)))</f>
        <v>1.11.1964</v>
      </c>
      <c r="N25" s="27" t="str">
        <f>IF(ISERROR(VLOOKUP(K25,'KAYIT LİSTESİ'!$B$4:$N$605,13,0)),"",(VLOOKUP(K25,'KAYIT LİSTESİ'!$B$4:$N$605,13,0)))</f>
        <v>M-50</v>
      </c>
      <c r="O25" s="46" t="str">
        <f>IF(ISERROR(VLOOKUP(K25,'KAYIT LİSTESİ'!$B$4:$H$605,5,0)),"",(VLOOKUP(K25,'KAYIT LİSTESİ'!$B$4:$H$605,5,0)))</f>
        <v>FEHMİ YAMAN</v>
      </c>
      <c r="P25" s="46" t="str">
        <f>IF(ISERROR(VLOOKUP(K25,'KAYIT LİSTESİ'!$B$4:$H$605,6,0)),"",(VLOOKUP(K25,'KAYIT LİSTESİ'!$B$4:$H$605,6,0)))</f>
        <v>İZMAK</v>
      </c>
      <c r="Q25" s="233" t="s">
        <v>1669</v>
      </c>
      <c r="R25" s="26" t="s">
        <v>383</v>
      </c>
    </row>
    <row r="26" spans="1:18" s="20" customFormat="1" ht="27.6" customHeight="1" x14ac:dyDescent="0.2">
      <c r="A26" s="534"/>
      <c r="B26" s="536"/>
      <c r="C26" s="354" t="s">
        <v>386</v>
      </c>
      <c r="D26" s="355" t="s">
        <v>225</v>
      </c>
      <c r="E26" s="348" t="s">
        <v>14</v>
      </c>
      <c r="F26" s="348" t="s">
        <v>47</v>
      </c>
      <c r="G26" s="531"/>
      <c r="H26" s="533"/>
      <c r="I26" s="23"/>
      <c r="J26" s="338" t="s">
        <v>18</v>
      </c>
      <c r="K26" s="339"/>
      <c r="L26" s="339"/>
      <c r="M26" s="339"/>
      <c r="N26" s="339"/>
      <c r="O26" s="341" t="s">
        <v>847</v>
      </c>
      <c r="P26" s="436" t="s">
        <v>1681</v>
      </c>
      <c r="Q26" s="339"/>
      <c r="R26" s="340"/>
    </row>
    <row r="27" spans="1:18" s="20" customFormat="1" ht="27.6" customHeight="1" x14ac:dyDescent="0.2">
      <c r="A27" s="70">
        <v>1</v>
      </c>
      <c r="B27" s="70">
        <v>76</v>
      </c>
      <c r="C27" s="117" t="s">
        <v>247</v>
      </c>
      <c r="D27" s="117" t="s">
        <v>251</v>
      </c>
      <c r="E27" s="181" t="s">
        <v>248</v>
      </c>
      <c r="F27" s="182" t="s">
        <v>301</v>
      </c>
      <c r="G27" s="233">
        <v>2864</v>
      </c>
      <c r="H27" s="234"/>
      <c r="I27" s="23"/>
      <c r="J27" s="45" t="s">
        <v>12</v>
      </c>
      <c r="K27" s="42" t="s">
        <v>148</v>
      </c>
      <c r="L27" s="42" t="s">
        <v>147</v>
      </c>
      <c r="M27" s="43" t="s">
        <v>13</v>
      </c>
      <c r="N27" s="43" t="s">
        <v>225</v>
      </c>
      <c r="O27" s="44" t="s">
        <v>14</v>
      </c>
      <c r="P27" s="44" t="s">
        <v>47</v>
      </c>
      <c r="Q27" s="42" t="s">
        <v>15</v>
      </c>
      <c r="R27" s="42" t="s">
        <v>27</v>
      </c>
    </row>
    <row r="28" spans="1:18" s="20" customFormat="1" ht="27.6" customHeight="1" x14ac:dyDescent="0.2">
      <c r="A28" s="70">
        <v>2</v>
      </c>
      <c r="B28" s="70">
        <v>186</v>
      </c>
      <c r="C28" s="117" t="s">
        <v>637</v>
      </c>
      <c r="D28" s="117" t="s">
        <v>251</v>
      </c>
      <c r="E28" s="181" t="s">
        <v>638</v>
      </c>
      <c r="F28" s="182" t="s">
        <v>301</v>
      </c>
      <c r="G28" s="118">
        <v>2937</v>
      </c>
      <c r="H28" s="71"/>
      <c r="I28" s="23"/>
      <c r="J28" s="24">
        <v>1</v>
      </c>
      <c r="K28" s="25" t="s">
        <v>338</v>
      </c>
      <c r="L28" s="26">
        <f>IF(ISERROR(VLOOKUP(K28,'KAYIT LİSTESİ'!$B$4:$H$605,2,0)),"",(VLOOKUP(K28,'KAYIT LİSTESİ'!$B$4:$H$605,2,0)))</f>
        <v>76</v>
      </c>
      <c r="M28" s="27" t="str">
        <f>IF(ISERROR(VLOOKUP(K28,'KAYIT LİSTESİ'!$B$4:$H$605,4,0)),"",(VLOOKUP(K28,'KAYIT LİSTESİ'!$B$4:$H$605,4,0)))</f>
        <v>23.9.1960</v>
      </c>
      <c r="N28" s="27" t="str">
        <f>IF(ISERROR(VLOOKUP(K28,'KAYIT LİSTESİ'!$B$4:$N$605,13,0)),"",(VLOOKUP(K28,'KAYIT LİSTESİ'!$B$4:$N$605,13,0)))</f>
        <v>M-50</v>
      </c>
      <c r="O28" s="46" t="str">
        <f>IF(ISERROR(VLOOKUP(K28,'KAYIT LİSTESİ'!$B$4:$H$605,5,0)),"",(VLOOKUP(K28,'KAYIT LİSTESİ'!$B$4:$H$605,5,0)))</f>
        <v>CUMHUR CAN</v>
      </c>
      <c r="P28" s="46" t="str">
        <f>IF(ISERROR(VLOOKUP(K28,'KAYIT LİSTESİ'!$B$4:$H$605,6,0)),"",(VLOOKUP(K28,'KAYIT LİSTESİ'!$B$4:$H$605,6,0)))</f>
        <v>FERDİ</v>
      </c>
      <c r="Q28" s="28">
        <v>2864</v>
      </c>
      <c r="R28" s="26">
        <v>1</v>
      </c>
    </row>
    <row r="29" spans="1:18" s="20" customFormat="1" ht="27.6" customHeight="1" x14ac:dyDescent="0.2">
      <c r="A29" s="70">
        <v>3</v>
      </c>
      <c r="B29" s="70">
        <v>20</v>
      </c>
      <c r="C29" s="117" t="s">
        <v>629</v>
      </c>
      <c r="D29" s="117" t="s">
        <v>251</v>
      </c>
      <c r="E29" s="181" t="s">
        <v>630</v>
      </c>
      <c r="F29" s="182" t="s">
        <v>250</v>
      </c>
      <c r="G29" s="233">
        <v>2970</v>
      </c>
      <c r="H29" s="71"/>
      <c r="I29" s="23"/>
      <c r="J29" s="24">
        <v>2</v>
      </c>
      <c r="K29" s="25" t="s">
        <v>339</v>
      </c>
      <c r="L29" s="26">
        <f>IF(ISERROR(VLOOKUP(K29,'KAYIT LİSTESİ'!$B$4:$H$605,2,0)),"",(VLOOKUP(K29,'KAYIT LİSTESİ'!$B$4:$H$605,2,0)))</f>
        <v>92</v>
      </c>
      <c r="M29" s="27" t="str">
        <f>IF(ISERROR(VLOOKUP(K29,'KAYIT LİSTESİ'!$B$4:$H$605,4,0)),"",(VLOOKUP(K29,'KAYIT LİSTESİ'!$B$4:$H$605,4,0)))</f>
        <v>1.1.1963</v>
      </c>
      <c r="N29" s="27" t="str">
        <f>IF(ISERROR(VLOOKUP(K29,'KAYIT LİSTESİ'!$B$4:$N$605,13,0)),"",(VLOOKUP(K29,'KAYIT LİSTESİ'!$B$4:$N$605,13,0)))</f>
        <v>M-50</v>
      </c>
      <c r="O29" s="46" t="str">
        <f>IF(ISERROR(VLOOKUP(K29,'KAYIT LİSTESİ'!$B$4:$H$605,5,0)),"",(VLOOKUP(K29,'KAYIT LİSTESİ'!$B$4:$H$605,5,0)))</f>
        <v>ALİ OSMAN ŞAPCI</v>
      </c>
      <c r="P29" s="46" t="str">
        <f>IF(ISERROR(VLOOKUP(K29,'KAYIT LİSTESİ'!$B$4:$H$605,6,0)),"",(VLOOKUP(K29,'KAYIT LİSTESİ'!$B$4:$H$605,6,0)))</f>
        <v>EGE MARATON SPOR KULÜBÜ</v>
      </c>
      <c r="Q29" s="28">
        <v>3434</v>
      </c>
      <c r="R29" s="26">
        <v>4</v>
      </c>
    </row>
    <row r="30" spans="1:18" s="20" customFormat="1" ht="27.6" customHeight="1" x14ac:dyDescent="0.2">
      <c r="A30" s="70">
        <v>4</v>
      </c>
      <c r="B30" s="70">
        <v>178</v>
      </c>
      <c r="C30" s="117" t="s">
        <v>277</v>
      </c>
      <c r="D30" s="117" t="s">
        <v>251</v>
      </c>
      <c r="E30" s="181" t="s">
        <v>278</v>
      </c>
      <c r="F30" s="182" t="s">
        <v>651</v>
      </c>
      <c r="G30" s="118">
        <v>3081</v>
      </c>
      <c r="H30" s="71"/>
      <c r="I30" s="23"/>
      <c r="J30" s="24">
        <v>3</v>
      </c>
      <c r="K30" s="25" t="s">
        <v>340</v>
      </c>
      <c r="L30" s="26">
        <f>IF(ISERROR(VLOOKUP(K30,'KAYIT LİSTESİ'!$B$4:$H$605,2,0)),"",(VLOOKUP(K30,'KAYIT LİSTESİ'!$B$4:$H$605,2,0)))</f>
        <v>107</v>
      </c>
      <c r="M30" s="27" t="str">
        <f>IF(ISERROR(VLOOKUP(K30,'KAYIT LİSTESİ'!$B$4:$H$605,4,0)),"",(VLOOKUP(K30,'KAYIT LİSTESİ'!$B$4:$H$605,4,0)))</f>
        <v>28.12.1962</v>
      </c>
      <c r="N30" s="27" t="str">
        <f>IF(ISERROR(VLOOKUP(K30,'KAYIT LİSTESİ'!$B$4:$N$605,13,0)),"",(VLOOKUP(K30,'KAYIT LİSTESİ'!$B$4:$N$605,13,0)))</f>
        <v>M-50</v>
      </c>
      <c r="O30" s="46" t="str">
        <f>IF(ISERROR(VLOOKUP(K30,'KAYIT LİSTESİ'!$B$4:$H$605,5,0)),"",(VLOOKUP(K30,'KAYIT LİSTESİ'!$B$4:$H$605,5,0)))</f>
        <v>MUSTAFA BALCI</v>
      </c>
      <c r="P30" s="46" t="str">
        <f>IF(ISERROR(VLOOKUP(K30,'KAYIT LİSTESİ'!$B$4:$H$605,6,0)),"",(VLOOKUP(K30,'KAYIT LİSTESİ'!$B$4:$H$605,6,0)))</f>
        <v>FERDİ</v>
      </c>
      <c r="Q30" s="28" t="s">
        <v>1669</v>
      </c>
      <c r="R30" s="26" t="s">
        <v>383</v>
      </c>
    </row>
    <row r="31" spans="1:18" s="20" customFormat="1" ht="27.6" customHeight="1" x14ac:dyDescent="0.2">
      <c r="A31" s="70">
        <v>5</v>
      </c>
      <c r="B31" s="70">
        <v>92</v>
      </c>
      <c r="C31" s="117" t="s">
        <v>633</v>
      </c>
      <c r="D31" s="117" t="s">
        <v>251</v>
      </c>
      <c r="E31" s="181" t="s">
        <v>634</v>
      </c>
      <c r="F31" s="182" t="s">
        <v>522</v>
      </c>
      <c r="G31" s="118">
        <v>3434</v>
      </c>
      <c r="H31" s="71"/>
      <c r="I31" s="23"/>
      <c r="J31" s="24">
        <v>4</v>
      </c>
      <c r="K31" s="25" t="s">
        <v>341</v>
      </c>
      <c r="L31" s="26">
        <f>IF(ISERROR(VLOOKUP(K31,'KAYIT LİSTESİ'!$B$4:$H$605,2,0)),"",(VLOOKUP(K31,'KAYIT LİSTESİ'!$B$4:$H$605,2,0)))</f>
        <v>130</v>
      </c>
      <c r="M31" s="27" t="str">
        <f>IF(ISERROR(VLOOKUP(K31,'KAYIT LİSTESİ'!$B$4:$H$605,4,0)),"",(VLOOKUP(K31,'KAYIT LİSTESİ'!$B$4:$H$605,4,0)))</f>
        <v>28.12.1962</v>
      </c>
      <c r="N31" s="27" t="str">
        <f>IF(ISERROR(VLOOKUP(K31,'KAYIT LİSTESİ'!$B$4:$N$605,13,0)),"",(VLOOKUP(K31,'KAYIT LİSTESİ'!$B$4:$N$605,13,0)))</f>
        <v>M-50</v>
      </c>
      <c r="O31" s="46" t="str">
        <f>IF(ISERROR(VLOOKUP(K31,'KAYIT LİSTESİ'!$B$4:$H$605,5,0)),"",(VLOOKUP(K31,'KAYIT LİSTESİ'!$B$4:$H$605,5,0)))</f>
        <v>AHMET GÖNCÜ</v>
      </c>
      <c r="P31" s="46" t="str">
        <f>IF(ISERROR(VLOOKUP(K31,'KAYIT LİSTESİ'!$B$4:$H$605,6,0)),"",(VLOOKUP(K31,'KAYIT LİSTESİ'!$B$4:$H$605,6,0)))</f>
        <v>İZMİR MASTERLER ATL. KULÜBÜ</v>
      </c>
      <c r="Q31" s="28" t="s">
        <v>1669</v>
      </c>
      <c r="R31" s="26" t="s">
        <v>383</v>
      </c>
    </row>
    <row r="32" spans="1:18" s="20" customFormat="1" ht="27.6" customHeight="1" x14ac:dyDescent="0.2">
      <c r="A32" s="70" t="s">
        <v>383</v>
      </c>
      <c r="B32" s="70">
        <v>4</v>
      </c>
      <c r="C32" s="117" t="s">
        <v>304</v>
      </c>
      <c r="D32" s="117" t="s">
        <v>251</v>
      </c>
      <c r="E32" s="181" t="s">
        <v>305</v>
      </c>
      <c r="F32" s="182" t="s">
        <v>306</v>
      </c>
      <c r="G32" s="233" t="s">
        <v>1669</v>
      </c>
      <c r="H32" s="71"/>
      <c r="I32" s="23"/>
      <c r="J32" s="24">
        <v>5</v>
      </c>
      <c r="K32" s="25" t="s">
        <v>342</v>
      </c>
      <c r="L32" s="26">
        <f>IF(ISERROR(VLOOKUP(K32,'KAYIT LİSTESİ'!$B$4:$H$605,2,0)),"",(VLOOKUP(K32,'KAYIT LİSTESİ'!$B$4:$H$605,2,0)))</f>
        <v>175</v>
      </c>
      <c r="M32" s="27" t="str">
        <f>IF(ISERROR(VLOOKUP(K32,'KAYIT LİSTESİ'!$B$4:$H$605,4,0)),"",(VLOOKUP(K32,'KAYIT LİSTESİ'!$B$4:$H$605,4,0)))</f>
        <v>3.2.1961</v>
      </c>
      <c r="N32" s="27" t="str">
        <f>IF(ISERROR(VLOOKUP(K32,'KAYIT LİSTESİ'!$B$4:$N$605,13,0)),"",(VLOOKUP(K32,'KAYIT LİSTESİ'!$B$4:$N$605,13,0)))</f>
        <v>M-50</v>
      </c>
      <c r="O32" s="46" t="str">
        <f>IF(ISERROR(VLOOKUP(K32,'KAYIT LİSTESİ'!$B$4:$H$605,5,0)),"",(VLOOKUP(K32,'KAYIT LİSTESİ'!$B$4:$H$605,5,0)))</f>
        <v>AHMET ÇEKİÇ</v>
      </c>
      <c r="P32" s="46" t="str">
        <f>IF(ISERROR(VLOOKUP(K32,'KAYIT LİSTESİ'!$B$4:$H$605,6,0)),"",(VLOOKUP(K32,'KAYIT LİSTESİ'!$B$4:$H$605,6,0)))</f>
        <v>FERDİ</v>
      </c>
      <c r="Q32" s="28" t="s">
        <v>1669</v>
      </c>
      <c r="R32" s="26" t="s">
        <v>383</v>
      </c>
    </row>
    <row r="33" spans="1:18" s="20" customFormat="1" ht="27.6" customHeight="1" x14ac:dyDescent="0.2">
      <c r="A33" s="70" t="s">
        <v>383</v>
      </c>
      <c r="B33" s="70">
        <v>22</v>
      </c>
      <c r="C33" s="117" t="s">
        <v>631</v>
      </c>
      <c r="D33" s="117" t="s">
        <v>251</v>
      </c>
      <c r="E33" s="181" t="s">
        <v>632</v>
      </c>
      <c r="F33" s="182" t="s">
        <v>1674</v>
      </c>
      <c r="G33" s="233" t="s">
        <v>1669</v>
      </c>
      <c r="H33" s="71"/>
      <c r="I33" s="23"/>
      <c r="J33" s="24">
        <v>6</v>
      </c>
      <c r="K33" s="25" t="s">
        <v>343</v>
      </c>
      <c r="L33" s="26">
        <f>IF(ISERROR(VLOOKUP(K33,'KAYIT LİSTESİ'!$B$4:$H$605,2,0)),"",(VLOOKUP(K33,'KAYIT LİSTESİ'!$B$4:$H$605,2,0)))</f>
        <v>178</v>
      </c>
      <c r="M33" s="27" t="str">
        <f>IF(ISERROR(VLOOKUP(K33,'KAYIT LİSTESİ'!$B$4:$H$605,4,0)),"",(VLOOKUP(K33,'KAYIT LİSTESİ'!$B$4:$H$605,4,0)))</f>
        <v>23.7.1964</v>
      </c>
      <c r="N33" s="27" t="str">
        <f>IF(ISERROR(VLOOKUP(K33,'KAYIT LİSTESİ'!$B$4:$N$605,13,0)),"",(VLOOKUP(K33,'KAYIT LİSTESİ'!$B$4:$N$605,13,0)))</f>
        <v>M-50</v>
      </c>
      <c r="O33" s="46" t="str">
        <f>IF(ISERROR(VLOOKUP(K33,'KAYIT LİSTESİ'!$B$4:$H$605,5,0)),"",(VLOOKUP(K33,'KAYIT LİSTESİ'!$B$4:$H$605,5,0)))</f>
        <v>EYÜP ÇALIŞKAN</v>
      </c>
      <c r="P33" s="46" t="str">
        <f>IF(ISERROR(VLOOKUP(K33,'KAYIT LİSTESİ'!$B$4:$H$605,6,0)),"",(VLOOKUP(K33,'KAYIT LİSTESİ'!$B$4:$H$605,6,0)))</f>
        <v>İZMİT ATLETİZM MASTER KULÜBÜ</v>
      </c>
      <c r="Q33" s="28">
        <v>3081</v>
      </c>
      <c r="R33" s="26">
        <v>3</v>
      </c>
    </row>
    <row r="34" spans="1:18" s="20" customFormat="1" ht="27.6" customHeight="1" x14ac:dyDescent="0.2">
      <c r="A34" s="70" t="s">
        <v>383</v>
      </c>
      <c r="B34" s="70">
        <v>107</v>
      </c>
      <c r="C34" s="117" t="s">
        <v>279</v>
      </c>
      <c r="D34" s="117" t="s">
        <v>251</v>
      </c>
      <c r="E34" s="181" t="s">
        <v>931</v>
      </c>
      <c r="F34" s="182" t="s">
        <v>301</v>
      </c>
      <c r="G34" s="118" t="s">
        <v>1669</v>
      </c>
      <c r="H34" s="71"/>
      <c r="I34" s="23"/>
      <c r="J34" s="24">
        <v>7</v>
      </c>
      <c r="K34" s="25" t="s">
        <v>1208</v>
      </c>
      <c r="L34" s="26">
        <f>IF(ISERROR(VLOOKUP(K34,'KAYIT LİSTESİ'!$B$4:$H$605,2,0)),"",(VLOOKUP(K34,'KAYIT LİSTESİ'!$B$4:$H$605,2,0)))</f>
        <v>186</v>
      </c>
      <c r="M34" s="27" t="str">
        <f>IF(ISERROR(VLOOKUP(K34,'KAYIT LİSTESİ'!$B$4:$H$605,4,0)),"",(VLOOKUP(K34,'KAYIT LİSTESİ'!$B$4:$H$605,4,0)))</f>
        <v>13.5.1962</v>
      </c>
      <c r="N34" s="27" t="str">
        <f>IF(ISERROR(VLOOKUP(K34,'KAYIT LİSTESİ'!$B$4:$N$605,13,0)),"",(VLOOKUP(K34,'KAYIT LİSTESİ'!$B$4:$N$605,13,0)))</f>
        <v>M-50</v>
      </c>
      <c r="O34" s="46" t="str">
        <f>IF(ISERROR(VLOOKUP(K34,'KAYIT LİSTESİ'!$B$4:$H$605,5,0)),"",(VLOOKUP(K34,'KAYIT LİSTESİ'!$B$4:$H$605,5,0)))</f>
        <v>ALİ KEMAL SEİS</v>
      </c>
      <c r="P34" s="46" t="str">
        <f>IF(ISERROR(VLOOKUP(K34,'KAYIT LİSTESİ'!$B$4:$H$605,6,0)),"",(VLOOKUP(K34,'KAYIT LİSTESİ'!$B$4:$H$605,6,0)))</f>
        <v>FERDİ</v>
      </c>
      <c r="Q34" s="28">
        <v>2937</v>
      </c>
      <c r="R34" s="26">
        <v>2</v>
      </c>
    </row>
    <row r="35" spans="1:18" s="20" customFormat="1" ht="27.6" customHeight="1" x14ac:dyDescent="0.2">
      <c r="A35" s="70" t="s">
        <v>383</v>
      </c>
      <c r="B35" s="70">
        <v>130</v>
      </c>
      <c r="C35" s="117" t="s">
        <v>279</v>
      </c>
      <c r="D35" s="117" t="s">
        <v>251</v>
      </c>
      <c r="E35" s="181" t="s">
        <v>280</v>
      </c>
      <c r="F35" s="182" t="s">
        <v>250</v>
      </c>
      <c r="G35" s="118" t="s">
        <v>1669</v>
      </c>
      <c r="H35" s="71"/>
      <c r="I35" s="23"/>
      <c r="J35" s="24">
        <v>8</v>
      </c>
      <c r="K35" s="25" t="s">
        <v>1209</v>
      </c>
      <c r="L35" s="26">
        <f>IF(ISERROR(VLOOKUP(K35,'KAYIT LİSTESİ'!$B$4:$H$605,2,0)),"",(VLOOKUP(K35,'KAYIT LİSTESİ'!$B$4:$H$605,2,0)))</f>
        <v>7</v>
      </c>
      <c r="M35" s="27" t="str">
        <f>IF(ISERROR(VLOOKUP(K35,'KAYIT LİSTESİ'!$B$4:$H$605,4,0)),"",(VLOOKUP(K35,'KAYIT LİSTESİ'!$B$4:$H$605,4,0)))</f>
        <v>25.4.1960</v>
      </c>
      <c r="N35" s="27" t="str">
        <f>IF(ISERROR(VLOOKUP(K35,'KAYIT LİSTESİ'!$B$4:$N$605,13,0)),"",(VLOOKUP(K35,'KAYIT LİSTESİ'!$B$4:$N$605,13,0)))</f>
        <v>M-55</v>
      </c>
      <c r="O35" s="46" t="str">
        <f>IF(ISERROR(VLOOKUP(K35,'KAYIT LİSTESİ'!$B$4:$H$605,5,0)),"",(VLOOKUP(K35,'KAYIT LİSTESİ'!$B$4:$H$605,5,0)))</f>
        <v>İSMAİL TOPKAYA</v>
      </c>
      <c r="P35" s="46" t="str">
        <f>IF(ISERROR(VLOOKUP(K35,'KAYIT LİSTESİ'!$B$4:$H$605,6,0)),"",(VLOOKUP(K35,'KAYIT LİSTESİ'!$B$4:$H$605,6,0)))</f>
        <v>FERDİ</v>
      </c>
      <c r="Q35" s="28" t="s">
        <v>1669</v>
      </c>
      <c r="R35" s="26" t="s">
        <v>383</v>
      </c>
    </row>
    <row r="36" spans="1:18" s="20" customFormat="1" ht="27.6" customHeight="1" x14ac:dyDescent="0.2">
      <c r="A36" s="70" t="s">
        <v>383</v>
      </c>
      <c r="B36" s="70">
        <v>175</v>
      </c>
      <c r="C36" s="117" t="s">
        <v>635</v>
      </c>
      <c r="D36" s="117" t="s">
        <v>251</v>
      </c>
      <c r="E36" s="181" t="s">
        <v>636</v>
      </c>
      <c r="F36" s="182" t="s">
        <v>301</v>
      </c>
      <c r="G36" s="118" t="s">
        <v>1669</v>
      </c>
      <c r="H36" s="71"/>
      <c r="I36" s="23"/>
      <c r="J36" s="338" t="s">
        <v>44</v>
      </c>
      <c r="K36" s="339"/>
      <c r="L36" s="339"/>
      <c r="M36" s="339"/>
      <c r="N36" s="339"/>
      <c r="O36" s="341" t="s">
        <v>847</v>
      </c>
      <c r="P36" s="436" t="s">
        <v>1686</v>
      </c>
      <c r="Q36" s="339"/>
      <c r="R36" s="340"/>
    </row>
    <row r="37" spans="1:18" s="20" customFormat="1" ht="27.6" customHeight="1" x14ac:dyDescent="0.2">
      <c r="A37" s="534" t="s">
        <v>12</v>
      </c>
      <c r="B37" s="535" t="s">
        <v>147</v>
      </c>
      <c r="C37" s="527" t="s">
        <v>387</v>
      </c>
      <c r="D37" s="528"/>
      <c r="E37" s="529" t="str">
        <f>'YARIŞMA PROGRAMI'!N6</f>
        <v>ERCAN ÖZKAN-26.54</v>
      </c>
      <c r="F37" s="530"/>
      <c r="G37" s="531" t="s">
        <v>15</v>
      </c>
      <c r="H37" s="532" t="s">
        <v>27</v>
      </c>
      <c r="I37" s="23"/>
      <c r="J37" s="45" t="s">
        <v>12</v>
      </c>
      <c r="K37" s="42" t="s">
        <v>148</v>
      </c>
      <c r="L37" s="42" t="s">
        <v>147</v>
      </c>
      <c r="M37" s="43" t="s">
        <v>13</v>
      </c>
      <c r="N37" s="43" t="s">
        <v>225</v>
      </c>
      <c r="O37" s="44" t="s">
        <v>14</v>
      </c>
      <c r="P37" s="44" t="s">
        <v>47</v>
      </c>
      <c r="Q37" s="42" t="s">
        <v>15</v>
      </c>
      <c r="R37" s="42" t="s">
        <v>27</v>
      </c>
    </row>
    <row r="38" spans="1:18" s="20" customFormat="1" ht="27.6" customHeight="1" x14ac:dyDescent="0.2">
      <c r="A38" s="534"/>
      <c r="B38" s="536"/>
      <c r="C38" s="354" t="s">
        <v>386</v>
      </c>
      <c r="D38" s="355" t="s">
        <v>225</v>
      </c>
      <c r="E38" s="348" t="s">
        <v>14</v>
      </c>
      <c r="F38" s="348" t="s">
        <v>47</v>
      </c>
      <c r="G38" s="531"/>
      <c r="H38" s="533"/>
      <c r="I38" s="23"/>
      <c r="J38" s="24">
        <v>1</v>
      </c>
      <c r="K38" s="25" t="s">
        <v>344</v>
      </c>
      <c r="L38" s="26">
        <f>IF(ISERROR(VLOOKUP(K38,'KAYIT LİSTESİ'!$B$4:$H$605,2,0)),"",(VLOOKUP(K38,'KAYIT LİSTESİ'!$B$4:$H$605,2,0)))</f>
        <v>102</v>
      </c>
      <c r="M38" s="27" t="str">
        <f>IF(ISERROR(VLOOKUP(K38,'KAYIT LİSTESİ'!$B$4:$H$605,4,0)),"",(VLOOKUP(K38,'KAYIT LİSTESİ'!$B$4:$H$605,4,0)))</f>
        <v>2.9.1958</v>
      </c>
      <c r="N38" s="27" t="str">
        <f>IF(ISERROR(VLOOKUP(K38,'KAYIT LİSTESİ'!$B$4:$N$605,13,0)),"",(VLOOKUP(K38,'KAYIT LİSTESİ'!$B$4:$N$605,13,0)))</f>
        <v>M-55</v>
      </c>
      <c r="O38" s="46" t="str">
        <f>IF(ISERROR(VLOOKUP(K38,'KAYIT LİSTESİ'!$B$4:$H$605,5,0)),"",(VLOOKUP(K38,'KAYIT LİSTESİ'!$B$4:$H$605,5,0)))</f>
        <v>MÜEYYED SAFFET AŞIK</v>
      </c>
      <c r="P38" s="46" t="str">
        <f>IF(ISERROR(VLOOKUP(K38,'KAYIT LİSTESİ'!$B$4:$H$605,6,0)),"",(VLOOKUP(K38,'KAYIT LİSTESİ'!$B$4:$H$605,6,0)))</f>
        <v>İZMİR MASTERLER ATL. KULÜBÜ</v>
      </c>
      <c r="Q38" s="233">
        <v>3662</v>
      </c>
      <c r="R38" s="26">
        <v>6</v>
      </c>
    </row>
    <row r="39" spans="1:18" s="20" customFormat="1" ht="27.6" customHeight="1" x14ac:dyDescent="0.2">
      <c r="A39" s="437">
        <v>1</v>
      </c>
      <c r="B39" s="437">
        <v>141</v>
      </c>
      <c r="C39" s="438" t="s">
        <v>643</v>
      </c>
      <c r="D39" s="438" t="s">
        <v>252</v>
      </c>
      <c r="E39" s="439" t="s">
        <v>644</v>
      </c>
      <c r="F39" s="440" t="s">
        <v>250</v>
      </c>
      <c r="G39" s="441">
        <v>2548</v>
      </c>
      <c r="H39" s="435" t="s">
        <v>1672</v>
      </c>
      <c r="I39" s="23"/>
      <c r="J39" s="24">
        <v>2</v>
      </c>
      <c r="K39" s="25" t="s">
        <v>345</v>
      </c>
      <c r="L39" s="26">
        <f>IF(ISERROR(VLOOKUP(K39,'KAYIT LİSTESİ'!$B$4:$H$605,2,0)),"",(VLOOKUP(K39,'KAYIT LİSTESİ'!$B$4:$H$605,2,0)))</f>
        <v>141</v>
      </c>
      <c r="M39" s="27" t="str">
        <f>IF(ISERROR(VLOOKUP(K39,'KAYIT LİSTESİ'!$B$4:$H$605,4,0)),"",(VLOOKUP(K39,'KAYIT LİSTESİ'!$B$4:$H$605,4,0)))</f>
        <v>26.4.1958</v>
      </c>
      <c r="N39" s="27" t="str">
        <f>IF(ISERROR(VLOOKUP(K39,'KAYIT LİSTESİ'!$B$4:$N$605,13,0)),"",(VLOOKUP(K39,'KAYIT LİSTESİ'!$B$4:$N$605,13,0)))</f>
        <v>M-55</v>
      </c>
      <c r="O39" s="46" t="str">
        <f>IF(ISERROR(VLOOKUP(K39,'KAYIT LİSTESİ'!$B$4:$H$605,5,0)),"",(VLOOKUP(K39,'KAYIT LİSTESİ'!$B$4:$H$605,5,0)))</f>
        <v>GÜNER  GÜNGÖR</v>
      </c>
      <c r="P39" s="46" t="str">
        <f>IF(ISERROR(VLOOKUP(K39,'KAYIT LİSTESİ'!$B$4:$H$605,6,0)),"",(VLOOKUP(K39,'KAYIT LİSTESİ'!$B$4:$H$605,6,0)))</f>
        <v>İZMİR MASTERLER ATL. KULÜBÜ</v>
      </c>
      <c r="Q39" s="233">
        <v>2548</v>
      </c>
      <c r="R39" s="26">
        <v>1</v>
      </c>
    </row>
    <row r="40" spans="1:18" s="20" customFormat="1" ht="27.6" customHeight="1" x14ac:dyDescent="0.2">
      <c r="A40" s="70">
        <v>2</v>
      </c>
      <c r="B40" s="70">
        <v>206</v>
      </c>
      <c r="C40" s="117" t="s">
        <v>1399</v>
      </c>
      <c r="D40" s="117" t="s">
        <v>252</v>
      </c>
      <c r="E40" s="181" t="s">
        <v>1400</v>
      </c>
      <c r="F40" s="182" t="s">
        <v>547</v>
      </c>
      <c r="G40" s="118">
        <v>2827</v>
      </c>
      <c r="H40" s="71"/>
      <c r="I40" s="23"/>
      <c r="J40" s="24">
        <v>3</v>
      </c>
      <c r="K40" s="25" t="s">
        <v>346</v>
      </c>
      <c r="L40" s="26">
        <f>IF(ISERROR(VLOOKUP(K40,'KAYIT LİSTESİ'!$B$4:$H$605,2,0)),"",(VLOOKUP(K40,'KAYIT LİSTESİ'!$B$4:$H$605,2,0)))</f>
        <v>184</v>
      </c>
      <c r="M40" s="27" t="str">
        <f>IF(ISERROR(VLOOKUP(K40,'KAYIT LİSTESİ'!$B$4:$H$605,4,0)),"",(VLOOKUP(K40,'KAYIT LİSTESİ'!$B$4:$H$605,4,0)))</f>
        <v>15.5.1959</v>
      </c>
      <c r="N40" s="27" t="str">
        <f>IF(ISERROR(VLOOKUP(K40,'KAYIT LİSTESİ'!$B$4:$N$605,13,0)),"",(VLOOKUP(K40,'KAYIT LİSTESİ'!$B$4:$N$605,13,0)))</f>
        <v>M-55</v>
      </c>
      <c r="O40" s="46" t="str">
        <f>IF(ISERROR(VLOOKUP(K40,'KAYIT LİSTESİ'!$B$4:$H$605,5,0)),"",(VLOOKUP(K40,'KAYIT LİSTESİ'!$B$4:$H$605,5,0)))</f>
        <v>ARMAĞAN AKGÜL</v>
      </c>
      <c r="P40" s="46" t="str">
        <f>IF(ISERROR(VLOOKUP(K40,'KAYIT LİSTESİ'!$B$4:$H$605,6,0)),"",(VLOOKUP(K40,'KAYIT LİSTESİ'!$B$4:$H$605,6,0)))</f>
        <v>İZMİR MASTERLER ATL. KULÜBÜ</v>
      </c>
      <c r="Q40" s="233">
        <v>2889</v>
      </c>
      <c r="R40" s="26">
        <v>4</v>
      </c>
    </row>
    <row r="41" spans="1:18" s="20" customFormat="1" ht="27.6" customHeight="1" x14ac:dyDescent="0.2">
      <c r="A41" s="70">
        <v>3</v>
      </c>
      <c r="B41" s="70">
        <v>184</v>
      </c>
      <c r="C41" s="117" t="s">
        <v>249</v>
      </c>
      <c r="D41" s="117" t="s">
        <v>252</v>
      </c>
      <c r="E41" s="181" t="s">
        <v>645</v>
      </c>
      <c r="F41" s="182" t="s">
        <v>250</v>
      </c>
      <c r="G41" s="118">
        <v>2889</v>
      </c>
      <c r="H41" s="71"/>
      <c r="I41" s="23"/>
      <c r="J41" s="24">
        <v>4</v>
      </c>
      <c r="K41" s="25" t="s">
        <v>347</v>
      </c>
      <c r="L41" s="26">
        <f>IF(ISERROR(VLOOKUP(K41,'KAYIT LİSTESİ'!$B$4:$H$605,2,0)),"",(VLOOKUP(K41,'KAYIT LİSTESİ'!$B$4:$H$605,2,0)))</f>
        <v>206</v>
      </c>
      <c r="M41" s="27" t="str">
        <f>IF(ISERROR(VLOOKUP(K41,'KAYIT LİSTESİ'!$B$4:$H$605,4,0)),"",(VLOOKUP(K41,'KAYIT LİSTESİ'!$B$4:$H$605,4,0)))</f>
        <v>24.2.1959</v>
      </c>
      <c r="N41" s="27" t="str">
        <f>IF(ISERROR(VLOOKUP(K41,'KAYIT LİSTESİ'!$B$4:$N$605,13,0)),"",(VLOOKUP(K41,'KAYIT LİSTESİ'!$B$4:$N$605,13,0)))</f>
        <v>M-55</v>
      </c>
      <c r="O41" s="46" t="str">
        <f>IF(ISERROR(VLOOKUP(K41,'KAYIT LİSTESİ'!$B$4:$H$605,5,0)),"",(VLOOKUP(K41,'KAYIT LİSTESİ'!$B$4:$H$605,5,0)))</f>
        <v>ALİ KARA</v>
      </c>
      <c r="P41" s="46" t="str">
        <f>IF(ISERROR(VLOOKUP(K41,'KAYIT LİSTESİ'!$B$4:$H$605,6,0)),"",(VLOOKUP(K41,'KAYIT LİSTESİ'!$B$4:$H$605,6,0)))</f>
        <v>İZMİR B. BLD. GENÇLİK VE SPOR KULÜBÜ</v>
      </c>
      <c r="Q41" s="233">
        <v>2827</v>
      </c>
      <c r="R41" s="26">
        <v>3</v>
      </c>
    </row>
    <row r="42" spans="1:18" s="20" customFormat="1" ht="27.6" customHeight="1" x14ac:dyDescent="0.2">
      <c r="A42" s="70">
        <v>4</v>
      </c>
      <c r="B42" s="70">
        <v>102</v>
      </c>
      <c r="C42" s="117" t="s">
        <v>935</v>
      </c>
      <c r="D42" s="117" t="s">
        <v>252</v>
      </c>
      <c r="E42" s="181" t="s">
        <v>936</v>
      </c>
      <c r="F42" s="182" t="s">
        <v>250</v>
      </c>
      <c r="G42" s="118">
        <v>3662</v>
      </c>
      <c r="H42" s="71"/>
      <c r="I42" s="23"/>
      <c r="J42" s="24">
        <v>5</v>
      </c>
      <c r="K42" s="25" t="s">
        <v>348</v>
      </c>
      <c r="L42" s="26">
        <f>IF(ISERROR(VLOOKUP(K42,'KAYIT LİSTESİ'!$B$4:$H$605,2,0)),"",(VLOOKUP(K42,'KAYIT LİSTESİ'!$B$4:$H$605,2,0)))</f>
        <v>34</v>
      </c>
      <c r="M42" s="27" t="str">
        <f>IF(ISERROR(VLOOKUP(K42,'KAYIT LİSTESİ'!$B$4:$H$605,4,0)),"",(VLOOKUP(K42,'KAYIT LİSTESİ'!$B$4:$H$605,4,0)))</f>
        <v>9.7.1955</v>
      </c>
      <c r="N42" s="27" t="str">
        <f>IF(ISERROR(VLOOKUP(K42,'KAYIT LİSTESİ'!$B$4:$N$605,13,0)),"",(VLOOKUP(K42,'KAYIT LİSTESİ'!$B$4:$N$605,13,0)))</f>
        <v>M-60</v>
      </c>
      <c r="O42" s="46" t="str">
        <f>IF(ISERROR(VLOOKUP(K42,'KAYIT LİSTESİ'!$B$4:$H$605,5,0)),"",(VLOOKUP(K42,'KAYIT LİSTESİ'!$B$4:$H$605,5,0)))</f>
        <v>TEMEL AKKANAT</v>
      </c>
      <c r="P42" s="46" t="str">
        <f>IF(ISERROR(VLOOKUP(K42,'KAYIT LİSTESİ'!$B$4:$H$605,6,0)),"",(VLOOKUP(K42,'KAYIT LİSTESİ'!$B$4:$H$605,6,0)))</f>
        <v>İSTANBUL MASTERLERİ ATL. KULÜBÜ</v>
      </c>
      <c r="Q42" s="233">
        <v>3422</v>
      </c>
      <c r="R42" s="26">
        <v>5</v>
      </c>
    </row>
    <row r="43" spans="1:18" s="20" customFormat="1" ht="27.6" customHeight="1" x14ac:dyDescent="0.2">
      <c r="A43" s="70">
        <v>5</v>
      </c>
      <c r="B43" s="70"/>
      <c r="C43" s="117"/>
      <c r="D43" s="117"/>
      <c r="E43" s="181"/>
      <c r="F43" s="182"/>
      <c r="G43" s="118"/>
      <c r="H43" s="71"/>
      <c r="I43" s="23"/>
      <c r="J43" s="24">
        <v>6</v>
      </c>
      <c r="K43" s="25" t="s">
        <v>349</v>
      </c>
      <c r="L43" s="26">
        <f>IF(ISERROR(VLOOKUP(K43,'KAYIT LİSTESİ'!$B$4:$H$605,2,0)),"",(VLOOKUP(K43,'KAYIT LİSTESİ'!$B$4:$H$605,2,0)))</f>
        <v>87</v>
      </c>
      <c r="M43" s="27" t="str">
        <f>IF(ISERROR(VLOOKUP(K43,'KAYIT LİSTESİ'!$B$4:$H$605,4,0)),"",(VLOOKUP(K43,'KAYIT LİSTESİ'!$B$4:$H$605,4,0)))</f>
        <v>10.8.1954</v>
      </c>
      <c r="N43" s="27" t="str">
        <f>IF(ISERROR(VLOOKUP(K43,'KAYIT LİSTESİ'!$B$4:$N$605,13,0)),"",(VLOOKUP(K43,'KAYIT LİSTESİ'!$B$4:$N$605,13,0)))</f>
        <v>M-60</v>
      </c>
      <c r="O43" s="46" t="str">
        <f>IF(ISERROR(VLOOKUP(K43,'KAYIT LİSTESİ'!$B$4:$H$605,5,0)),"",(VLOOKUP(K43,'KAYIT LİSTESİ'!$B$4:$H$605,5,0)))</f>
        <v>NİHAT ARSLAN</v>
      </c>
      <c r="P43" s="46" t="str">
        <f>IF(ISERROR(VLOOKUP(K43,'KAYIT LİSTESİ'!$B$4:$H$605,6,0)),"",(VLOOKUP(K43,'KAYIT LİSTESİ'!$B$4:$H$605,6,0)))</f>
        <v>İZMİR MASTERLER ATL. KULÜBÜ</v>
      </c>
      <c r="Q43" s="233" t="s">
        <v>1669</v>
      </c>
      <c r="R43" s="26" t="s">
        <v>383</v>
      </c>
    </row>
    <row r="44" spans="1:18" s="20" customFormat="1" ht="27.6" customHeight="1" x14ac:dyDescent="0.2">
      <c r="A44" s="534" t="s">
        <v>12</v>
      </c>
      <c r="B44" s="535" t="s">
        <v>147</v>
      </c>
      <c r="C44" s="527" t="s">
        <v>387</v>
      </c>
      <c r="D44" s="528"/>
      <c r="E44" s="529" t="str">
        <f>'YARIŞMA PROGRAMI'!O6</f>
        <v>ERCAN ÖZKAN-26.67</v>
      </c>
      <c r="F44" s="530"/>
      <c r="G44" s="531" t="s">
        <v>15</v>
      </c>
      <c r="H44" s="532" t="s">
        <v>27</v>
      </c>
      <c r="I44" s="23"/>
      <c r="J44" s="24">
        <v>7</v>
      </c>
      <c r="K44" s="25" t="s">
        <v>1210</v>
      </c>
      <c r="L44" s="26">
        <f>IF(ISERROR(VLOOKUP(K44,'KAYIT LİSTESİ'!$B$4:$H$605,2,0)),"",(VLOOKUP(K44,'KAYIT LİSTESİ'!$B$4:$H$605,2,0)))</f>
        <v>128</v>
      </c>
      <c r="M44" s="27" t="str">
        <f>IF(ISERROR(VLOOKUP(K44,'KAYIT LİSTESİ'!$B$4:$H$605,4,0)),"",(VLOOKUP(K44,'KAYIT LİSTESİ'!$B$4:$H$605,4,0)))</f>
        <v>1.1.1951</v>
      </c>
      <c r="N44" s="27" t="str">
        <f>IF(ISERROR(VLOOKUP(K44,'KAYIT LİSTESİ'!$B$4:$N$605,13,0)),"",(VLOOKUP(K44,'KAYIT LİSTESİ'!$B$4:$N$605,13,0)))</f>
        <v>M-60</v>
      </c>
      <c r="O44" s="46" t="str">
        <f>IF(ISERROR(VLOOKUP(K44,'KAYIT LİSTESİ'!$B$4:$H$605,5,0)),"",(VLOOKUP(K44,'KAYIT LİSTESİ'!$B$4:$H$605,5,0)))</f>
        <v>AHMET TULGAR</v>
      </c>
      <c r="P44" s="46" t="str">
        <f>IF(ISERROR(VLOOKUP(K44,'KAYIT LİSTESİ'!$B$4:$H$605,6,0)),"",(VLOOKUP(K44,'KAYIT LİSTESİ'!$B$4:$H$605,6,0)))</f>
        <v>İSTANBUL MASTERLERİ ATL. KULÜBÜ</v>
      </c>
      <c r="Q44" s="233" t="s">
        <v>1669</v>
      </c>
      <c r="R44" s="26" t="s">
        <v>383</v>
      </c>
    </row>
    <row r="45" spans="1:18" s="20" customFormat="1" ht="27.6" customHeight="1" x14ac:dyDescent="0.2">
      <c r="A45" s="534"/>
      <c r="B45" s="536"/>
      <c r="C45" s="354" t="s">
        <v>386</v>
      </c>
      <c r="D45" s="355" t="s">
        <v>225</v>
      </c>
      <c r="E45" s="348" t="s">
        <v>14</v>
      </c>
      <c r="F45" s="348" t="s">
        <v>47</v>
      </c>
      <c r="G45" s="531"/>
      <c r="H45" s="533"/>
      <c r="I45" s="23"/>
      <c r="J45" s="24">
        <v>8</v>
      </c>
      <c r="K45" s="25" t="s">
        <v>1211</v>
      </c>
      <c r="L45" s="26">
        <f>IF(ISERROR(VLOOKUP(K45,'KAYIT LİSTESİ'!$B$4:$H$605,2,0)),"",(VLOOKUP(K45,'KAYIT LİSTESİ'!$B$4:$H$605,2,0)))</f>
        <v>142</v>
      </c>
      <c r="M45" s="27" t="str">
        <f>IF(ISERROR(VLOOKUP(K45,'KAYIT LİSTESİ'!$B$4:$H$605,4,0)),"",(VLOOKUP(K45,'KAYIT LİSTESİ'!$B$4:$H$605,4,0)))</f>
        <v>1.1.1953</v>
      </c>
      <c r="N45" s="27" t="str">
        <f>IF(ISERROR(VLOOKUP(K45,'KAYIT LİSTESİ'!$B$4:$N$605,13,0)),"",(VLOOKUP(K45,'KAYIT LİSTESİ'!$B$4:$N$605,13,0)))</f>
        <v>M-60</v>
      </c>
      <c r="O45" s="46" t="str">
        <f>IF(ISERROR(VLOOKUP(K45,'KAYIT LİSTESİ'!$B$4:$H$605,5,0)),"",(VLOOKUP(K45,'KAYIT LİSTESİ'!$B$4:$H$605,5,0)))</f>
        <v>ERCAN OZKAN</v>
      </c>
      <c r="P45" s="46" t="str">
        <f>IF(ISERROR(VLOOKUP(K45,'KAYIT LİSTESİ'!$B$4:$H$605,6,0)),"",(VLOOKUP(K45,'KAYIT LİSTESİ'!$B$4:$H$605,6,0)))</f>
        <v>FERDİ</v>
      </c>
      <c r="Q45" s="233">
        <v>2781</v>
      </c>
      <c r="R45" s="26">
        <v>2</v>
      </c>
    </row>
    <row r="46" spans="1:18" s="20" customFormat="1" ht="27.6" customHeight="1" x14ac:dyDescent="0.2">
      <c r="A46" s="70">
        <v>1</v>
      </c>
      <c r="B46" s="70">
        <v>142</v>
      </c>
      <c r="C46" s="117" t="s">
        <v>298</v>
      </c>
      <c r="D46" s="117" t="s">
        <v>263</v>
      </c>
      <c r="E46" s="181" t="s">
        <v>650</v>
      </c>
      <c r="F46" s="182" t="s">
        <v>301</v>
      </c>
      <c r="G46" s="118">
        <v>2781</v>
      </c>
      <c r="H46" s="71"/>
      <c r="I46" s="23"/>
      <c r="J46" s="338" t="s">
        <v>45</v>
      </c>
      <c r="K46" s="339"/>
      <c r="L46" s="339"/>
      <c r="M46" s="339"/>
      <c r="N46" s="339"/>
      <c r="O46" s="341" t="s">
        <v>847</v>
      </c>
      <c r="P46" s="436" t="s">
        <v>1686</v>
      </c>
      <c r="Q46" s="339"/>
      <c r="R46" s="340"/>
    </row>
    <row r="47" spans="1:18" s="20" customFormat="1" ht="27.6" customHeight="1" x14ac:dyDescent="0.2">
      <c r="A47" s="70">
        <v>2</v>
      </c>
      <c r="B47" s="70">
        <v>34</v>
      </c>
      <c r="C47" s="117" t="s">
        <v>646</v>
      </c>
      <c r="D47" s="117" t="s">
        <v>263</v>
      </c>
      <c r="E47" s="181" t="s">
        <v>647</v>
      </c>
      <c r="F47" s="182" t="s">
        <v>232</v>
      </c>
      <c r="G47" s="118">
        <v>3422</v>
      </c>
      <c r="H47" s="71"/>
      <c r="I47" s="23"/>
      <c r="J47" s="45" t="s">
        <v>12</v>
      </c>
      <c r="K47" s="42" t="s">
        <v>148</v>
      </c>
      <c r="L47" s="42" t="s">
        <v>147</v>
      </c>
      <c r="M47" s="43" t="s">
        <v>13</v>
      </c>
      <c r="N47" s="43" t="s">
        <v>225</v>
      </c>
      <c r="O47" s="44" t="s">
        <v>14</v>
      </c>
      <c r="P47" s="44" t="s">
        <v>47</v>
      </c>
      <c r="Q47" s="42" t="s">
        <v>15</v>
      </c>
      <c r="R47" s="42" t="s">
        <v>27</v>
      </c>
    </row>
    <row r="48" spans="1:18" s="20" customFormat="1" ht="27.6" customHeight="1" x14ac:dyDescent="0.2">
      <c r="A48" s="70">
        <v>3</v>
      </c>
      <c r="B48" s="70">
        <v>146</v>
      </c>
      <c r="C48" s="117" t="s">
        <v>319</v>
      </c>
      <c r="D48" s="117" t="s">
        <v>263</v>
      </c>
      <c r="E48" s="181" t="s">
        <v>320</v>
      </c>
      <c r="F48" s="182" t="s">
        <v>292</v>
      </c>
      <c r="G48" s="118">
        <v>3979</v>
      </c>
      <c r="H48" s="71"/>
      <c r="I48" s="23"/>
      <c r="J48" s="24">
        <v>1</v>
      </c>
      <c r="K48" s="25" t="s">
        <v>350</v>
      </c>
      <c r="L48" s="26">
        <f>IF(ISERROR(VLOOKUP(K48,'KAYIT LİSTESİ'!$B$4:$H$605,2,0)),"",(VLOOKUP(K48,'KAYIT LİSTESİ'!$B$4:$H$605,2,0)))</f>
        <v>146</v>
      </c>
      <c r="M48" s="27" t="str">
        <f>IF(ISERROR(VLOOKUP(K48,'KAYIT LİSTESİ'!$B$4:$H$605,4,0)),"",(VLOOKUP(K48,'KAYIT LİSTESİ'!$B$4:$H$605,4,0)))</f>
        <v>6.1.1952</v>
      </c>
      <c r="N48" s="27" t="str">
        <f>IF(ISERROR(VLOOKUP(K48,'KAYIT LİSTESİ'!$B$4:$N$605,13,0)),"",(VLOOKUP(K48,'KAYIT LİSTESİ'!$B$4:$N$605,13,0)))</f>
        <v>M-60</v>
      </c>
      <c r="O48" s="46" t="str">
        <f>IF(ISERROR(VLOOKUP(K48,'KAYIT LİSTESİ'!$B$4:$H$605,5,0)),"",(VLOOKUP(K48,'KAYIT LİSTESİ'!$B$4:$H$605,5,0)))</f>
        <v>OSMAN NURİ AKSU</v>
      </c>
      <c r="P48" s="46" t="str">
        <f>IF(ISERROR(VLOOKUP(K48,'KAYIT LİSTESİ'!$B$4:$H$605,6,0)),"",(VLOOKUP(K48,'KAYIT LİSTESİ'!$B$4:$H$605,6,0)))</f>
        <v>İZMİR VETERANLAR ATL. İHTİSAS KULÜBÜ</v>
      </c>
      <c r="Q48" s="28">
        <v>3979</v>
      </c>
      <c r="R48" s="26">
        <v>5</v>
      </c>
    </row>
    <row r="49" spans="1:19" s="20" customFormat="1" ht="27.6" customHeight="1" x14ac:dyDescent="0.2">
      <c r="A49" s="70" t="s">
        <v>383</v>
      </c>
      <c r="B49" s="70">
        <v>87</v>
      </c>
      <c r="C49" s="117" t="s">
        <v>648</v>
      </c>
      <c r="D49" s="117" t="s">
        <v>263</v>
      </c>
      <c r="E49" s="181" t="s">
        <v>649</v>
      </c>
      <c r="F49" s="182" t="s">
        <v>250</v>
      </c>
      <c r="G49" s="118" t="s">
        <v>1669</v>
      </c>
      <c r="H49" s="71"/>
      <c r="I49" s="23"/>
      <c r="J49" s="24">
        <v>2</v>
      </c>
      <c r="K49" s="25" t="s">
        <v>351</v>
      </c>
      <c r="L49" s="26">
        <f>IF(ISERROR(VLOOKUP(K49,'KAYIT LİSTESİ'!$B$4:$H$605,2,0)),"",(VLOOKUP(K49,'KAYIT LİSTESİ'!$B$4:$H$605,2,0)))</f>
        <v>207</v>
      </c>
      <c r="M49" s="27" t="str">
        <f>IF(ISERROR(VLOOKUP(K49,'KAYIT LİSTESİ'!$B$4:$H$605,4,0)),"",(VLOOKUP(K49,'KAYIT LİSTESİ'!$B$4:$H$605,4,0)))</f>
        <v>10.10.1952</v>
      </c>
      <c r="N49" s="27" t="str">
        <f>IF(ISERROR(VLOOKUP(K49,'KAYIT LİSTESİ'!$B$4:$N$605,13,0)),"",(VLOOKUP(K49,'KAYIT LİSTESİ'!$B$4:$N$605,13,0)))</f>
        <v>M-60</v>
      </c>
      <c r="O49" s="46" t="str">
        <f>IF(ISERROR(VLOOKUP(K49,'KAYIT LİSTESİ'!$B$4:$H$605,5,0)),"",(VLOOKUP(K49,'KAYIT LİSTESİ'!$B$4:$H$605,5,0)))</f>
        <v>MEHMET SARI</v>
      </c>
      <c r="P49" s="46" t="str">
        <f>IF(ISERROR(VLOOKUP(K49,'KAYIT LİSTESİ'!$B$4:$H$605,6,0)),"",(VLOOKUP(K49,'KAYIT LİSTESİ'!$B$4:$H$605,6,0)))</f>
        <v>BALIKESİR GENÇLİK SPOR KULUBÜ</v>
      </c>
      <c r="Q49" s="28" t="s">
        <v>1669</v>
      </c>
      <c r="R49" s="26" t="s">
        <v>383</v>
      </c>
    </row>
    <row r="50" spans="1:19" s="20" customFormat="1" ht="27.6" customHeight="1" x14ac:dyDescent="0.2">
      <c r="A50" s="70" t="s">
        <v>383</v>
      </c>
      <c r="B50" s="70">
        <v>128</v>
      </c>
      <c r="C50" s="117" t="s">
        <v>253</v>
      </c>
      <c r="D50" s="117" t="s">
        <v>263</v>
      </c>
      <c r="E50" s="181" t="s">
        <v>254</v>
      </c>
      <c r="F50" s="182" t="s">
        <v>232</v>
      </c>
      <c r="G50" s="118" t="s">
        <v>1669</v>
      </c>
      <c r="H50" s="71"/>
      <c r="I50" s="23"/>
      <c r="J50" s="24">
        <v>3</v>
      </c>
      <c r="K50" s="25" t="s">
        <v>352</v>
      </c>
      <c r="L50" s="26">
        <f>IF(ISERROR(VLOOKUP(K50,'KAYIT LİSTESİ'!$B$4:$H$605,2,0)),"",(VLOOKUP(K50,'KAYIT LİSTESİ'!$B$4:$H$605,2,0)))</f>
        <v>29</v>
      </c>
      <c r="M50" s="27" t="str">
        <f>IF(ISERROR(VLOOKUP(K50,'KAYIT LİSTESİ'!$B$4:$H$605,4,0)),"",(VLOOKUP(K50,'KAYIT LİSTESİ'!$B$4:$H$605,4,0)))</f>
        <v>14.10.1949</v>
      </c>
      <c r="N50" s="27" t="str">
        <f>IF(ISERROR(VLOOKUP(K50,'KAYIT LİSTESİ'!$B$4:$N$605,13,0)),"",(VLOOKUP(K50,'KAYIT LİSTESİ'!$B$4:$N$605,13,0)))</f>
        <v>M-65</v>
      </c>
      <c r="O50" s="46" t="str">
        <f>IF(ISERROR(VLOOKUP(K50,'KAYIT LİSTESİ'!$B$4:$H$605,5,0)),"",(VLOOKUP(K50,'KAYIT LİSTESİ'!$B$4:$H$605,5,0)))</f>
        <v>ABDULLAH  ÜNAY</v>
      </c>
      <c r="P50" s="46" t="str">
        <f>IF(ISERROR(VLOOKUP(K50,'KAYIT LİSTESİ'!$B$4:$H$605,6,0)),"",(VLOOKUP(K50,'KAYIT LİSTESİ'!$B$4:$H$605,6,0)))</f>
        <v>İSTANBUL MASTERLERİ ATL. KULÜBÜ</v>
      </c>
      <c r="Q50" s="28">
        <v>3265</v>
      </c>
      <c r="R50" s="26">
        <v>2</v>
      </c>
    </row>
    <row r="51" spans="1:19" s="20" customFormat="1" ht="27.6" customHeight="1" x14ac:dyDescent="0.2">
      <c r="A51" s="70" t="s">
        <v>383</v>
      </c>
      <c r="B51" s="70">
        <v>207</v>
      </c>
      <c r="C51" s="117" t="s">
        <v>1405</v>
      </c>
      <c r="D51" s="117" t="s">
        <v>263</v>
      </c>
      <c r="E51" s="181" t="s">
        <v>1406</v>
      </c>
      <c r="F51" s="182" t="s">
        <v>1425</v>
      </c>
      <c r="G51" s="118" t="s">
        <v>1669</v>
      </c>
      <c r="H51" s="71"/>
      <c r="I51" s="23"/>
      <c r="J51" s="24">
        <v>4</v>
      </c>
      <c r="K51" s="25" t="s">
        <v>353</v>
      </c>
      <c r="L51" s="26">
        <f>IF(ISERROR(VLOOKUP(K51,'KAYIT LİSTESİ'!$B$4:$H$605,2,0)),"",(VLOOKUP(K51,'KAYIT LİSTESİ'!$B$4:$H$605,2,0)))</f>
        <v>38</v>
      </c>
      <c r="M51" s="27" t="str">
        <f>IF(ISERROR(VLOOKUP(K51,'KAYIT LİSTESİ'!$B$4:$H$605,4,0)),"",(VLOOKUP(K51,'KAYIT LİSTESİ'!$B$4:$H$605,4,0)))</f>
        <v>6.7.1950</v>
      </c>
      <c r="N51" s="27" t="str">
        <f>IF(ISERROR(VLOOKUP(K51,'KAYIT LİSTESİ'!$B$4:$N$605,13,0)),"",(VLOOKUP(K51,'KAYIT LİSTESİ'!$B$4:$N$605,13,0)))</f>
        <v>M-65</v>
      </c>
      <c r="O51" s="46" t="str">
        <f>IF(ISERROR(VLOOKUP(K51,'KAYIT LİSTESİ'!$B$4:$H$605,5,0)),"",(VLOOKUP(K51,'KAYIT LİSTESİ'!$B$4:$H$605,5,0)))</f>
        <v>H.HÜSNÜ CULUM</v>
      </c>
      <c r="P51" s="46" t="str">
        <f>IF(ISERROR(VLOOKUP(K51,'KAYIT LİSTESİ'!$B$4:$H$605,6,0)),"",(VLOOKUP(K51,'KAYIT LİSTESİ'!$B$4:$H$605,6,0)))</f>
        <v>İZMİR VETERANLAR ATL. İHTİSAS KULÜBÜ</v>
      </c>
      <c r="Q51" s="28" t="s">
        <v>1669</v>
      </c>
      <c r="R51" s="26" t="s">
        <v>383</v>
      </c>
    </row>
    <row r="52" spans="1:19" s="20" customFormat="1" ht="27.6" customHeight="1" x14ac:dyDescent="0.2">
      <c r="A52" s="534" t="s">
        <v>12</v>
      </c>
      <c r="B52" s="535" t="s">
        <v>147</v>
      </c>
      <c r="C52" s="527" t="s">
        <v>387</v>
      </c>
      <c r="D52" s="528"/>
      <c r="E52" s="529" t="str">
        <f>'YARIŞMA PROGRAMI'!P6</f>
        <v>NEJAT TÜRKYILMAZ-28.87</v>
      </c>
      <c r="F52" s="530"/>
      <c r="G52" s="531" t="s">
        <v>15</v>
      </c>
      <c r="H52" s="532" t="s">
        <v>27</v>
      </c>
      <c r="I52" s="23"/>
      <c r="J52" s="24">
        <v>5</v>
      </c>
      <c r="K52" s="25" t="s">
        <v>354</v>
      </c>
      <c r="L52" s="26">
        <f>IF(ISERROR(VLOOKUP(K52,'KAYIT LİSTESİ'!$B$4:$H$605,2,0)),"",(VLOOKUP(K52,'KAYIT LİSTESİ'!$B$4:$H$605,2,0)))</f>
        <v>57</v>
      </c>
      <c r="M52" s="27" t="str">
        <f>IF(ISERROR(VLOOKUP(K52,'KAYIT LİSTESİ'!$B$4:$H$605,4,0)),"",(VLOOKUP(K52,'KAYIT LİSTESİ'!$B$4:$H$605,4,0)))</f>
        <v>1.1.1946</v>
      </c>
      <c r="N52" s="27" t="str">
        <f>IF(ISERROR(VLOOKUP(K52,'KAYIT LİSTESİ'!$B$4:$N$605,13,0)),"",(VLOOKUP(K52,'KAYIT LİSTESİ'!$B$4:$N$605,13,0)))</f>
        <v>M-65</v>
      </c>
      <c r="O52" s="46" t="str">
        <f>IF(ISERROR(VLOOKUP(K52,'KAYIT LİSTESİ'!$B$4:$H$605,5,0)),"",(VLOOKUP(K52,'KAYIT LİSTESİ'!$B$4:$H$605,5,0)))</f>
        <v>MURAT KAÇAR</v>
      </c>
      <c r="P52" s="46" t="str">
        <f>IF(ISERROR(VLOOKUP(K52,'KAYIT LİSTESİ'!$B$4:$H$605,6,0)),"",(VLOOKUP(K52,'KAYIT LİSTESİ'!$B$4:$H$605,6,0)))</f>
        <v>İZMİR MASTERLER ATL. KULÜBÜ</v>
      </c>
      <c r="Q52" s="28">
        <v>3205</v>
      </c>
      <c r="R52" s="26">
        <v>1</v>
      </c>
    </row>
    <row r="53" spans="1:19" s="20" customFormat="1" ht="27.6" customHeight="1" x14ac:dyDescent="0.2">
      <c r="A53" s="534"/>
      <c r="B53" s="536"/>
      <c r="C53" s="354" t="s">
        <v>386</v>
      </c>
      <c r="D53" s="355" t="s">
        <v>225</v>
      </c>
      <c r="E53" s="348" t="s">
        <v>14</v>
      </c>
      <c r="F53" s="348" t="s">
        <v>47</v>
      </c>
      <c r="G53" s="531"/>
      <c r="H53" s="533"/>
      <c r="I53" s="23"/>
      <c r="J53" s="24">
        <v>6</v>
      </c>
      <c r="K53" s="25" t="s">
        <v>355</v>
      </c>
      <c r="L53" s="26">
        <f>IF(ISERROR(VLOOKUP(K53,'KAYIT LİSTESİ'!$B$4:$H$605,2,0)),"",(VLOOKUP(K53,'KAYIT LİSTESİ'!$B$4:$H$605,2,0)))</f>
        <v>49</v>
      </c>
      <c r="M53" s="27" t="str">
        <f>IF(ISERROR(VLOOKUP(K53,'KAYIT LİSTESİ'!$B$4:$H$605,4,0)),"",(VLOOKUP(K53,'KAYIT LİSTESİ'!$B$4:$H$605,4,0)))</f>
        <v>1.8.1940</v>
      </c>
      <c r="N53" s="27" t="str">
        <f>IF(ISERROR(VLOOKUP(K53,'KAYIT LİSTESİ'!$B$4:$N$605,13,0)),"",(VLOOKUP(K53,'KAYIT LİSTESİ'!$B$4:$N$605,13,0)))</f>
        <v>M-70</v>
      </c>
      <c r="O53" s="46" t="str">
        <f>IF(ISERROR(VLOOKUP(K53,'KAYIT LİSTESİ'!$B$4:$H$605,5,0)),"",(VLOOKUP(K53,'KAYIT LİSTESİ'!$B$4:$H$605,5,0)))</f>
        <v>ŞERAFETTİN  ÇETİNALP</v>
      </c>
      <c r="P53" s="46" t="str">
        <f>IF(ISERROR(VLOOKUP(K53,'KAYIT LİSTESİ'!$B$4:$H$605,6,0)),"",(VLOOKUP(K53,'KAYIT LİSTESİ'!$B$4:$H$605,6,0)))</f>
        <v>İZMİR ATLETİZM SPOR KULÜBÜ</v>
      </c>
      <c r="Q53" s="28">
        <v>3333</v>
      </c>
      <c r="R53" s="26">
        <v>3</v>
      </c>
    </row>
    <row r="54" spans="1:19" s="20" customFormat="1" ht="27.6" customHeight="1" x14ac:dyDescent="0.2">
      <c r="A54" s="70">
        <v>1</v>
      </c>
      <c r="B54" s="70">
        <v>57</v>
      </c>
      <c r="C54" s="117" t="s">
        <v>259</v>
      </c>
      <c r="D54" s="117" t="s">
        <v>264</v>
      </c>
      <c r="E54" s="181" t="s">
        <v>657</v>
      </c>
      <c r="F54" s="182" t="s">
        <v>250</v>
      </c>
      <c r="G54" s="118">
        <v>3205</v>
      </c>
      <c r="H54" s="71"/>
      <c r="I54" s="23"/>
      <c r="J54" s="24">
        <v>7</v>
      </c>
      <c r="K54" s="25" t="s">
        <v>1212</v>
      </c>
      <c r="L54" s="26">
        <f>IF(ISERROR(VLOOKUP(K54,'KAYIT LİSTESİ'!$B$4:$H$605,2,0)),"",(VLOOKUP(K54,'KAYIT LİSTESİ'!$B$4:$H$605,2,0)))</f>
        <v>79</v>
      </c>
      <c r="M54" s="27" t="str">
        <f>IF(ISERROR(VLOOKUP(K54,'KAYIT LİSTESİ'!$B$4:$H$605,4,0)),"",(VLOOKUP(K54,'KAYIT LİSTESİ'!$B$4:$H$605,4,0)))</f>
        <v>15.2.1935</v>
      </c>
      <c r="N54" s="27" t="str">
        <f>IF(ISERROR(VLOOKUP(K54,'KAYIT LİSTESİ'!$B$4:$N$605,13,0)),"",(VLOOKUP(K54,'KAYIT LİSTESİ'!$B$4:$N$605,13,0)))</f>
        <v>M-80</v>
      </c>
      <c r="O54" s="46" t="str">
        <f>IF(ISERROR(VLOOKUP(K54,'KAYIT LİSTESİ'!$B$4:$H$605,5,0)),"",(VLOOKUP(K54,'KAYIT LİSTESİ'!$B$4:$H$605,5,0)))</f>
        <v>ORHAN KART</v>
      </c>
      <c r="P54" s="46" t="str">
        <f>IF(ISERROR(VLOOKUP(K54,'KAYIT LİSTESİ'!$B$4:$H$605,6,0)),"",(VLOOKUP(K54,'KAYIT LİSTESİ'!$B$4:$H$605,6,0)))</f>
        <v>İZMİR MASTERLER ATL. KULÜBÜ</v>
      </c>
      <c r="Q54" s="28">
        <v>3647</v>
      </c>
      <c r="R54" s="26">
        <v>4</v>
      </c>
    </row>
    <row r="55" spans="1:19" s="20" customFormat="1" ht="27.6" customHeight="1" x14ac:dyDescent="0.2">
      <c r="A55" s="70">
        <v>2</v>
      </c>
      <c r="B55" s="70">
        <v>29</v>
      </c>
      <c r="C55" s="117" t="s">
        <v>262</v>
      </c>
      <c r="D55" s="117" t="s">
        <v>264</v>
      </c>
      <c r="E55" s="181" t="s">
        <v>652</v>
      </c>
      <c r="F55" s="182" t="s">
        <v>232</v>
      </c>
      <c r="G55" s="118">
        <v>3265</v>
      </c>
      <c r="H55" s="71"/>
      <c r="I55" s="23"/>
      <c r="J55" s="24">
        <v>8</v>
      </c>
      <c r="K55" s="25" t="s">
        <v>1213</v>
      </c>
      <c r="L55" s="26" t="str">
        <f>IF(ISERROR(VLOOKUP(K55,'KAYIT LİSTESİ'!$B$4:$H$605,2,0)),"",(VLOOKUP(K55,'KAYIT LİSTESİ'!$B$4:$H$605,2,0)))</f>
        <v/>
      </c>
      <c r="M55" s="27" t="str">
        <f>IF(ISERROR(VLOOKUP(K55,'KAYIT LİSTESİ'!$B$4:$H$605,4,0)),"",(VLOOKUP(K55,'KAYIT LİSTESİ'!$B$4:$H$605,4,0)))</f>
        <v/>
      </c>
      <c r="N55" s="27" t="str">
        <f>IF(ISERROR(VLOOKUP(K55,'KAYIT LİSTESİ'!$B$4:$N$605,13,0)),"",(VLOOKUP(K55,'KAYIT LİSTESİ'!$B$4:$N$605,13,0)))</f>
        <v/>
      </c>
      <c r="O55" s="46" t="str">
        <f>IF(ISERROR(VLOOKUP(K55,'KAYIT LİSTESİ'!$B$4:$H$605,5,0)),"",(VLOOKUP(K55,'KAYIT LİSTESİ'!$B$4:$H$605,5,0)))</f>
        <v/>
      </c>
      <c r="P55" s="46" t="str">
        <f>IF(ISERROR(VLOOKUP(K55,'KAYIT LİSTESİ'!$B$4:$H$605,6,0)),"",(VLOOKUP(K55,'KAYIT LİSTESİ'!$B$4:$H$605,6,0)))</f>
        <v/>
      </c>
      <c r="Q55" s="28"/>
      <c r="R55" s="26"/>
    </row>
    <row r="56" spans="1:19" s="20" customFormat="1" ht="27.6" customHeight="1" x14ac:dyDescent="0.2">
      <c r="A56" s="70" t="s">
        <v>383</v>
      </c>
      <c r="B56" s="70">
        <v>38</v>
      </c>
      <c r="C56" s="117" t="s">
        <v>653</v>
      </c>
      <c r="D56" s="117" t="s">
        <v>264</v>
      </c>
      <c r="E56" s="181" t="s">
        <v>654</v>
      </c>
      <c r="F56" s="182" t="s">
        <v>292</v>
      </c>
      <c r="G56" s="118" t="s">
        <v>1669</v>
      </c>
      <c r="H56" s="71"/>
      <c r="I56" s="23"/>
      <c r="J56" s="338" t="s">
        <v>46</v>
      </c>
      <c r="K56" s="339"/>
      <c r="L56" s="339"/>
      <c r="M56" s="339"/>
      <c r="N56" s="339"/>
      <c r="O56" s="341" t="s">
        <v>847</v>
      </c>
      <c r="P56" s="339"/>
      <c r="Q56" s="339"/>
      <c r="R56" s="340"/>
    </row>
    <row r="57" spans="1:19" s="20" customFormat="1" ht="27.6" customHeight="1" x14ac:dyDescent="0.2">
      <c r="A57" s="70"/>
      <c r="B57" s="70"/>
      <c r="C57" s="117"/>
      <c r="D57" s="117"/>
      <c r="E57" s="181"/>
      <c r="F57" s="182"/>
      <c r="G57" s="118"/>
      <c r="H57" s="71"/>
      <c r="I57" s="23"/>
      <c r="J57" s="45" t="s">
        <v>12</v>
      </c>
      <c r="K57" s="42" t="s">
        <v>148</v>
      </c>
      <c r="L57" s="42" t="s">
        <v>147</v>
      </c>
      <c r="M57" s="43" t="s">
        <v>13</v>
      </c>
      <c r="N57" s="43" t="s">
        <v>225</v>
      </c>
      <c r="O57" s="44" t="s">
        <v>14</v>
      </c>
      <c r="P57" s="44" t="s">
        <v>47</v>
      </c>
      <c r="Q57" s="42" t="s">
        <v>15</v>
      </c>
      <c r="R57" s="42" t="s">
        <v>27</v>
      </c>
    </row>
    <row r="58" spans="1:19" s="20" customFormat="1" ht="27.6" customHeight="1" x14ac:dyDescent="0.2">
      <c r="A58" s="70"/>
      <c r="B58" s="70"/>
      <c r="C58" s="117"/>
      <c r="D58" s="117"/>
      <c r="E58" s="181"/>
      <c r="F58" s="182"/>
      <c r="G58" s="118"/>
      <c r="H58" s="71"/>
      <c r="I58" s="23"/>
      <c r="J58" s="24"/>
      <c r="K58" s="25" t="s">
        <v>356</v>
      </c>
      <c r="L58" s="26" t="str">
        <f>IF(ISERROR(VLOOKUP(K58,'KAYIT LİSTESİ'!$B$4:$H$605,2,0)),"",(VLOOKUP(K58,'KAYIT LİSTESİ'!$B$4:$H$605,2,0)))</f>
        <v/>
      </c>
      <c r="M58" s="27" t="str">
        <f>IF(ISERROR(VLOOKUP(K58,'KAYIT LİSTESİ'!$B$4:$H$605,4,0)),"",(VLOOKUP(K58,'KAYIT LİSTESİ'!$B$4:$H$605,4,0)))</f>
        <v/>
      </c>
      <c r="N58" s="27" t="str">
        <f>IF(ISERROR(VLOOKUP(K58,'KAYIT LİSTESİ'!$B$4:$N$605,13,0)),"",(VLOOKUP(K58,'KAYIT LİSTESİ'!$B$4:$N$605,13,0)))</f>
        <v/>
      </c>
      <c r="O58" s="46" t="str">
        <f>IF(ISERROR(VLOOKUP(K58,'KAYIT LİSTESİ'!$B$4:$H$605,5,0)),"",(VLOOKUP(K58,'KAYIT LİSTESİ'!$B$4:$H$605,5,0)))</f>
        <v/>
      </c>
      <c r="P58" s="46" t="str">
        <f>IF(ISERROR(VLOOKUP(K58,'KAYIT LİSTESİ'!$B$4:$H$605,6,0)),"",(VLOOKUP(K58,'KAYIT LİSTESİ'!$B$4:$H$605,6,0)))</f>
        <v/>
      </c>
      <c r="Q58" s="28"/>
      <c r="R58" s="26"/>
    </row>
    <row r="59" spans="1:19" s="20" customFormat="1" ht="27.6" customHeight="1" x14ac:dyDescent="0.2">
      <c r="A59" s="534" t="s">
        <v>12</v>
      </c>
      <c r="B59" s="535" t="s">
        <v>147</v>
      </c>
      <c r="C59" s="527" t="s">
        <v>387</v>
      </c>
      <c r="D59" s="528"/>
      <c r="E59" s="529" t="str">
        <f>'YARIŞMA PROGRAMI'!Q6</f>
        <v>RIZA MAKSUT İŞMAN-30.7</v>
      </c>
      <c r="F59" s="530"/>
      <c r="G59" s="531" t="s">
        <v>15</v>
      </c>
      <c r="H59" s="532" t="s">
        <v>27</v>
      </c>
      <c r="I59" s="23"/>
      <c r="J59" s="24"/>
      <c r="K59" s="25" t="s">
        <v>357</v>
      </c>
      <c r="L59" s="26" t="str">
        <f>IF(ISERROR(VLOOKUP(K59,'KAYIT LİSTESİ'!$B$4:$H$605,2,0)),"",(VLOOKUP(K59,'KAYIT LİSTESİ'!$B$4:$H$605,2,0)))</f>
        <v/>
      </c>
      <c r="M59" s="27" t="str">
        <f>IF(ISERROR(VLOOKUP(K59,'KAYIT LİSTESİ'!$B$4:$H$605,4,0)),"",(VLOOKUP(K59,'KAYIT LİSTESİ'!$B$4:$H$605,4,0)))</f>
        <v/>
      </c>
      <c r="N59" s="27" t="str">
        <f>IF(ISERROR(VLOOKUP(K59,'KAYIT LİSTESİ'!$B$4:$N$605,13,0)),"",(VLOOKUP(K59,'KAYIT LİSTESİ'!$B$4:$N$605,13,0)))</f>
        <v/>
      </c>
      <c r="O59" s="46" t="str">
        <f>IF(ISERROR(VLOOKUP(K59,'KAYIT LİSTESİ'!$B$4:$H$605,5,0)),"",(VLOOKUP(K59,'KAYIT LİSTESİ'!$B$4:$H$605,5,0)))</f>
        <v/>
      </c>
      <c r="P59" s="46" t="str">
        <f>IF(ISERROR(VLOOKUP(K59,'KAYIT LİSTESİ'!$B$4:$H$605,6,0)),"",(VLOOKUP(K59,'KAYIT LİSTESİ'!$B$4:$H$605,6,0)))</f>
        <v/>
      </c>
      <c r="Q59" s="28"/>
      <c r="R59" s="26"/>
    </row>
    <row r="60" spans="1:19" s="20" customFormat="1" ht="27.6" customHeight="1" x14ac:dyDescent="0.2">
      <c r="A60" s="534"/>
      <c r="B60" s="536"/>
      <c r="C60" s="354" t="s">
        <v>386</v>
      </c>
      <c r="D60" s="355" t="s">
        <v>225</v>
      </c>
      <c r="E60" s="348" t="s">
        <v>14</v>
      </c>
      <c r="F60" s="348" t="s">
        <v>47</v>
      </c>
      <c r="G60" s="531"/>
      <c r="H60" s="533"/>
      <c r="I60" s="23"/>
      <c r="J60" s="24"/>
      <c r="K60" s="25" t="s">
        <v>358</v>
      </c>
      <c r="L60" s="26" t="str">
        <f>IF(ISERROR(VLOOKUP(K60,'KAYIT LİSTESİ'!$B$4:$H$605,2,0)),"",(VLOOKUP(K60,'KAYIT LİSTESİ'!$B$4:$H$605,2,0)))</f>
        <v/>
      </c>
      <c r="M60" s="27" t="str">
        <f>IF(ISERROR(VLOOKUP(K60,'KAYIT LİSTESİ'!$B$4:$H$605,4,0)),"",(VLOOKUP(K60,'KAYIT LİSTESİ'!$B$4:$H$605,4,0)))</f>
        <v/>
      </c>
      <c r="N60" s="27" t="str">
        <f>IF(ISERROR(VLOOKUP(K60,'KAYIT LİSTESİ'!$B$4:$N$605,13,0)),"",(VLOOKUP(K60,'KAYIT LİSTESİ'!$B$4:$N$605,13,0)))</f>
        <v/>
      </c>
      <c r="O60" s="46" t="str">
        <f>IF(ISERROR(VLOOKUP(K60,'KAYIT LİSTESİ'!$B$4:$H$605,5,0)),"",(VLOOKUP(K60,'KAYIT LİSTESİ'!$B$4:$H$605,5,0)))</f>
        <v/>
      </c>
      <c r="P60" s="46" t="str">
        <f>IF(ISERROR(VLOOKUP(K60,'KAYIT LİSTESİ'!$B$4:$H$605,6,0)),"",(VLOOKUP(K60,'KAYIT LİSTESİ'!$B$4:$H$605,6,0)))</f>
        <v/>
      </c>
      <c r="Q60" s="28"/>
      <c r="R60" s="26"/>
    </row>
    <row r="61" spans="1:19" s="20" customFormat="1" ht="27.6" customHeight="1" x14ac:dyDescent="0.2">
      <c r="A61" s="70">
        <v>1</v>
      </c>
      <c r="B61" s="70">
        <v>49</v>
      </c>
      <c r="C61" s="117" t="s">
        <v>265</v>
      </c>
      <c r="D61" s="117" t="s">
        <v>270</v>
      </c>
      <c r="E61" s="181" t="s">
        <v>658</v>
      </c>
      <c r="F61" s="182" t="s">
        <v>229</v>
      </c>
      <c r="G61" s="118">
        <v>3333</v>
      </c>
      <c r="H61" s="71"/>
      <c r="I61" s="23"/>
      <c r="J61" s="24"/>
      <c r="K61" s="25" t="s">
        <v>359</v>
      </c>
      <c r="L61" s="26" t="str">
        <f>IF(ISERROR(VLOOKUP(K61,'KAYIT LİSTESİ'!$B$4:$H$605,2,0)),"",(VLOOKUP(K61,'KAYIT LİSTESİ'!$B$4:$H$605,2,0)))</f>
        <v/>
      </c>
      <c r="M61" s="27" t="str">
        <f>IF(ISERROR(VLOOKUP(K61,'KAYIT LİSTESİ'!$B$4:$H$605,4,0)),"",(VLOOKUP(K61,'KAYIT LİSTESİ'!$B$4:$H$605,4,0)))</f>
        <v/>
      </c>
      <c r="N61" s="27" t="str">
        <f>IF(ISERROR(VLOOKUP(K61,'KAYIT LİSTESİ'!$B$4:$N$605,13,0)),"",(VLOOKUP(K61,'KAYIT LİSTESİ'!$B$4:$N$605,13,0)))</f>
        <v/>
      </c>
      <c r="O61" s="46" t="str">
        <f>IF(ISERROR(VLOOKUP(K61,'KAYIT LİSTESİ'!$B$4:$H$605,5,0)),"",(VLOOKUP(K61,'KAYIT LİSTESİ'!$B$4:$H$605,5,0)))</f>
        <v/>
      </c>
      <c r="P61" s="46" t="str">
        <f>IF(ISERROR(VLOOKUP(K61,'KAYIT LİSTESİ'!$B$4:$H$605,6,0)),"",(VLOOKUP(K61,'KAYIT LİSTESİ'!$B$4:$H$605,6,0)))</f>
        <v/>
      </c>
      <c r="Q61" s="28"/>
      <c r="R61" s="26"/>
    </row>
    <row r="62" spans="1:19" s="20" customFormat="1" ht="27.6" customHeight="1" x14ac:dyDescent="0.2">
      <c r="A62" s="70"/>
      <c r="B62" s="70"/>
      <c r="C62" s="117"/>
      <c r="D62" s="117"/>
      <c r="E62" s="181"/>
      <c r="F62" s="182"/>
      <c r="G62" s="118"/>
      <c r="H62" s="71"/>
      <c r="I62" s="23"/>
      <c r="J62" s="24"/>
      <c r="K62" s="25"/>
      <c r="L62" s="26"/>
      <c r="M62" s="27"/>
      <c r="N62" s="27"/>
      <c r="O62" s="46"/>
      <c r="P62" s="46"/>
      <c r="Q62" s="28"/>
      <c r="R62" s="26"/>
    </row>
    <row r="63" spans="1:19" s="20" customFormat="1" ht="27.6" customHeight="1" x14ac:dyDescent="0.2">
      <c r="A63" s="534" t="s">
        <v>12</v>
      </c>
      <c r="B63" s="535" t="s">
        <v>147</v>
      </c>
      <c r="C63" s="527" t="s">
        <v>387</v>
      </c>
      <c r="D63" s="528"/>
      <c r="E63" s="529" t="str">
        <f>'YARIŞMA PROGRAMI'!S6</f>
        <v>SUAT AKGÜN-35.89</v>
      </c>
      <c r="F63" s="530"/>
      <c r="G63" s="531" t="s">
        <v>15</v>
      </c>
      <c r="H63" s="532" t="s">
        <v>27</v>
      </c>
      <c r="I63" s="23"/>
      <c r="J63" s="24"/>
      <c r="K63" s="25"/>
      <c r="L63" s="26"/>
      <c r="M63" s="27"/>
      <c r="N63" s="27"/>
      <c r="O63" s="46"/>
      <c r="P63" s="46"/>
      <c r="Q63" s="28"/>
      <c r="R63" s="26"/>
    </row>
    <row r="64" spans="1:19" ht="25.5" x14ac:dyDescent="0.2">
      <c r="A64" s="534"/>
      <c r="B64" s="536"/>
      <c r="C64" s="354" t="s">
        <v>386</v>
      </c>
      <c r="D64" s="355" t="s">
        <v>225</v>
      </c>
      <c r="E64" s="431" t="s">
        <v>14</v>
      </c>
      <c r="F64" s="431" t="s">
        <v>47</v>
      </c>
      <c r="G64" s="531"/>
      <c r="H64" s="533"/>
      <c r="I64" s="23"/>
      <c r="J64" s="24"/>
      <c r="K64" s="25"/>
      <c r="L64" s="26"/>
      <c r="M64" s="27"/>
      <c r="N64" s="27"/>
      <c r="O64" s="46"/>
      <c r="P64" s="46"/>
      <c r="Q64" s="28"/>
      <c r="R64" s="26"/>
      <c r="S64" s="34"/>
    </row>
    <row r="65" spans="1:18" ht="31.5" x14ac:dyDescent="0.2">
      <c r="A65" s="70">
        <v>1</v>
      </c>
      <c r="B65" s="70">
        <v>79</v>
      </c>
      <c r="C65" s="117" t="s">
        <v>268</v>
      </c>
      <c r="D65" s="117" t="s">
        <v>288</v>
      </c>
      <c r="E65" s="181" t="s">
        <v>269</v>
      </c>
      <c r="F65" s="182" t="s">
        <v>250</v>
      </c>
      <c r="G65" s="118">
        <v>3647</v>
      </c>
      <c r="H65" s="71"/>
      <c r="I65" s="23"/>
      <c r="J65" s="24"/>
      <c r="K65" s="25"/>
      <c r="L65" s="26"/>
      <c r="M65" s="27"/>
      <c r="N65" s="27"/>
      <c r="O65" s="46"/>
      <c r="P65" s="46"/>
      <c r="Q65" s="28"/>
      <c r="R65" s="26"/>
    </row>
    <row r="66" spans="1:18" x14ac:dyDescent="0.2">
      <c r="A66" s="38"/>
      <c r="B66" s="38"/>
      <c r="C66" s="39"/>
      <c r="D66" s="39"/>
      <c r="E66" s="38"/>
      <c r="F66" s="40"/>
      <c r="G66" s="47"/>
      <c r="H66" s="41"/>
      <c r="R66" s="32"/>
    </row>
    <row r="67" spans="1:18" x14ac:dyDescent="0.2">
      <c r="A67" s="32" t="s">
        <v>19</v>
      </c>
      <c r="B67" s="32"/>
      <c r="C67" s="32"/>
      <c r="D67" s="32"/>
      <c r="E67" s="32"/>
      <c r="F67" s="48" t="s">
        <v>0</v>
      </c>
      <c r="G67" s="48" t="s">
        <v>1</v>
      </c>
      <c r="H67" s="29"/>
      <c r="I67" s="33" t="s">
        <v>2</v>
      </c>
      <c r="J67" s="33"/>
      <c r="K67" s="33"/>
      <c r="L67" s="33"/>
      <c r="O67" s="50" t="s">
        <v>3</v>
      </c>
      <c r="P67" s="51" t="s">
        <v>3</v>
      </c>
      <c r="Q67" s="29" t="s">
        <v>3</v>
      </c>
    </row>
  </sheetData>
  <sortState ref="B54:G56">
    <sortCondition ref="G54:G56"/>
  </sortState>
  <mergeCells count="64">
    <mergeCell ref="A1:R1"/>
    <mergeCell ref="A2:R2"/>
    <mergeCell ref="A3:C3"/>
    <mergeCell ref="E3:F3"/>
    <mergeCell ref="G3:H3"/>
    <mergeCell ref="J3:L3"/>
    <mergeCell ref="P3:R3"/>
    <mergeCell ref="H17:H18"/>
    <mergeCell ref="A4:C4"/>
    <mergeCell ref="E4:F4"/>
    <mergeCell ref="P5:R5"/>
    <mergeCell ref="A6:A7"/>
    <mergeCell ref="B6:B7"/>
    <mergeCell ref="C6:D6"/>
    <mergeCell ref="E6:F6"/>
    <mergeCell ref="G6:G7"/>
    <mergeCell ref="H6:H7"/>
    <mergeCell ref="A17:A18"/>
    <mergeCell ref="B17:B18"/>
    <mergeCell ref="C17:D17"/>
    <mergeCell ref="E17:F17"/>
    <mergeCell ref="G17:G18"/>
    <mergeCell ref="H13:H14"/>
    <mergeCell ref="H37:H38"/>
    <mergeCell ref="A25:A26"/>
    <mergeCell ref="B25:B26"/>
    <mergeCell ref="C25:D25"/>
    <mergeCell ref="E25:F25"/>
    <mergeCell ref="G25:G26"/>
    <mergeCell ref="H25:H26"/>
    <mergeCell ref="A37:A38"/>
    <mergeCell ref="B37:B38"/>
    <mergeCell ref="C37:D37"/>
    <mergeCell ref="E37:F37"/>
    <mergeCell ref="G37:G38"/>
    <mergeCell ref="E52:F52"/>
    <mergeCell ref="G52:G53"/>
    <mergeCell ref="H52:H53"/>
    <mergeCell ref="A44:A45"/>
    <mergeCell ref="B44:B45"/>
    <mergeCell ref="C44:D44"/>
    <mergeCell ref="E44:F44"/>
    <mergeCell ref="G44:G45"/>
    <mergeCell ref="H44:H45"/>
    <mergeCell ref="A52:A53"/>
    <mergeCell ref="B52:B53"/>
    <mergeCell ref="C52:D52"/>
    <mergeCell ref="H63:H64"/>
    <mergeCell ref="A59:A60"/>
    <mergeCell ref="B59:B60"/>
    <mergeCell ref="C59:D59"/>
    <mergeCell ref="E59:F59"/>
    <mergeCell ref="G59:G60"/>
    <mergeCell ref="H59:H60"/>
    <mergeCell ref="A63:A64"/>
    <mergeCell ref="B63:B64"/>
    <mergeCell ref="C63:D63"/>
    <mergeCell ref="E63:F63"/>
    <mergeCell ref="G63:G64"/>
    <mergeCell ref="A13:A14"/>
    <mergeCell ref="B13:B14"/>
    <mergeCell ref="C13:D13"/>
    <mergeCell ref="E13:F13"/>
    <mergeCell ref="G13:G14"/>
  </mergeCells>
  <hyperlinks>
    <hyperlink ref="E3" location="'YARIŞMA PROGRAMI'!C7" display="100 m. Engelli"/>
  </hyperlinks>
  <printOptions horizontalCentered="1"/>
  <pageMargins left="0.24" right="0.19685039370078741" top="0.17" bottom="0.17" header="0.17" footer="0.17"/>
  <pageSetup paperSize="9" scale="4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4"/>
  <sheetViews>
    <sheetView view="pageBreakPreview" topLeftCell="A40" zoomScale="80" zoomScaleNormal="100" zoomScaleSheetLayoutView="80" workbookViewId="0">
      <selection activeCell="F49" sqref="F49"/>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8.42578125" style="49"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2.42578125" style="31" bestFit="1" customWidth="1"/>
    <col min="14" max="14" width="12" style="31" bestFit="1" customWidth="1"/>
    <col min="15" max="15" width="23.7109375" style="52" customWidth="1"/>
    <col min="16" max="16" width="25.8554687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350"/>
      <c r="E3" s="545" t="str">
        <f>'YARIŞMA PROGRAMI'!C33</f>
        <v>800 Metre</v>
      </c>
      <c r="F3" s="545"/>
      <c r="G3" s="539"/>
      <c r="H3" s="539"/>
      <c r="I3" s="11"/>
      <c r="J3" s="546"/>
      <c r="K3" s="546"/>
      <c r="L3" s="546"/>
      <c r="M3" s="12"/>
      <c r="N3" s="12"/>
      <c r="O3" s="351"/>
      <c r="P3" s="540"/>
      <c r="Q3" s="540"/>
      <c r="R3" s="540"/>
    </row>
    <row r="4" spans="1:18" s="13" customFormat="1" ht="17.25" customHeight="1" x14ac:dyDescent="0.2">
      <c r="A4" s="537" t="s">
        <v>151</v>
      </c>
      <c r="B4" s="537"/>
      <c r="C4" s="537"/>
      <c r="D4" s="349"/>
      <c r="E4" s="544" t="str">
        <f>'YARIŞMA BİLGİLERİ'!F21</f>
        <v>Master Erkekler</v>
      </c>
      <c r="F4" s="544"/>
      <c r="G4" s="35"/>
      <c r="H4" s="35"/>
      <c r="I4" s="35"/>
      <c r="J4" s="35"/>
      <c r="K4" s="35"/>
      <c r="L4" s="35"/>
      <c r="M4" s="36"/>
      <c r="N4" s="36"/>
      <c r="O4" s="81" t="s">
        <v>5</v>
      </c>
      <c r="P4" s="406">
        <f>'YARIŞMA PROGRAMI'!B33</f>
        <v>42211.75</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32.450000000000003" customHeight="1" x14ac:dyDescent="0.2">
      <c r="A6" s="534" t="s">
        <v>12</v>
      </c>
      <c r="B6" s="535" t="s">
        <v>147</v>
      </c>
      <c r="C6" s="527" t="s">
        <v>387</v>
      </c>
      <c r="D6" s="528"/>
      <c r="E6" s="529" t="str">
        <f>'YARIŞMA PROGRAMI'!J8</f>
        <v>CAHİT ÖNEL-1:55.4</v>
      </c>
      <c r="F6" s="530"/>
      <c r="G6" s="531" t="s">
        <v>15</v>
      </c>
      <c r="H6" s="532" t="s">
        <v>27</v>
      </c>
      <c r="J6" s="547" t="s">
        <v>16</v>
      </c>
      <c r="K6" s="548"/>
      <c r="L6" s="548"/>
      <c r="M6" s="548"/>
      <c r="N6" s="548"/>
      <c r="O6" s="548"/>
      <c r="P6" s="548"/>
      <c r="Q6" s="548"/>
      <c r="R6" s="549"/>
    </row>
    <row r="7" spans="1:18" ht="32.450000000000003" customHeight="1" x14ac:dyDescent="0.2">
      <c r="A7" s="534"/>
      <c r="B7" s="536"/>
      <c r="C7" s="354" t="s">
        <v>386</v>
      </c>
      <c r="D7" s="355" t="s">
        <v>225</v>
      </c>
      <c r="E7" s="348" t="s">
        <v>14</v>
      </c>
      <c r="F7" s="348" t="s">
        <v>47</v>
      </c>
      <c r="G7" s="531"/>
      <c r="H7" s="533"/>
      <c r="I7" s="21"/>
      <c r="J7" s="45" t="s">
        <v>12</v>
      </c>
      <c r="K7" s="42" t="s">
        <v>148</v>
      </c>
      <c r="L7" s="42" t="s">
        <v>147</v>
      </c>
      <c r="M7" s="43" t="s">
        <v>13</v>
      </c>
      <c r="N7" s="43" t="s">
        <v>225</v>
      </c>
      <c r="O7" s="44" t="s">
        <v>14</v>
      </c>
      <c r="P7" s="44" t="s">
        <v>47</v>
      </c>
      <c r="Q7" s="42" t="s">
        <v>15</v>
      </c>
      <c r="R7" s="42" t="s">
        <v>27</v>
      </c>
    </row>
    <row r="8" spans="1:18" s="20" customFormat="1" ht="32.450000000000003" customHeight="1" x14ac:dyDescent="0.2">
      <c r="A8" s="70">
        <v>1</v>
      </c>
      <c r="B8" s="70">
        <v>114</v>
      </c>
      <c r="C8" s="117" t="s">
        <v>1236</v>
      </c>
      <c r="D8" s="117" t="s">
        <v>235</v>
      </c>
      <c r="E8" s="181" t="s">
        <v>1237</v>
      </c>
      <c r="F8" s="182" t="s">
        <v>232</v>
      </c>
      <c r="G8" s="417">
        <v>22427</v>
      </c>
      <c r="H8" s="71"/>
      <c r="I8" s="23"/>
      <c r="J8" s="24">
        <v>1</v>
      </c>
      <c r="K8" s="25" t="s">
        <v>116</v>
      </c>
      <c r="L8" s="26">
        <f>IF(ISERROR(VLOOKUP(K8,'KAYIT LİSTESİ'!$B$4:$H$605,2,0)),"",(VLOOKUP(K8,'KAYIT LİSTESİ'!$B$4:$H$605,2,0)))</f>
        <v>15</v>
      </c>
      <c r="M8" s="27" t="str">
        <f>IF(ISERROR(VLOOKUP(K8,'KAYIT LİSTESİ'!$B$4:$H$605,4,0)),"",(VLOOKUP(K8,'KAYIT LİSTESİ'!$B$4:$H$605,4,0)))</f>
        <v>27.3.1979</v>
      </c>
      <c r="N8" s="27" t="str">
        <f>IF(ISERROR(VLOOKUP(K8,'KAYIT LİSTESİ'!$B$4:$N$605,13,0)),"",(VLOOKUP(K8,'KAYIT LİSTESİ'!$B$4:$N$605,13,0)))</f>
        <v>M-35</v>
      </c>
      <c r="O8" s="46" t="str">
        <f>IF(ISERROR(VLOOKUP(K8,'KAYIT LİSTESİ'!$B$4:$H$605,5,0)),"",(VLOOKUP(K8,'KAYIT LİSTESİ'!$B$4:$H$605,5,0)))</f>
        <v>KEREM KARAY</v>
      </c>
      <c r="P8" s="46" t="str">
        <f>IF(ISERROR(VLOOKUP(K8,'KAYIT LİSTESİ'!$B$4:$H$605,6,0)),"",(VLOOKUP(K8,'KAYIT LİSTESİ'!$B$4:$H$605,6,0)))</f>
        <v>İSTANBUL MASTERLERİ ATL. KULÜBÜ</v>
      </c>
      <c r="Q8" s="417" t="s">
        <v>1669</v>
      </c>
      <c r="R8" s="26" t="s">
        <v>383</v>
      </c>
    </row>
    <row r="9" spans="1:18" s="20" customFormat="1" ht="32.450000000000003" customHeight="1" x14ac:dyDescent="0.2">
      <c r="A9" s="70">
        <v>2</v>
      </c>
      <c r="B9" s="70">
        <v>122</v>
      </c>
      <c r="C9" s="117" t="s">
        <v>1021</v>
      </c>
      <c r="D9" s="117" t="s">
        <v>235</v>
      </c>
      <c r="E9" s="181" t="s">
        <v>1022</v>
      </c>
      <c r="F9" s="182" t="s">
        <v>229</v>
      </c>
      <c r="G9" s="417">
        <v>25404</v>
      </c>
      <c r="H9" s="71"/>
      <c r="I9" s="23"/>
      <c r="J9" s="24">
        <v>2</v>
      </c>
      <c r="K9" s="25" t="s">
        <v>117</v>
      </c>
      <c r="L9" s="26">
        <f>IF(ISERROR(VLOOKUP(K9,'KAYIT LİSTESİ'!$B$4:$H$605,2,0)),"",(VLOOKUP(K9,'KAYIT LİSTESİ'!$B$4:$H$605,2,0)))</f>
        <v>114</v>
      </c>
      <c r="M9" s="27" t="str">
        <f>IF(ISERROR(VLOOKUP(K9,'KAYIT LİSTESİ'!$B$4:$H$605,4,0)),"",(VLOOKUP(K9,'KAYIT LİSTESİ'!$B$4:$H$605,4,0)))</f>
        <v>6.5.1976</v>
      </c>
      <c r="N9" s="27" t="str">
        <f>IF(ISERROR(VLOOKUP(K9,'KAYIT LİSTESİ'!$B$4:$N$605,13,0)),"",(VLOOKUP(K9,'KAYIT LİSTESİ'!$B$4:$N$605,13,0)))</f>
        <v>M-35</v>
      </c>
      <c r="O9" s="46" t="str">
        <f>IF(ISERROR(VLOOKUP(K9,'KAYIT LİSTESİ'!$B$4:$H$605,5,0)),"",(VLOOKUP(K9,'KAYIT LİSTESİ'!$B$4:$H$605,5,0)))</f>
        <v>ERDAL GÜRBÜZ</v>
      </c>
      <c r="P9" s="46" t="str">
        <f>IF(ISERROR(VLOOKUP(K9,'KAYIT LİSTESİ'!$B$4:$H$605,6,0)),"",(VLOOKUP(K9,'KAYIT LİSTESİ'!$B$4:$H$605,6,0)))</f>
        <v>İSTANBUL MASTERLERİ ATL. KULÜBÜ</v>
      </c>
      <c r="Q9" s="417">
        <v>22427</v>
      </c>
      <c r="R9" s="26">
        <v>3</v>
      </c>
    </row>
    <row r="10" spans="1:18" s="20" customFormat="1" ht="32.450000000000003" customHeight="1" x14ac:dyDescent="0.2">
      <c r="A10" s="70" t="s">
        <v>383</v>
      </c>
      <c r="B10" s="70">
        <v>15</v>
      </c>
      <c r="C10" s="117" t="s">
        <v>921</v>
      </c>
      <c r="D10" s="117" t="s">
        <v>235</v>
      </c>
      <c r="E10" s="181" t="s">
        <v>922</v>
      </c>
      <c r="F10" s="182" t="s">
        <v>232</v>
      </c>
      <c r="G10" s="417" t="s">
        <v>1669</v>
      </c>
      <c r="H10" s="71"/>
      <c r="I10" s="23"/>
      <c r="J10" s="24">
        <v>2</v>
      </c>
      <c r="K10" s="25" t="s">
        <v>118</v>
      </c>
      <c r="L10" s="26">
        <f>IF(ISERROR(VLOOKUP(K10,'KAYIT LİSTESİ'!$B$4:$H$605,2,0)),"",(VLOOKUP(K10,'KAYIT LİSTESİ'!$B$4:$H$605,2,0)))</f>
        <v>122</v>
      </c>
      <c r="M10" s="27" t="str">
        <f>IF(ISERROR(VLOOKUP(K10,'KAYIT LİSTESİ'!$B$4:$H$605,4,0)),"",(VLOOKUP(K10,'KAYIT LİSTESİ'!$B$4:$H$605,4,0)))</f>
        <v>26.12.1976</v>
      </c>
      <c r="N10" s="27" t="str">
        <f>IF(ISERROR(VLOOKUP(K10,'KAYIT LİSTESİ'!$B$4:$N$605,13,0)),"",(VLOOKUP(K10,'KAYIT LİSTESİ'!$B$4:$N$605,13,0)))</f>
        <v>M-35</v>
      </c>
      <c r="O10" s="46" t="str">
        <f>IF(ISERROR(VLOOKUP(K10,'KAYIT LİSTESİ'!$B$4:$H$605,5,0)),"",(VLOOKUP(K10,'KAYIT LİSTESİ'!$B$4:$H$605,5,0)))</f>
        <v>ETEM KOÇ</v>
      </c>
      <c r="P10" s="46" t="str">
        <f>IF(ISERROR(VLOOKUP(K10,'KAYIT LİSTESİ'!$B$4:$H$605,6,0)),"",(VLOOKUP(K10,'KAYIT LİSTESİ'!$B$4:$H$605,6,0)))</f>
        <v>İZMİR ATLETİZM SPOR KULÜBÜ</v>
      </c>
      <c r="Q10" s="417">
        <v>25404</v>
      </c>
      <c r="R10" s="26">
        <v>10</v>
      </c>
    </row>
    <row r="11" spans="1:18" s="20" customFormat="1" ht="32.450000000000003" customHeight="1" x14ac:dyDescent="0.2">
      <c r="A11" s="534" t="s">
        <v>12</v>
      </c>
      <c r="B11" s="535" t="s">
        <v>147</v>
      </c>
      <c r="C11" s="527" t="s">
        <v>387</v>
      </c>
      <c r="D11" s="528"/>
      <c r="E11" s="529" t="str">
        <f>'YARIŞMA PROGRAMI'!K8</f>
        <v>MÜJDAT GÜVENÇ-2:03.9</v>
      </c>
      <c r="F11" s="530"/>
      <c r="G11" s="531" t="s">
        <v>15</v>
      </c>
      <c r="H11" s="532" t="s">
        <v>27</v>
      </c>
      <c r="I11" s="23"/>
      <c r="J11" s="24">
        <v>3</v>
      </c>
      <c r="K11" s="25" t="s">
        <v>119</v>
      </c>
      <c r="L11" s="26">
        <f>IF(ISERROR(VLOOKUP(K11,'KAYIT LİSTESİ'!$B$4:$H$605,2,0)),"",(VLOOKUP(K11,'KAYIT LİSTESİ'!$B$4:$H$605,2,0)))</f>
        <v>131</v>
      </c>
      <c r="M11" s="27" t="str">
        <f>IF(ISERROR(VLOOKUP(K11,'KAYIT LİSTESİ'!$B$4:$H$605,4,0)),"",(VLOOKUP(K11,'KAYIT LİSTESİ'!$B$4:$H$605,4,0)))</f>
        <v>15.11.1974</v>
      </c>
      <c r="N11" s="27" t="str">
        <f>IF(ISERROR(VLOOKUP(K11,'KAYIT LİSTESİ'!$B$4:$N$605,13,0)),"",(VLOOKUP(K11,'KAYIT LİSTESİ'!$B$4:$N$605,13,0)))</f>
        <v>M-40</v>
      </c>
      <c r="O11" s="46" t="str">
        <f>IF(ISERROR(VLOOKUP(K11,'KAYIT LİSTESİ'!$B$4:$H$605,5,0)),"",(VLOOKUP(K11,'KAYIT LİSTESİ'!$B$4:$H$605,5,0)))</f>
        <v>YUSUF ORAL</v>
      </c>
      <c r="P11" s="46" t="str">
        <f>IF(ISERROR(VLOOKUP(K11,'KAYIT LİSTESİ'!$B$4:$H$605,6,0)),"",(VLOOKUP(K11,'KAYIT LİSTESİ'!$B$4:$H$605,6,0)))</f>
        <v>İZMİR ATLETİZM SPOR KULÜBÜ</v>
      </c>
      <c r="Q11" s="417">
        <v>24513</v>
      </c>
      <c r="R11" s="26">
        <v>9</v>
      </c>
    </row>
    <row r="12" spans="1:18" s="20" customFormat="1" ht="32.450000000000003" customHeight="1" x14ac:dyDescent="0.2">
      <c r="A12" s="534"/>
      <c r="B12" s="536"/>
      <c r="C12" s="354" t="s">
        <v>386</v>
      </c>
      <c r="D12" s="355" t="s">
        <v>225</v>
      </c>
      <c r="E12" s="348" t="s">
        <v>14</v>
      </c>
      <c r="F12" s="348" t="s">
        <v>47</v>
      </c>
      <c r="G12" s="531"/>
      <c r="H12" s="533"/>
      <c r="I12" s="23"/>
      <c r="J12" s="24">
        <v>4</v>
      </c>
      <c r="K12" s="25" t="s">
        <v>120</v>
      </c>
      <c r="L12" s="26">
        <f>IF(ISERROR(VLOOKUP(K12,'KAYIT LİSTESİ'!$B$4:$H$605,2,0)),"",(VLOOKUP(K12,'KAYIT LİSTESİ'!$B$4:$H$605,2,0)))</f>
        <v>205</v>
      </c>
      <c r="M12" s="27" t="str">
        <f>IF(ISERROR(VLOOKUP(K12,'KAYIT LİSTESİ'!$B$4:$H$605,4,0)),"",(VLOOKUP(K12,'KAYIT LİSTESİ'!$B$4:$H$605,4,0)))</f>
        <v>31.7.1973</v>
      </c>
      <c r="N12" s="27" t="str">
        <f>IF(ISERROR(VLOOKUP(K12,'KAYIT LİSTESİ'!$B$4:$N$605,13,0)),"",(VLOOKUP(K12,'KAYIT LİSTESİ'!$B$4:$N$605,13,0)))</f>
        <v>M-40</v>
      </c>
      <c r="O12" s="46" t="str">
        <f>IF(ISERROR(VLOOKUP(K12,'KAYIT LİSTESİ'!$B$4:$H$605,5,0)),"",(VLOOKUP(K12,'KAYIT LİSTESİ'!$B$4:$H$605,5,0)))</f>
        <v>CEMİL GÖKÇE</v>
      </c>
      <c r="P12" s="46" t="str">
        <f>IF(ISERROR(VLOOKUP(K12,'KAYIT LİSTESİ'!$B$4:$H$605,6,0)),"",(VLOOKUP(K12,'KAYIT LİSTESİ'!$B$4:$H$605,6,0)))</f>
        <v xml:space="preserve"> FERDİ</v>
      </c>
      <c r="Q12" s="417" t="s">
        <v>1669</v>
      </c>
      <c r="R12" s="26" t="s">
        <v>383</v>
      </c>
    </row>
    <row r="13" spans="1:18" s="20" customFormat="1" ht="32.450000000000003" customHeight="1" x14ac:dyDescent="0.2">
      <c r="A13" s="70">
        <v>1</v>
      </c>
      <c r="B13" s="70">
        <v>212</v>
      </c>
      <c r="C13" s="117">
        <v>27354</v>
      </c>
      <c r="D13" s="117" t="s">
        <v>236</v>
      </c>
      <c r="E13" s="181" t="s">
        <v>1489</v>
      </c>
      <c r="F13" s="182" t="s">
        <v>1490</v>
      </c>
      <c r="G13" s="417">
        <v>22861</v>
      </c>
      <c r="H13" s="71"/>
      <c r="I13" s="23"/>
      <c r="J13" s="24">
        <v>4</v>
      </c>
      <c r="K13" s="25" t="s">
        <v>121</v>
      </c>
      <c r="L13" s="26">
        <f>IF(ISERROR(VLOOKUP(K13,'KAYIT LİSTESİ'!$B$4:$H$605,2,0)),"",(VLOOKUP(K13,'KAYIT LİSTESİ'!$B$4:$H$605,2,0)))</f>
        <v>212</v>
      </c>
      <c r="M13" s="27">
        <f>IF(ISERROR(VLOOKUP(K13,'KAYIT LİSTESİ'!$B$4:$H$605,4,0)),"",(VLOOKUP(K13,'KAYIT LİSTESİ'!$B$4:$H$605,4,0)))</f>
        <v>27354</v>
      </c>
      <c r="N13" s="27" t="str">
        <f>IF(ISERROR(VLOOKUP(K13,'KAYIT LİSTESİ'!$B$4:$N$605,13,0)),"",(VLOOKUP(K13,'KAYIT LİSTESİ'!$B$4:$N$605,13,0)))</f>
        <v>M-40</v>
      </c>
      <c r="O13" s="46" t="str">
        <f>IF(ISERROR(VLOOKUP(K13,'KAYIT LİSTESİ'!$B$4:$H$605,5,0)),"",(VLOOKUP(K13,'KAYIT LİSTESİ'!$B$4:$H$605,5,0)))</f>
        <v>ÖZCAN FİDAN</v>
      </c>
      <c r="P13" s="46" t="str">
        <f>IF(ISERROR(VLOOKUP(K13,'KAYIT LİSTESİ'!$B$4:$H$605,6,0)),"",(VLOOKUP(K13,'KAYIT LİSTESİ'!$B$4:$H$605,6,0)))</f>
        <v>EDİRNE</v>
      </c>
      <c r="Q13" s="417">
        <v>22861</v>
      </c>
      <c r="R13" s="26">
        <v>5</v>
      </c>
    </row>
    <row r="14" spans="1:18" s="20" customFormat="1" ht="32.450000000000003" customHeight="1" x14ac:dyDescent="0.2">
      <c r="A14" s="70">
        <v>2</v>
      </c>
      <c r="B14" s="70">
        <v>131</v>
      </c>
      <c r="C14" s="117" t="s">
        <v>302</v>
      </c>
      <c r="D14" s="117" t="s">
        <v>236</v>
      </c>
      <c r="E14" s="181" t="s">
        <v>303</v>
      </c>
      <c r="F14" s="182" t="s">
        <v>229</v>
      </c>
      <c r="G14" s="417">
        <v>24513</v>
      </c>
      <c r="H14" s="71"/>
      <c r="I14" s="23"/>
      <c r="J14" s="24">
        <v>5</v>
      </c>
      <c r="K14" s="25" t="s">
        <v>321</v>
      </c>
      <c r="L14" s="26">
        <f>IF(ISERROR(VLOOKUP(K14,'KAYIT LİSTESİ'!$B$4:$H$605,2,0)),"",(VLOOKUP(K14,'KAYIT LİSTESİ'!$B$4:$H$605,2,0)))</f>
        <v>3</v>
      </c>
      <c r="M14" s="27" t="str">
        <f>IF(ISERROR(VLOOKUP(K14,'KAYIT LİSTESİ'!$B$4:$H$605,4,0)),"",(VLOOKUP(K14,'KAYIT LİSTESİ'!$B$4:$H$605,4,0)))</f>
        <v>28.3.1967</v>
      </c>
      <c r="N14" s="27" t="str">
        <f>IF(ISERROR(VLOOKUP(K14,'KAYIT LİSTESİ'!$B$4:$N$605,13,0)),"",(VLOOKUP(K14,'KAYIT LİSTESİ'!$B$4:$N$605,13,0)))</f>
        <v>M-45</v>
      </c>
      <c r="O14" s="46" t="str">
        <f>IF(ISERROR(VLOOKUP(K14,'KAYIT LİSTESİ'!$B$4:$H$605,5,0)),"",(VLOOKUP(K14,'KAYIT LİSTESİ'!$B$4:$H$605,5,0)))</f>
        <v>HİKMET DEMİREZEN</v>
      </c>
      <c r="P14" s="46" t="str">
        <f>IF(ISERROR(VLOOKUP(K14,'KAYIT LİSTESİ'!$B$4:$H$605,6,0)),"",(VLOOKUP(K14,'KAYIT LİSTESİ'!$B$4:$H$605,6,0)))</f>
        <v>NİĞDE GENÇLİK HİZMETLERİ VE SPOR KULÜBÜ</v>
      </c>
      <c r="Q14" s="417">
        <v>24135</v>
      </c>
      <c r="R14" s="26">
        <v>7</v>
      </c>
    </row>
    <row r="15" spans="1:18" s="20" customFormat="1" ht="32.450000000000003" customHeight="1" x14ac:dyDescent="0.2">
      <c r="A15" s="70" t="s">
        <v>383</v>
      </c>
      <c r="B15" s="70">
        <v>205</v>
      </c>
      <c r="C15" s="117" t="s">
        <v>1407</v>
      </c>
      <c r="D15" s="117" t="s">
        <v>236</v>
      </c>
      <c r="E15" s="181" t="s">
        <v>1424</v>
      </c>
      <c r="F15" s="182" t="s">
        <v>231</v>
      </c>
      <c r="G15" s="233" t="s">
        <v>1669</v>
      </c>
      <c r="H15" s="71"/>
      <c r="I15" s="23"/>
      <c r="J15" s="24">
        <v>6</v>
      </c>
      <c r="K15" s="25" t="s">
        <v>322</v>
      </c>
      <c r="L15" s="26">
        <f>IF(ISERROR(VLOOKUP(K15,'KAYIT LİSTESİ'!$B$4:$H$605,2,0)),"",(VLOOKUP(K15,'KAYIT LİSTESİ'!$B$4:$H$605,2,0)))</f>
        <v>93</v>
      </c>
      <c r="M15" s="27" t="str">
        <f>IF(ISERROR(VLOOKUP(K15,'KAYIT LİSTESİ'!$B$4:$H$605,4,0)),"",(VLOOKUP(K15,'KAYIT LİSTESİ'!$B$4:$H$605,4,0)))</f>
        <v>1.2.1968</v>
      </c>
      <c r="N15" s="27" t="str">
        <f>IF(ISERROR(VLOOKUP(K15,'KAYIT LİSTESİ'!$B$4:$N$605,13,0)),"",(VLOOKUP(K15,'KAYIT LİSTESİ'!$B$4:$N$605,13,0)))</f>
        <v>M-45</v>
      </c>
      <c r="O15" s="46" t="str">
        <f>IF(ISERROR(VLOOKUP(K15,'KAYIT LİSTESİ'!$B$4:$H$605,5,0)),"",(VLOOKUP(K15,'KAYIT LİSTESİ'!$B$4:$H$605,5,0)))</f>
        <v>ZEKERİYA YILMAZEL</v>
      </c>
      <c r="P15" s="46" t="str">
        <f>IF(ISERROR(VLOOKUP(K15,'KAYIT LİSTESİ'!$B$4:$H$605,6,0)),"",(VLOOKUP(K15,'KAYIT LİSTESİ'!$B$4:$H$605,6,0)))</f>
        <v>DSİ SPOR EDİRNE</v>
      </c>
      <c r="Q15" s="417">
        <v>21482</v>
      </c>
      <c r="R15" s="26">
        <v>1</v>
      </c>
    </row>
    <row r="16" spans="1:18" s="20" customFormat="1" ht="32.450000000000003" customHeight="1" x14ac:dyDescent="0.2">
      <c r="A16" s="70" t="s">
        <v>383</v>
      </c>
      <c r="B16" s="70">
        <v>18</v>
      </c>
      <c r="C16" s="117" t="s">
        <v>290</v>
      </c>
      <c r="D16" s="117" t="s">
        <v>236</v>
      </c>
      <c r="E16" s="181" t="s">
        <v>291</v>
      </c>
      <c r="F16" s="182" t="s">
        <v>510</v>
      </c>
      <c r="G16" s="233" t="s">
        <v>1669</v>
      </c>
      <c r="H16" s="71"/>
      <c r="I16" s="23"/>
      <c r="J16" s="24">
        <v>6</v>
      </c>
      <c r="K16" s="25" t="s">
        <v>1414</v>
      </c>
      <c r="L16" s="26">
        <f>IF(ISERROR(VLOOKUP(K16,'KAYIT LİSTESİ'!$B$4:$H$605,2,0)),"",(VLOOKUP(K16,'KAYIT LİSTESİ'!$B$4:$H$605,2,0)))</f>
        <v>109</v>
      </c>
      <c r="M16" s="27" t="str">
        <f>IF(ISERROR(VLOOKUP(K16,'KAYIT LİSTESİ'!$B$4:$H$605,4,0)),"",(VLOOKUP(K16,'KAYIT LİSTESİ'!$B$4:$H$605,4,0)))</f>
        <v>21.1.1968</v>
      </c>
      <c r="N16" s="27" t="str">
        <f>IF(ISERROR(VLOOKUP(K16,'KAYIT LİSTESİ'!$B$4:$N$605,13,0)),"",(VLOOKUP(K16,'KAYIT LİSTESİ'!$B$4:$N$605,13,0)))</f>
        <v>M-45</v>
      </c>
      <c r="O16" s="46" t="str">
        <f>IF(ISERROR(VLOOKUP(K16,'KAYIT LİSTESİ'!$B$4:$H$605,5,0)),"",(VLOOKUP(K16,'KAYIT LİSTESİ'!$B$4:$H$605,5,0)))</f>
        <v>SEBAHATTİN ÇİNKILIÇ</v>
      </c>
      <c r="P16" s="46" t="str">
        <f>IF(ISERROR(VLOOKUP(K16,'KAYIT LİSTESİ'!$B$4:$H$605,6,0)),"",(VLOOKUP(K16,'KAYIT LİSTESİ'!$B$4:$H$605,6,0)))</f>
        <v xml:space="preserve"> FERDİ</v>
      </c>
      <c r="Q16" s="417">
        <v>22553</v>
      </c>
      <c r="R16" s="26">
        <v>4</v>
      </c>
    </row>
    <row r="17" spans="1:18" s="20" customFormat="1" ht="32.450000000000003" customHeight="1" x14ac:dyDescent="0.2">
      <c r="A17" s="70"/>
      <c r="B17" s="70"/>
      <c r="C17" s="117"/>
      <c r="D17" s="117"/>
      <c r="E17" s="181"/>
      <c r="F17" s="182"/>
      <c r="G17" s="233"/>
      <c r="H17" s="71"/>
      <c r="I17" s="23"/>
      <c r="J17" s="24">
        <v>7</v>
      </c>
      <c r="K17" s="25" t="s">
        <v>1415</v>
      </c>
      <c r="L17" s="26">
        <f>IF(ISERROR(VLOOKUP(K17,'KAYIT LİSTESİ'!$B$4:$H$605,2,0)),"",(VLOOKUP(K17,'KAYIT LİSTESİ'!$B$4:$H$605,2,0)))</f>
        <v>133</v>
      </c>
      <c r="M17" s="27" t="str">
        <f>IF(ISERROR(VLOOKUP(K17,'KAYIT LİSTESİ'!$B$4:$H$605,4,0)),"",(VLOOKUP(K17,'KAYIT LİSTESİ'!$B$4:$H$605,4,0)))</f>
        <v>15.4.1966</v>
      </c>
      <c r="N17" s="27" t="str">
        <f>IF(ISERROR(VLOOKUP(K17,'KAYIT LİSTESİ'!$B$4:$N$605,13,0)),"",(VLOOKUP(K17,'KAYIT LİSTESİ'!$B$4:$N$605,13,0)))</f>
        <v>M-45</v>
      </c>
      <c r="O17" s="46" t="str">
        <f>IF(ISERROR(VLOOKUP(K17,'KAYIT LİSTESİ'!$B$4:$H$605,5,0)),"",(VLOOKUP(K17,'KAYIT LİSTESİ'!$B$4:$H$605,5,0)))</f>
        <v>MEHMET ALTINIŞIK</v>
      </c>
      <c r="P17" s="46" t="str">
        <f>IF(ISERROR(VLOOKUP(K17,'KAYIT LİSTESİ'!$B$4:$H$605,6,0)),"",(VLOOKUP(K17,'KAYIT LİSTESİ'!$B$4:$H$605,6,0)))</f>
        <v>FERDİ</v>
      </c>
      <c r="Q17" s="417">
        <v>22923</v>
      </c>
      <c r="R17" s="26">
        <v>6</v>
      </c>
    </row>
    <row r="18" spans="1:18" s="20" customFormat="1" ht="32.450000000000003" customHeight="1" x14ac:dyDescent="0.2">
      <c r="A18" s="534" t="s">
        <v>12</v>
      </c>
      <c r="B18" s="535" t="s">
        <v>147</v>
      </c>
      <c r="C18" s="527" t="s">
        <v>387</v>
      </c>
      <c r="D18" s="528"/>
      <c r="E18" s="529" t="str">
        <f>'YARIŞMA PROGRAMI'!L8</f>
        <v>OSMAN ÖZDEMİR-2:11.5</v>
      </c>
      <c r="F18" s="530"/>
      <c r="G18" s="431" t="s">
        <v>15</v>
      </c>
      <c r="H18" s="432" t="s">
        <v>27</v>
      </c>
      <c r="I18" s="23"/>
      <c r="J18" s="24">
        <v>8</v>
      </c>
      <c r="K18" s="25" t="s">
        <v>1416</v>
      </c>
      <c r="L18" s="26">
        <f>IF(ISERROR(VLOOKUP(K18,'KAYIT LİSTESİ'!$B$4:$H$605,2,0)),"",(VLOOKUP(K18,'KAYIT LİSTESİ'!$B$4:$H$605,2,0)))</f>
        <v>179</v>
      </c>
      <c r="M18" s="27" t="str">
        <f>IF(ISERROR(VLOOKUP(K18,'KAYIT LİSTESİ'!$B$4:$H$605,4,0)),"",(VLOOKUP(K18,'KAYIT LİSTESİ'!$B$4:$H$605,4,0)))</f>
        <v>5.1.1965</v>
      </c>
      <c r="N18" s="27" t="str">
        <f>IF(ISERROR(VLOOKUP(K18,'KAYIT LİSTESİ'!$B$4:$N$605,13,0)),"",(VLOOKUP(K18,'KAYIT LİSTESİ'!$B$4:$N$605,13,0)))</f>
        <v>M-50</v>
      </c>
      <c r="O18" s="46" t="str">
        <f>IF(ISERROR(VLOOKUP(K18,'KAYIT LİSTESİ'!$B$4:$H$605,5,0)),"",(VLOOKUP(K18,'KAYIT LİSTESİ'!$B$4:$H$605,5,0)))</f>
        <v>HASAN TOPALOĞLU</v>
      </c>
      <c r="P18" s="46" t="str">
        <f>IF(ISERROR(VLOOKUP(K18,'KAYIT LİSTESİ'!$B$4:$H$605,6,0)),"",(VLOOKUP(K18,'KAYIT LİSTESİ'!$B$4:$H$605,6,0)))</f>
        <v>KEŞAN GENÇLER VE MASTERLER SPOR KULÜBÜ</v>
      </c>
      <c r="Q18" s="417">
        <v>24397</v>
      </c>
      <c r="R18" s="26">
        <v>8</v>
      </c>
    </row>
    <row r="19" spans="1:18" s="20" customFormat="1" ht="32.450000000000003" customHeight="1" x14ac:dyDescent="0.2">
      <c r="A19" s="534"/>
      <c r="B19" s="536"/>
      <c r="C19" s="354" t="s">
        <v>386</v>
      </c>
      <c r="D19" s="355" t="s">
        <v>225</v>
      </c>
      <c r="E19" s="431" t="s">
        <v>14</v>
      </c>
      <c r="F19" s="431" t="s">
        <v>47</v>
      </c>
      <c r="G19" s="431"/>
      <c r="H19" s="433"/>
      <c r="I19" s="23"/>
      <c r="J19" s="24">
        <v>8</v>
      </c>
      <c r="K19" s="25" t="s">
        <v>1417</v>
      </c>
      <c r="L19" s="26">
        <f>IF(ISERROR(VLOOKUP(K19,'KAYIT LİSTESİ'!$B$4:$H$605,2,0)),"",(VLOOKUP(K19,'KAYIT LİSTESİ'!$B$4:$H$605,2,0)))</f>
        <v>203</v>
      </c>
      <c r="M19" s="27" t="str">
        <f>IF(ISERROR(VLOOKUP(K19,'KAYIT LİSTESİ'!$B$4:$H$605,4,0)),"",(VLOOKUP(K19,'KAYIT LİSTESİ'!$B$4:$H$605,4,0)))</f>
        <v>17.12.1963</v>
      </c>
      <c r="N19" s="27" t="str">
        <f>IF(ISERROR(VLOOKUP(K19,'KAYIT LİSTESİ'!$B$4:$N$605,13,0)),"",(VLOOKUP(K19,'KAYIT LİSTESİ'!$B$4:$N$605,13,0)))</f>
        <v>M-50</v>
      </c>
      <c r="O19" s="46" t="str">
        <f>IF(ISERROR(VLOOKUP(K19,'KAYIT LİSTESİ'!$B$4:$H$605,5,0)),"",(VLOOKUP(K19,'KAYIT LİSTESİ'!$B$4:$H$605,5,0)))</f>
        <v>AHMET YAŞAR</v>
      </c>
      <c r="P19" s="46" t="str">
        <f>IF(ISERROR(VLOOKUP(K19,'KAYIT LİSTESİ'!$B$4:$H$605,6,0)),"",(VLOOKUP(K19,'KAYIT LİSTESİ'!$B$4:$H$605,6,0)))</f>
        <v>İSTANBUL MASTERLERİ ATL. KULÜBÜ</v>
      </c>
      <c r="Q19" s="417">
        <v>22408</v>
      </c>
      <c r="R19" s="26">
        <v>2</v>
      </c>
    </row>
    <row r="20" spans="1:18" s="20" customFormat="1" ht="32.450000000000003" customHeight="1" x14ac:dyDescent="0.2">
      <c r="A20" s="70">
        <v>1</v>
      </c>
      <c r="B20" s="70">
        <v>93</v>
      </c>
      <c r="C20" s="117" t="s">
        <v>293</v>
      </c>
      <c r="D20" s="117" t="s">
        <v>246</v>
      </c>
      <c r="E20" s="181" t="s">
        <v>294</v>
      </c>
      <c r="F20" s="182" t="s">
        <v>527</v>
      </c>
      <c r="G20" s="417">
        <v>21482</v>
      </c>
      <c r="H20" s="234"/>
      <c r="I20" s="23"/>
      <c r="J20" s="547" t="s">
        <v>17</v>
      </c>
      <c r="K20" s="548"/>
      <c r="L20" s="548"/>
      <c r="M20" s="548"/>
      <c r="N20" s="548"/>
      <c r="O20" s="548"/>
      <c r="P20" s="548"/>
      <c r="Q20" s="548"/>
      <c r="R20" s="549"/>
    </row>
    <row r="21" spans="1:18" s="20" customFormat="1" ht="32.450000000000003" customHeight="1" x14ac:dyDescent="0.2">
      <c r="A21" s="70">
        <v>2</v>
      </c>
      <c r="B21" s="70">
        <v>109</v>
      </c>
      <c r="C21" s="117" t="s">
        <v>1238</v>
      </c>
      <c r="D21" s="117" t="s">
        <v>246</v>
      </c>
      <c r="E21" s="181" t="s">
        <v>1239</v>
      </c>
      <c r="F21" s="182" t="s">
        <v>231</v>
      </c>
      <c r="G21" s="417">
        <v>22553</v>
      </c>
      <c r="H21" s="234"/>
      <c r="I21" s="23"/>
      <c r="J21" s="45" t="s">
        <v>12</v>
      </c>
      <c r="K21" s="42" t="s">
        <v>148</v>
      </c>
      <c r="L21" s="42" t="s">
        <v>147</v>
      </c>
      <c r="M21" s="43" t="s">
        <v>13</v>
      </c>
      <c r="N21" s="43" t="s">
        <v>225</v>
      </c>
      <c r="O21" s="44" t="s">
        <v>14</v>
      </c>
      <c r="P21" s="44" t="s">
        <v>47</v>
      </c>
      <c r="Q21" s="42" t="s">
        <v>15</v>
      </c>
      <c r="R21" s="42" t="s">
        <v>27</v>
      </c>
    </row>
    <row r="22" spans="1:18" s="20" customFormat="1" ht="32.450000000000003" customHeight="1" x14ac:dyDescent="0.2">
      <c r="A22" s="70">
        <v>3</v>
      </c>
      <c r="B22" s="70">
        <v>133</v>
      </c>
      <c r="C22" s="117" t="s">
        <v>929</v>
      </c>
      <c r="D22" s="117" t="s">
        <v>246</v>
      </c>
      <c r="E22" s="181" t="s">
        <v>930</v>
      </c>
      <c r="F22" s="182" t="s">
        <v>301</v>
      </c>
      <c r="G22" s="417">
        <v>22923</v>
      </c>
      <c r="H22" s="71"/>
      <c r="I22" s="23"/>
      <c r="J22" s="24">
        <v>1</v>
      </c>
      <c r="K22" s="25" t="s">
        <v>122</v>
      </c>
      <c r="L22" s="26">
        <f>IF(ISERROR(VLOOKUP(K22,'KAYIT LİSTESİ'!$B$4:$H$605,2,0)),"",(VLOOKUP(K22,'KAYIT LİSTESİ'!$B$4:$H$605,2,0)))</f>
        <v>19</v>
      </c>
      <c r="M22" s="27" t="str">
        <f>IF(ISERROR(VLOOKUP(K22,'KAYIT LİSTESİ'!$B$4:$H$605,4,0)),"",(VLOOKUP(K22,'KAYIT LİSTESİ'!$B$4:$H$605,4,0)))</f>
        <v>7.7.1960</v>
      </c>
      <c r="N22" s="27" t="str">
        <f>IF(ISERROR(VLOOKUP(K22,'KAYIT LİSTESİ'!$B$4:$N$605,13,0)),"",(VLOOKUP(K22,'KAYIT LİSTESİ'!$B$4:$N$605,13,0)))</f>
        <v>M-55</v>
      </c>
      <c r="O22" s="46" t="str">
        <f>IF(ISERROR(VLOOKUP(K22,'KAYIT LİSTESİ'!$B$4:$H$605,5,0)),"",(VLOOKUP(K22,'KAYIT LİSTESİ'!$B$4:$H$605,5,0)))</f>
        <v>ABDULLAH YAVUZ ERTEKİN</v>
      </c>
      <c r="P22" s="46" t="str">
        <f>IF(ISERROR(VLOOKUP(K22,'KAYIT LİSTESİ'!$B$4:$H$605,6,0)),"",(VLOOKUP(K22,'KAYIT LİSTESİ'!$B$4:$H$605,6,0)))</f>
        <v>FERDİ</v>
      </c>
      <c r="Q22" s="417" t="s">
        <v>1669</v>
      </c>
      <c r="R22" s="26" t="s">
        <v>383</v>
      </c>
    </row>
    <row r="23" spans="1:18" s="20" customFormat="1" ht="32.450000000000003" customHeight="1" x14ac:dyDescent="0.2">
      <c r="A23" s="70">
        <v>4</v>
      </c>
      <c r="B23" s="70">
        <v>3</v>
      </c>
      <c r="C23" s="117" t="s">
        <v>926</v>
      </c>
      <c r="D23" s="117" t="s">
        <v>246</v>
      </c>
      <c r="E23" s="181" t="s">
        <v>927</v>
      </c>
      <c r="F23" s="182" t="s">
        <v>928</v>
      </c>
      <c r="G23" s="417">
        <v>24135</v>
      </c>
      <c r="H23" s="71"/>
      <c r="I23" s="23"/>
      <c r="J23" s="24">
        <v>2</v>
      </c>
      <c r="K23" s="25" t="s">
        <v>123</v>
      </c>
      <c r="L23" s="26">
        <f>IF(ISERROR(VLOOKUP(K23,'KAYIT LİSTESİ'!$B$4:$H$605,2,0)),"",(VLOOKUP(K23,'KAYIT LİSTESİ'!$B$4:$H$605,2,0)))</f>
        <v>166</v>
      </c>
      <c r="M23" s="27" t="str">
        <f>IF(ISERROR(VLOOKUP(K23,'KAYIT LİSTESİ'!$B$4:$H$605,4,0)),"",(VLOOKUP(K23,'KAYIT LİSTESİ'!$B$4:$H$605,4,0)))</f>
        <v>10.5.1957</v>
      </c>
      <c r="N23" s="27" t="str">
        <f>IF(ISERROR(VLOOKUP(K23,'KAYIT LİSTESİ'!$B$4:$N$605,13,0)),"",(VLOOKUP(K23,'KAYIT LİSTESİ'!$B$4:$N$605,13,0)))</f>
        <v>M-55</v>
      </c>
      <c r="O23" s="46" t="str">
        <f>IF(ISERROR(VLOOKUP(K23,'KAYIT LİSTESİ'!$B$4:$H$605,5,0)),"",(VLOOKUP(K23,'KAYIT LİSTESİ'!$B$4:$H$605,5,0)))</f>
        <v>ÇETİN ÇAĞATAY</v>
      </c>
      <c r="P23" s="46" t="str">
        <f>IF(ISERROR(VLOOKUP(K23,'KAYIT LİSTESİ'!$B$4:$H$605,6,0)),"",(VLOOKUP(K23,'KAYIT LİSTESİ'!$B$4:$H$605,6,0)))</f>
        <v>FERDİ</v>
      </c>
      <c r="Q23" s="417">
        <v>25034</v>
      </c>
      <c r="R23" s="26">
        <v>4</v>
      </c>
    </row>
    <row r="24" spans="1:18" s="20" customFormat="1" ht="32.450000000000003" customHeight="1" x14ac:dyDescent="0.2">
      <c r="A24" s="534" t="s">
        <v>12</v>
      </c>
      <c r="B24" s="535" t="s">
        <v>147</v>
      </c>
      <c r="C24" s="527" t="s">
        <v>387</v>
      </c>
      <c r="D24" s="528"/>
      <c r="E24" s="529" t="str">
        <f>'YARIŞMA PROGRAMI'!M8</f>
        <v>ÜZEYİR KAPLAN-2:15.20</v>
      </c>
      <c r="F24" s="530"/>
      <c r="G24" s="531" t="s">
        <v>15</v>
      </c>
      <c r="H24" s="532" t="s">
        <v>27</v>
      </c>
      <c r="I24" s="23"/>
      <c r="J24" s="24">
        <v>2</v>
      </c>
      <c r="K24" s="25" t="s">
        <v>124</v>
      </c>
      <c r="L24" s="26">
        <f>IF(ISERROR(VLOOKUP(K24,'KAYIT LİSTESİ'!$B$4:$H$605,2,0)),"",(VLOOKUP(K24,'KAYIT LİSTESİ'!$B$4:$H$605,2,0)))</f>
        <v>197</v>
      </c>
      <c r="M24" s="27" t="str">
        <f>IF(ISERROR(VLOOKUP(K24,'KAYIT LİSTESİ'!$B$4:$H$605,4,0)),"",(VLOOKUP(K24,'KAYIT LİSTESİ'!$B$4:$H$605,4,0)))</f>
        <v>25.7.1958</v>
      </c>
      <c r="N24" s="27" t="str">
        <f>IF(ISERROR(VLOOKUP(K24,'KAYIT LİSTESİ'!$B$4:$N$605,13,0)),"",(VLOOKUP(K24,'KAYIT LİSTESİ'!$B$4:$N$605,13,0)))</f>
        <v>M-55</v>
      </c>
      <c r="O24" s="46" t="str">
        <f>IF(ISERROR(VLOOKUP(K24,'KAYIT LİSTESİ'!$B$4:$H$605,5,0)),"",(VLOOKUP(K24,'KAYIT LİSTESİ'!$B$4:$H$605,5,0)))</f>
        <v>ERHAN ŞİRİN</v>
      </c>
      <c r="P24" s="46" t="str">
        <f>IF(ISERROR(VLOOKUP(K24,'KAYIT LİSTESİ'!$B$4:$H$605,6,0)),"",(VLOOKUP(K24,'KAYIT LİSTESİ'!$B$4:$H$605,6,0)))</f>
        <v>İZMİR ATLETİZM SPOR KULÜBÜ</v>
      </c>
      <c r="Q24" s="417">
        <v>30571</v>
      </c>
      <c r="R24" s="26">
        <v>5</v>
      </c>
    </row>
    <row r="25" spans="1:18" s="20" customFormat="1" ht="32.450000000000003" customHeight="1" x14ac:dyDescent="0.2">
      <c r="A25" s="534"/>
      <c r="B25" s="536"/>
      <c r="C25" s="354" t="s">
        <v>386</v>
      </c>
      <c r="D25" s="355" t="s">
        <v>225</v>
      </c>
      <c r="E25" s="348" t="s">
        <v>14</v>
      </c>
      <c r="F25" s="348" t="s">
        <v>47</v>
      </c>
      <c r="G25" s="531"/>
      <c r="H25" s="533"/>
      <c r="I25" s="23"/>
      <c r="J25" s="24">
        <v>3</v>
      </c>
      <c r="K25" s="25" t="s">
        <v>125</v>
      </c>
      <c r="L25" s="26">
        <f>IF(ISERROR(VLOOKUP(K25,'KAYIT LİSTESİ'!$B$4:$H$605,2,0)),"",(VLOOKUP(K25,'KAYIT LİSTESİ'!$B$4:$H$605,2,0)))</f>
        <v>26</v>
      </c>
      <c r="M25" s="27" t="str">
        <f>IF(ISERROR(VLOOKUP(K25,'KAYIT LİSTESİ'!$B$4:$H$605,4,0)),"",(VLOOKUP(K25,'KAYIT LİSTESİ'!$B$4:$H$605,4,0)))</f>
        <v>7.10.1952</v>
      </c>
      <c r="N25" s="27" t="str">
        <f>IF(ISERROR(VLOOKUP(K25,'KAYIT LİSTESİ'!$B$4:$N$605,13,0)),"",(VLOOKUP(K25,'KAYIT LİSTESİ'!$B$4:$N$605,13,0)))</f>
        <v>M-60</v>
      </c>
      <c r="O25" s="46" t="str">
        <f>IF(ISERROR(VLOOKUP(K25,'KAYIT LİSTESİ'!$B$4:$H$605,5,0)),"",(VLOOKUP(K25,'KAYIT LİSTESİ'!$B$4:$H$605,5,0)))</f>
        <v>NECDET ŞAHİN</v>
      </c>
      <c r="P25" s="46" t="str">
        <f>IF(ISERROR(VLOOKUP(K25,'KAYIT LİSTESİ'!$B$4:$H$605,6,0)),"",(VLOOKUP(K25,'KAYIT LİSTESİ'!$B$4:$H$605,6,0)))</f>
        <v>İZMİR MASTERLER ATL. KULÜBÜ</v>
      </c>
      <c r="Q25" s="417">
        <v>24915</v>
      </c>
      <c r="R25" s="26">
        <v>3</v>
      </c>
    </row>
    <row r="26" spans="1:18" s="20" customFormat="1" ht="32.450000000000003" customHeight="1" x14ac:dyDescent="0.2">
      <c r="A26" s="70">
        <v>1</v>
      </c>
      <c r="B26" s="70">
        <v>203</v>
      </c>
      <c r="C26" s="117" t="s">
        <v>1401</v>
      </c>
      <c r="D26" s="117" t="s">
        <v>251</v>
      </c>
      <c r="E26" s="181" t="s">
        <v>1426</v>
      </c>
      <c r="F26" s="182" t="s">
        <v>232</v>
      </c>
      <c r="G26" s="417">
        <v>22408</v>
      </c>
      <c r="H26" s="71"/>
      <c r="I26" s="23"/>
      <c r="J26" s="24">
        <v>4</v>
      </c>
      <c r="K26" s="25" t="s">
        <v>126</v>
      </c>
      <c r="L26" s="26">
        <f>IF(ISERROR(VLOOKUP(K26,'KAYIT LİSTESİ'!$B$4:$H$605,2,0)),"",(VLOOKUP(K26,'KAYIT LİSTESİ'!$B$4:$H$605,2,0)))</f>
        <v>35</v>
      </c>
      <c r="M26" s="27" t="str">
        <f>IF(ISERROR(VLOOKUP(K26,'KAYIT LİSTESİ'!$B$4:$H$605,4,0)),"",(VLOOKUP(K26,'KAYIT LİSTESİ'!$B$4:$H$605,4,0)))</f>
        <v>18.6.1955</v>
      </c>
      <c r="N26" s="27" t="str">
        <f>IF(ISERROR(VLOOKUP(K26,'KAYIT LİSTESİ'!$B$4:$N$605,13,0)),"",(VLOOKUP(K26,'KAYIT LİSTESİ'!$B$4:$N$605,13,0)))</f>
        <v>M-60</v>
      </c>
      <c r="O26" s="46" t="str">
        <f>IF(ISERROR(VLOOKUP(K26,'KAYIT LİSTESİ'!$B$4:$H$605,5,0)),"",(VLOOKUP(K26,'KAYIT LİSTESİ'!$B$4:$H$605,5,0)))</f>
        <v>DURALİ YILDIZ</v>
      </c>
      <c r="P26" s="46" t="str">
        <f>IF(ISERROR(VLOOKUP(K26,'KAYIT LİSTESİ'!$B$4:$H$605,6,0)),"",(VLOOKUP(K26,'KAYIT LİSTESİ'!$B$4:$H$605,6,0)))</f>
        <v>İZMİR MASTERLER ATL. KULÜBÜ</v>
      </c>
      <c r="Q26" s="417">
        <v>23300</v>
      </c>
      <c r="R26" s="26">
        <v>1</v>
      </c>
    </row>
    <row r="27" spans="1:18" s="20" customFormat="1" ht="32.450000000000003" customHeight="1" x14ac:dyDescent="0.2">
      <c r="A27" s="70">
        <v>2</v>
      </c>
      <c r="B27" s="70">
        <v>179</v>
      </c>
      <c r="C27" s="117" t="s">
        <v>932</v>
      </c>
      <c r="D27" s="117" t="s">
        <v>251</v>
      </c>
      <c r="E27" s="181" t="s">
        <v>933</v>
      </c>
      <c r="F27" s="182" t="s">
        <v>934</v>
      </c>
      <c r="G27" s="417">
        <v>24397</v>
      </c>
      <c r="H27" s="71"/>
      <c r="I27" s="23"/>
      <c r="J27" s="24">
        <v>4</v>
      </c>
      <c r="K27" s="25" t="s">
        <v>127</v>
      </c>
      <c r="L27" s="26">
        <f>IF(ISERROR(VLOOKUP(K27,'KAYIT LİSTESİ'!$B$4:$H$605,2,0)),"",(VLOOKUP(K27,'KAYIT LİSTESİ'!$B$4:$H$605,2,0)))</f>
        <v>183</v>
      </c>
      <c r="M27" s="27" t="str">
        <f>IF(ISERROR(VLOOKUP(K27,'KAYIT LİSTESİ'!$B$4:$H$605,4,0)),"",(VLOOKUP(K27,'KAYIT LİSTESİ'!$B$4:$H$605,4,0)))</f>
        <v>30.3.1952</v>
      </c>
      <c r="N27" s="27" t="str">
        <f>IF(ISERROR(VLOOKUP(K27,'KAYIT LİSTESİ'!$B$4:$N$605,13,0)),"",(VLOOKUP(K27,'KAYIT LİSTESİ'!$B$4:$N$605,13,0)))</f>
        <v>M-60</v>
      </c>
      <c r="O27" s="46" t="str">
        <f>IF(ISERROR(VLOOKUP(K27,'KAYIT LİSTESİ'!$B$4:$H$605,5,0)),"",(VLOOKUP(K27,'KAYIT LİSTESİ'!$B$4:$H$605,5,0)))</f>
        <v>İSMAİL EKŞİ</v>
      </c>
      <c r="P27" s="46" t="str">
        <f>IF(ISERROR(VLOOKUP(K27,'KAYIT LİSTESİ'!$B$4:$H$605,6,0)),"",(VLOOKUP(K27,'KAYIT LİSTESİ'!$B$4:$H$605,6,0)))</f>
        <v>İZMİT ATLETİZM MASTER KULÜBÜ</v>
      </c>
      <c r="Q27" s="417">
        <v>32172</v>
      </c>
      <c r="R27" s="26">
        <v>6</v>
      </c>
    </row>
    <row r="28" spans="1:18" s="20" customFormat="1" ht="32.450000000000003" customHeight="1" x14ac:dyDescent="0.2">
      <c r="A28" s="534" t="s">
        <v>12</v>
      </c>
      <c r="B28" s="535" t="s">
        <v>147</v>
      </c>
      <c r="C28" s="527" t="s">
        <v>387</v>
      </c>
      <c r="D28" s="528"/>
      <c r="E28" s="529" t="str">
        <f>'YARIŞMA PROGRAMI'!N8</f>
        <v>AHMET YILMAN-2:18.86</v>
      </c>
      <c r="F28" s="530"/>
      <c r="G28" s="531" t="s">
        <v>15</v>
      </c>
      <c r="H28" s="532" t="s">
        <v>27</v>
      </c>
      <c r="I28" s="23"/>
      <c r="J28" s="24">
        <v>5</v>
      </c>
      <c r="K28" s="25" t="s">
        <v>323</v>
      </c>
      <c r="L28" s="26">
        <f>IF(ISERROR(VLOOKUP(K28,'KAYIT LİSTESİ'!$B$4:$H$605,2,0)),"",(VLOOKUP(K28,'KAYIT LİSTESİ'!$B$4:$H$605,2,0)))</f>
        <v>192</v>
      </c>
      <c r="M28" s="27" t="str">
        <f>IF(ISERROR(VLOOKUP(K28,'KAYIT LİSTESİ'!$B$4:$H$605,4,0)),"",(VLOOKUP(K28,'KAYIT LİSTESİ'!$B$4:$H$605,4,0)))</f>
        <v>1.1.1953</v>
      </c>
      <c r="N28" s="27" t="str">
        <f>IF(ISERROR(VLOOKUP(K28,'KAYIT LİSTESİ'!$B$4:$N$605,13,0)),"",(VLOOKUP(K28,'KAYIT LİSTESİ'!$B$4:$N$605,13,0)))</f>
        <v>M-60</v>
      </c>
      <c r="O28" s="46" t="str">
        <f>IF(ISERROR(VLOOKUP(K28,'KAYIT LİSTESİ'!$B$4:$H$605,5,0)),"",(VLOOKUP(K28,'KAYIT LİSTESİ'!$B$4:$H$605,5,0)))</f>
        <v>MUSTAFA SEVİM</v>
      </c>
      <c r="P28" s="46" t="str">
        <f>IF(ISERROR(VLOOKUP(K28,'KAYIT LİSTESİ'!$B$4:$H$605,6,0)),"",(VLOOKUP(K28,'KAYIT LİSTESİ'!$B$4:$H$605,6,0)))</f>
        <v>İZMİR MASTERLER ATL. KULÜBÜ</v>
      </c>
      <c r="Q28" s="417">
        <v>24685</v>
      </c>
      <c r="R28" s="26">
        <v>2</v>
      </c>
    </row>
    <row r="29" spans="1:18" s="20" customFormat="1" ht="32.450000000000003" customHeight="1" x14ac:dyDescent="0.2">
      <c r="A29" s="534"/>
      <c r="B29" s="536"/>
      <c r="C29" s="354" t="s">
        <v>386</v>
      </c>
      <c r="D29" s="355" t="s">
        <v>225</v>
      </c>
      <c r="E29" s="348" t="s">
        <v>14</v>
      </c>
      <c r="F29" s="348" t="s">
        <v>47</v>
      </c>
      <c r="G29" s="531"/>
      <c r="H29" s="533"/>
      <c r="I29" s="23"/>
      <c r="J29" s="24">
        <v>6</v>
      </c>
      <c r="K29" s="25" t="s">
        <v>1234</v>
      </c>
      <c r="L29" s="26">
        <f>IF(ISERROR(VLOOKUP(K29,'KAYIT LİSTESİ'!$B$4:$H$605,2,0)),"",(VLOOKUP(K29,'KAYIT LİSTESİ'!$B$4:$H$605,2,0)))</f>
        <v>207</v>
      </c>
      <c r="M29" s="27" t="str">
        <f>IF(ISERROR(VLOOKUP(K29,'KAYIT LİSTESİ'!$B$4:$H$605,4,0)),"",(VLOOKUP(K29,'KAYIT LİSTESİ'!$B$4:$H$605,4,0)))</f>
        <v>10.10.1952</v>
      </c>
      <c r="N29" s="27" t="str">
        <f>IF(ISERROR(VLOOKUP(K29,'KAYIT LİSTESİ'!$B$4:$N$605,13,0)),"",(VLOOKUP(K29,'KAYIT LİSTESİ'!$B$4:$N$605,13,0)))</f>
        <v>M-60</v>
      </c>
      <c r="O29" s="46" t="str">
        <f>IF(ISERROR(VLOOKUP(K29,'KAYIT LİSTESİ'!$B$4:$H$605,5,0)),"",(VLOOKUP(K29,'KAYIT LİSTESİ'!$B$4:$H$605,5,0)))</f>
        <v>MEHMET SARI</v>
      </c>
      <c r="P29" s="46" t="str">
        <f>IF(ISERROR(VLOOKUP(K29,'KAYIT LİSTESİ'!$B$4:$H$605,6,0)),"",(VLOOKUP(K29,'KAYIT LİSTESİ'!$B$4:$H$605,6,0)))</f>
        <v>BALIKESİR GENÇLİK SPOR KULUBÜ</v>
      </c>
      <c r="Q29" s="417" t="s">
        <v>1669</v>
      </c>
      <c r="R29" s="26" t="s">
        <v>383</v>
      </c>
    </row>
    <row r="30" spans="1:18" s="20" customFormat="1" ht="32.450000000000003" customHeight="1" x14ac:dyDescent="0.2">
      <c r="A30" s="70">
        <v>1</v>
      </c>
      <c r="B30" s="70">
        <v>166</v>
      </c>
      <c r="C30" s="117" t="s">
        <v>937</v>
      </c>
      <c r="D30" s="117" t="s">
        <v>252</v>
      </c>
      <c r="E30" s="181" t="s">
        <v>938</v>
      </c>
      <c r="F30" s="182" t="s">
        <v>301</v>
      </c>
      <c r="G30" s="417">
        <v>25034</v>
      </c>
      <c r="H30" s="71"/>
      <c r="I30" s="23"/>
      <c r="J30" s="24">
        <v>6</v>
      </c>
      <c r="K30" s="25" t="s">
        <v>1418</v>
      </c>
      <c r="L30" s="26">
        <f>IF(ISERROR(VLOOKUP(K30,'KAYIT LİSTESİ'!$B$4:$H$605,2,0)),"",(VLOOKUP(K30,'KAYIT LİSTESİ'!$B$4:$H$605,2,0)))</f>
        <v>5</v>
      </c>
      <c r="M30" s="27" t="str">
        <f>IF(ISERROR(VLOOKUP(K30,'KAYIT LİSTESİ'!$B$4:$H$605,4,0)),"",(VLOOKUP(K30,'KAYIT LİSTESİ'!$B$4:$H$605,4,0)))</f>
        <v>11.1.1947</v>
      </c>
      <c r="N30" s="27" t="str">
        <f>IF(ISERROR(VLOOKUP(K30,'KAYIT LİSTESİ'!$B$4:$N$605,13,0)),"",(VLOOKUP(K30,'KAYIT LİSTESİ'!$B$4:$N$605,13,0)))</f>
        <v>M-65</v>
      </c>
      <c r="O30" s="46" t="str">
        <f>IF(ISERROR(VLOOKUP(K30,'KAYIT LİSTESİ'!$B$4:$H$605,5,0)),"",(VLOOKUP(K30,'KAYIT LİSTESİ'!$B$4:$H$605,5,0)))</f>
        <v>BURAK BÜYÜKBAYKAL</v>
      </c>
      <c r="P30" s="46" t="str">
        <f>IF(ISERROR(VLOOKUP(K30,'KAYIT LİSTESİ'!$B$4:$H$605,6,0)),"",(VLOOKUP(K30,'KAYIT LİSTESİ'!$B$4:$H$605,6,0)))</f>
        <v>İZMİR MASTERLER ATL. KULÜBÜ</v>
      </c>
      <c r="Q30" s="417">
        <v>32174</v>
      </c>
      <c r="R30" s="26">
        <v>7</v>
      </c>
    </row>
    <row r="31" spans="1:18" s="20" customFormat="1" ht="32.450000000000003" customHeight="1" x14ac:dyDescent="0.2">
      <c r="A31" s="70">
        <v>2</v>
      </c>
      <c r="B31" s="70">
        <v>197</v>
      </c>
      <c r="C31" s="117" t="s">
        <v>1384</v>
      </c>
      <c r="D31" s="117" t="s">
        <v>252</v>
      </c>
      <c r="E31" s="181" t="s">
        <v>1421</v>
      </c>
      <c r="F31" s="182" t="s">
        <v>229</v>
      </c>
      <c r="G31" s="417">
        <v>30571</v>
      </c>
      <c r="H31" s="71"/>
      <c r="I31" s="23"/>
      <c r="J31" s="24">
        <v>7</v>
      </c>
      <c r="K31" s="25" t="s">
        <v>1419</v>
      </c>
      <c r="L31" s="26">
        <f>IF(ISERROR(VLOOKUP(K31,'KAYIT LİSTESİ'!$B$4:$H$605,2,0)),"",(VLOOKUP(K31,'KAYIT LİSTESİ'!$B$4:$H$605,2,0)))</f>
        <v>55</v>
      </c>
      <c r="M31" s="27" t="str">
        <f>IF(ISERROR(VLOOKUP(K31,'KAYIT LİSTESİ'!$B$4:$H$605,4,0)),"",(VLOOKUP(K31,'KAYIT LİSTESİ'!$B$4:$H$605,4,0)))</f>
        <v>4.10.1949</v>
      </c>
      <c r="N31" s="27" t="str">
        <f>IF(ISERROR(VLOOKUP(K31,'KAYIT LİSTESİ'!$B$4:$N$605,13,0)),"",(VLOOKUP(K31,'KAYIT LİSTESİ'!$B$4:$N$605,13,0)))</f>
        <v>M-65</v>
      </c>
      <c r="O31" s="46" t="str">
        <f>IF(ISERROR(VLOOKUP(K31,'KAYIT LİSTESİ'!$B$4:$H$605,5,0)),"",(VLOOKUP(K31,'KAYIT LİSTESİ'!$B$4:$H$605,5,0)))</f>
        <v>MEHMET AFİF GEZGİN</v>
      </c>
      <c r="P31" s="46" t="str">
        <f>IF(ISERROR(VLOOKUP(K31,'KAYIT LİSTESİ'!$B$4:$H$605,6,0)),"",(VLOOKUP(K31,'KAYIT LİSTESİ'!$B$4:$H$605,6,0)))</f>
        <v>FERDİ</v>
      </c>
      <c r="Q31" s="417">
        <v>40459</v>
      </c>
      <c r="R31" s="26">
        <v>9</v>
      </c>
    </row>
    <row r="32" spans="1:18" s="20" customFormat="1" ht="32.450000000000003" customHeight="1" x14ac:dyDescent="0.2">
      <c r="A32" s="70" t="s">
        <v>383</v>
      </c>
      <c r="B32" s="70">
        <v>19</v>
      </c>
      <c r="C32" s="117" t="s">
        <v>276</v>
      </c>
      <c r="D32" s="117" t="s">
        <v>252</v>
      </c>
      <c r="E32" s="181" t="s">
        <v>1240</v>
      </c>
      <c r="F32" s="182" t="s">
        <v>301</v>
      </c>
      <c r="G32" s="233" t="s">
        <v>1669</v>
      </c>
      <c r="H32" s="71"/>
      <c r="I32" s="23"/>
      <c r="J32" s="24">
        <v>8</v>
      </c>
      <c r="K32" s="25" t="s">
        <v>1443</v>
      </c>
      <c r="L32" s="26">
        <f>IF(ISERROR(VLOOKUP(K32,'KAYIT LİSTESİ'!$B$4:$H$605,2,0)),"",(VLOOKUP(K32,'KAYIT LİSTESİ'!$B$4:$H$605,2,0)))</f>
        <v>18</v>
      </c>
      <c r="M32" s="27" t="str">
        <f>IF(ISERROR(VLOOKUP(K32,'KAYIT LİSTESİ'!$B$4:$H$605,4,0)),"",(VLOOKUP(K32,'KAYIT LİSTESİ'!$B$4:$H$605,4,0)))</f>
        <v>10.2.1973</v>
      </c>
      <c r="N32" s="27" t="str">
        <f>IF(ISERROR(VLOOKUP(K32,'KAYIT LİSTESİ'!$B$4:$N$605,13,0)),"",(VLOOKUP(K32,'KAYIT LİSTESİ'!$B$4:$N$605,13,0)))</f>
        <v>M-40</v>
      </c>
      <c r="O32" s="46" t="str">
        <f>IF(ISERROR(VLOOKUP(K32,'KAYIT LİSTESİ'!$B$4:$H$605,5,0)),"",(VLOOKUP(K32,'KAYIT LİSTESİ'!$B$4:$H$605,5,0)))</f>
        <v>BAYRAM ACAR</v>
      </c>
      <c r="P32" s="46" t="str">
        <f>IF(ISERROR(VLOOKUP(K32,'KAYIT LİSTESİ'!$B$4:$H$605,6,0)),"",(VLOOKUP(K32,'KAYIT LİSTESİ'!$B$4:$H$605,6,0)))</f>
        <v>GÖLHİSAR BELEDİYE SPOR KULÜBÜ</v>
      </c>
      <c r="Q32" s="417" t="s">
        <v>1669</v>
      </c>
      <c r="R32" s="26" t="s">
        <v>383</v>
      </c>
    </row>
    <row r="33" spans="1:19" s="20" customFormat="1" ht="32.450000000000003" customHeight="1" x14ac:dyDescent="0.2">
      <c r="A33" s="534" t="s">
        <v>12</v>
      </c>
      <c r="B33" s="535" t="s">
        <v>147</v>
      </c>
      <c r="C33" s="527" t="s">
        <v>387</v>
      </c>
      <c r="D33" s="528"/>
      <c r="E33" s="529" t="str">
        <f>'YARIŞMA PROGRAMI'!O8</f>
        <v>RIZA MAKSUT İŞHAN-2:23.1</v>
      </c>
      <c r="F33" s="530"/>
      <c r="G33" s="531" t="s">
        <v>15</v>
      </c>
      <c r="H33" s="532" t="s">
        <v>27</v>
      </c>
      <c r="I33" s="23"/>
      <c r="J33" s="24">
        <v>8</v>
      </c>
      <c r="K33" s="25" t="s">
        <v>1673</v>
      </c>
      <c r="L33" s="26">
        <f>IF(ISERROR(VLOOKUP(K33,'KAYIT LİSTESİ'!$B$4:$H$605,2,0)),"",(VLOOKUP(K33,'KAYIT LİSTESİ'!$B$4:$H$605,2,0)))</f>
        <v>185</v>
      </c>
      <c r="M33" s="27" t="str">
        <f>IF(ISERROR(VLOOKUP(K33,'KAYIT LİSTESİ'!$B$4:$H$605,4,0)),"",(VLOOKUP(K33,'KAYIT LİSTESİ'!$B$4:$H$605,4,0)))</f>
        <v>2.3.1934</v>
      </c>
      <c r="N33" s="27" t="str">
        <f>IF(ISERROR(VLOOKUP(K33,'KAYIT LİSTESİ'!$B$4:$N$605,13,0)),"",(VLOOKUP(K33,'KAYIT LİSTESİ'!$B$4:$N$605,13,0)))</f>
        <v>M-80</v>
      </c>
      <c r="O33" s="46" t="str">
        <f>IF(ISERROR(VLOOKUP(K33,'KAYIT LİSTESİ'!$B$4:$H$605,5,0)),"",(VLOOKUP(K33,'KAYIT LİSTESİ'!$B$4:$H$605,5,0)))</f>
        <v>MEHMET EMİN KARABOĞA</v>
      </c>
      <c r="P33" s="46" t="str">
        <f>IF(ISERROR(VLOOKUP(K33,'KAYIT LİSTESİ'!$B$4:$H$605,6,0)),"",(VLOOKUP(K33,'KAYIT LİSTESİ'!$B$4:$H$605,6,0)))</f>
        <v>İSTANBUL MASTERLERİ ATL. KULÜBÜ</v>
      </c>
      <c r="Q33" s="417">
        <v>51851</v>
      </c>
      <c r="R33" s="26">
        <v>10</v>
      </c>
    </row>
    <row r="34" spans="1:19" s="20" customFormat="1" ht="32.450000000000003" customHeight="1" x14ac:dyDescent="0.2">
      <c r="A34" s="534"/>
      <c r="B34" s="536"/>
      <c r="C34" s="354" t="s">
        <v>386</v>
      </c>
      <c r="D34" s="355" t="s">
        <v>225</v>
      </c>
      <c r="E34" s="348" t="s">
        <v>14</v>
      </c>
      <c r="F34" s="348" t="s">
        <v>47</v>
      </c>
      <c r="G34" s="531"/>
      <c r="H34" s="533"/>
      <c r="I34" s="23"/>
      <c r="J34" s="24">
        <v>9</v>
      </c>
      <c r="K34" s="25"/>
      <c r="L34" s="26">
        <v>119</v>
      </c>
      <c r="M34" s="27" t="s">
        <v>552</v>
      </c>
      <c r="N34" s="27" t="s">
        <v>264</v>
      </c>
      <c r="O34" s="46" t="s">
        <v>579</v>
      </c>
      <c r="P34" s="46" t="s">
        <v>801</v>
      </c>
      <c r="Q34" s="417">
        <v>35215</v>
      </c>
      <c r="R34" s="26">
        <v>8</v>
      </c>
    </row>
    <row r="35" spans="1:19" s="20" customFormat="1" ht="32.450000000000003" customHeight="1" x14ac:dyDescent="0.2">
      <c r="A35" s="70">
        <v>1</v>
      </c>
      <c r="B35" s="70">
        <v>35</v>
      </c>
      <c r="C35" s="117" t="s">
        <v>1017</v>
      </c>
      <c r="D35" s="117" t="s">
        <v>263</v>
      </c>
      <c r="E35" s="181" t="s">
        <v>384</v>
      </c>
      <c r="F35" s="182" t="s">
        <v>250</v>
      </c>
      <c r="G35" s="417">
        <v>23300</v>
      </c>
      <c r="H35" s="71"/>
      <c r="I35" s="23"/>
      <c r="J35" s="547" t="s">
        <v>18</v>
      </c>
      <c r="K35" s="548"/>
      <c r="L35" s="548"/>
      <c r="M35" s="548"/>
      <c r="N35" s="548"/>
      <c r="O35" s="548"/>
      <c r="P35" s="548"/>
      <c r="Q35" s="548"/>
      <c r="R35" s="549"/>
    </row>
    <row r="36" spans="1:19" s="20" customFormat="1" ht="32.450000000000003" customHeight="1" x14ac:dyDescent="0.2">
      <c r="A36" s="70">
        <v>2</v>
      </c>
      <c r="B36" s="70">
        <v>192</v>
      </c>
      <c r="C36" s="117" t="s">
        <v>298</v>
      </c>
      <c r="D36" s="117" t="s">
        <v>263</v>
      </c>
      <c r="E36" s="181" t="s">
        <v>299</v>
      </c>
      <c r="F36" s="182" t="s">
        <v>250</v>
      </c>
      <c r="G36" s="417">
        <v>24685</v>
      </c>
      <c r="H36" s="71"/>
      <c r="I36" s="23"/>
      <c r="J36" s="45" t="s">
        <v>12</v>
      </c>
      <c r="K36" s="42" t="s">
        <v>148</v>
      </c>
      <c r="L36" s="42" t="s">
        <v>147</v>
      </c>
      <c r="M36" s="43" t="s">
        <v>13</v>
      </c>
      <c r="N36" s="43" t="s">
        <v>225</v>
      </c>
      <c r="O36" s="44" t="s">
        <v>14</v>
      </c>
      <c r="P36" s="44" t="s">
        <v>47</v>
      </c>
      <c r="Q36" s="42" t="s">
        <v>15</v>
      </c>
      <c r="R36" s="42" t="s">
        <v>27</v>
      </c>
    </row>
    <row r="37" spans="1:19" s="20" customFormat="1" ht="32.450000000000003" customHeight="1" x14ac:dyDescent="0.2">
      <c r="A37" s="70">
        <v>3</v>
      </c>
      <c r="B37" s="70">
        <v>26</v>
      </c>
      <c r="C37" s="117" t="s">
        <v>939</v>
      </c>
      <c r="D37" s="117" t="s">
        <v>263</v>
      </c>
      <c r="E37" s="181" t="s">
        <v>940</v>
      </c>
      <c r="F37" s="182" t="s">
        <v>250</v>
      </c>
      <c r="G37" s="417">
        <v>24915</v>
      </c>
      <c r="H37" s="71"/>
      <c r="I37" s="23"/>
      <c r="J37" s="24">
        <v>1</v>
      </c>
      <c r="K37" s="25" t="s">
        <v>128</v>
      </c>
      <c r="L37" s="26"/>
      <c r="M37" s="27"/>
      <c r="N37" s="27"/>
      <c r="O37" s="46"/>
      <c r="P37" s="46"/>
      <c r="Q37" s="28"/>
      <c r="R37" s="26"/>
    </row>
    <row r="38" spans="1:19" s="20" customFormat="1" ht="32.450000000000003" customHeight="1" x14ac:dyDescent="0.2">
      <c r="A38" s="70">
        <v>4</v>
      </c>
      <c r="B38" s="70">
        <v>183</v>
      </c>
      <c r="C38" s="117" t="s">
        <v>255</v>
      </c>
      <c r="D38" s="117" t="s">
        <v>263</v>
      </c>
      <c r="E38" s="181" t="s">
        <v>256</v>
      </c>
      <c r="F38" s="182" t="s">
        <v>651</v>
      </c>
      <c r="G38" s="417">
        <v>32172</v>
      </c>
      <c r="H38" s="71"/>
      <c r="I38" s="23"/>
      <c r="J38" s="24">
        <v>2</v>
      </c>
      <c r="K38" s="25" t="s">
        <v>129</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8"/>
      <c r="R38" s="26"/>
    </row>
    <row r="39" spans="1:19" s="20" customFormat="1" ht="32.450000000000003" customHeight="1" x14ac:dyDescent="0.2">
      <c r="A39" s="70" t="s">
        <v>383</v>
      </c>
      <c r="B39" s="70">
        <v>207</v>
      </c>
      <c r="C39" s="117" t="s">
        <v>1405</v>
      </c>
      <c r="D39" s="117" t="s">
        <v>263</v>
      </c>
      <c r="E39" s="181" t="s">
        <v>1406</v>
      </c>
      <c r="F39" s="182" t="s">
        <v>1425</v>
      </c>
      <c r="G39" s="233" t="s">
        <v>1669</v>
      </c>
      <c r="H39" s="71"/>
      <c r="I39" s="23"/>
      <c r="J39" s="24">
        <v>3</v>
      </c>
      <c r="K39" s="25" t="s">
        <v>130</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8"/>
      <c r="R39" s="26"/>
    </row>
    <row r="40" spans="1:19" s="20" customFormat="1" ht="32.450000000000003" customHeight="1" x14ac:dyDescent="0.2">
      <c r="A40" s="534" t="s">
        <v>12</v>
      </c>
      <c r="B40" s="535" t="s">
        <v>147</v>
      </c>
      <c r="C40" s="527" t="s">
        <v>387</v>
      </c>
      <c r="D40" s="528"/>
      <c r="E40" s="529" t="str">
        <f>'YARIŞMA PROGRAMI'!P8</f>
        <v>HASAN KINALI-2:41.1</v>
      </c>
      <c r="F40" s="530"/>
      <c r="G40" s="531" t="s">
        <v>15</v>
      </c>
      <c r="H40" s="532" t="s">
        <v>27</v>
      </c>
      <c r="I40" s="23"/>
      <c r="J40" s="24">
        <v>4</v>
      </c>
      <c r="K40" s="25" t="s">
        <v>131</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8"/>
      <c r="R40" s="26"/>
    </row>
    <row r="41" spans="1:19" s="20" customFormat="1" ht="32.450000000000003" customHeight="1" x14ac:dyDescent="0.2">
      <c r="A41" s="534"/>
      <c r="B41" s="536"/>
      <c r="C41" s="354" t="s">
        <v>386</v>
      </c>
      <c r="D41" s="355" t="s">
        <v>225</v>
      </c>
      <c r="E41" s="348" t="s">
        <v>14</v>
      </c>
      <c r="F41" s="348" t="s">
        <v>47</v>
      </c>
      <c r="G41" s="531"/>
      <c r="H41" s="533"/>
      <c r="I41" s="23"/>
      <c r="J41" s="24">
        <v>5</v>
      </c>
      <c r="K41" s="25" t="s">
        <v>132</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8"/>
      <c r="R41" s="26"/>
    </row>
    <row r="42" spans="1:19" s="20" customFormat="1" ht="32.450000000000003" customHeight="1" x14ac:dyDescent="0.2">
      <c r="A42" s="70">
        <v>1</v>
      </c>
      <c r="B42" s="70">
        <v>5</v>
      </c>
      <c r="C42" s="117" t="s">
        <v>282</v>
      </c>
      <c r="D42" s="117" t="s">
        <v>264</v>
      </c>
      <c r="E42" s="181" t="s">
        <v>283</v>
      </c>
      <c r="F42" s="182" t="s">
        <v>250</v>
      </c>
      <c r="G42" s="417">
        <v>32174</v>
      </c>
      <c r="H42" s="71"/>
      <c r="I42" s="23"/>
      <c r="J42" s="24">
        <v>6</v>
      </c>
      <c r="K42" s="25" t="s">
        <v>133</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8"/>
      <c r="R42" s="26"/>
    </row>
    <row r="43" spans="1:19" s="20" customFormat="1" ht="32.450000000000003" customHeight="1" x14ac:dyDescent="0.2">
      <c r="A43" s="70">
        <v>2</v>
      </c>
      <c r="B43" s="70">
        <v>119</v>
      </c>
      <c r="C43" s="117" t="s">
        <v>552</v>
      </c>
      <c r="D43" s="117" t="s">
        <v>264</v>
      </c>
      <c r="E43" s="181" t="s">
        <v>579</v>
      </c>
      <c r="F43" s="182" t="s">
        <v>801</v>
      </c>
      <c r="G43" s="417">
        <v>35215</v>
      </c>
      <c r="H43" s="71"/>
      <c r="I43" s="23"/>
      <c r="J43" s="24">
        <v>7</v>
      </c>
      <c r="K43" s="25" t="s">
        <v>324</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8"/>
      <c r="R43" s="26"/>
    </row>
    <row r="44" spans="1:19" s="20" customFormat="1" ht="32.450000000000003" customHeight="1" x14ac:dyDescent="0.2">
      <c r="A44" s="70">
        <v>3</v>
      </c>
      <c r="B44" s="70">
        <v>55</v>
      </c>
      <c r="C44" s="117" t="s">
        <v>284</v>
      </c>
      <c r="D44" s="117" t="s">
        <v>264</v>
      </c>
      <c r="E44" s="181" t="s">
        <v>285</v>
      </c>
      <c r="F44" s="182" t="s">
        <v>301</v>
      </c>
      <c r="G44" s="417">
        <v>40459</v>
      </c>
      <c r="H44" s="71"/>
      <c r="I44" s="23"/>
      <c r="J44" s="24">
        <v>8</v>
      </c>
      <c r="K44" s="25" t="s">
        <v>1235</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8"/>
      <c r="R44" s="26"/>
    </row>
    <row r="45" spans="1:19" s="20" customFormat="1" ht="32.450000000000003" customHeight="1" x14ac:dyDescent="0.2">
      <c r="A45" s="534" t="s">
        <v>12</v>
      </c>
      <c r="B45" s="535" t="s">
        <v>147</v>
      </c>
      <c r="C45" s="527" t="s">
        <v>387</v>
      </c>
      <c r="D45" s="528"/>
      <c r="E45" s="529" t="str">
        <f>'YARIŞMA PROGRAMI'!S8</f>
        <v>M.EMİN KARABOĞA-4:43.98</v>
      </c>
      <c r="F45" s="530"/>
      <c r="G45" s="531" t="s">
        <v>15</v>
      </c>
      <c r="H45" s="532" t="s">
        <v>27</v>
      </c>
      <c r="I45" s="23"/>
      <c r="J45" s="547" t="s">
        <v>44</v>
      </c>
      <c r="K45" s="548"/>
      <c r="L45" s="548"/>
      <c r="M45" s="548"/>
      <c r="N45" s="548"/>
      <c r="O45" s="548"/>
      <c r="P45" s="548"/>
      <c r="Q45" s="548"/>
      <c r="R45" s="549"/>
    </row>
    <row r="46" spans="1:19" s="20" customFormat="1" ht="32.450000000000003" customHeight="1" x14ac:dyDescent="0.2">
      <c r="A46" s="534"/>
      <c r="B46" s="536"/>
      <c r="C46" s="354" t="s">
        <v>386</v>
      </c>
      <c r="D46" s="355" t="s">
        <v>225</v>
      </c>
      <c r="E46" s="431" t="s">
        <v>14</v>
      </c>
      <c r="F46" s="431" t="s">
        <v>47</v>
      </c>
      <c r="G46" s="531"/>
      <c r="H46" s="533"/>
      <c r="I46" s="23"/>
      <c r="J46" s="45" t="s">
        <v>12</v>
      </c>
      <c r="K46" s="42" t="s">
        <v>148</v>
      </c>
      <c r="L46" s="42" t="s">
        <v>147</v>
      </c>
      <c r="M46" s="43" t="s">
        <v>13</v>
      </c>
      <c r="N46" s="43" t="s">
        <v>225</v>
      </c>
      <c r="O46" s="44" t="s">
        <v>14</v>
      </c>
      <c r="P46" s="44" t="s">
        <v>47</v>
      </c>
      <c r="Q46" s="42" t="s">
        <v>15</v>
      </c>
      <c r="R46" s="42" t="s">
        <v>27</v>
      </c>
    </row>
    <row r="47" spans="1:19" ht="32.450000000000003" customHeight="1" x14ac:dyDescent="0.2">
      <c r="A47" s="70"/>
      <c r="B47" s="70">
        <v>185</v>
      </c>
      <c r="C47" s="117" t="s">
        <v>286</v>
      </c>
      <c r="D47" s="117" t="s">
        <v>288</v>
      </c>
      <c r="E47" s="181" t="s">
        <v>287</v>
      </c>
      <c r="F47" s="182" t="s">
        <v>232</v>
      </c>
      <c r="G47" s="417">
        <v>51851</v>
      </c>
      <c r="H47" s="71"/>
      <c r="I47" s="23"/>
      <c r="J47" s="24">
        <v>1</v>
      </c>
      <c r="K47" s="25" t="s">
        <v>134</v>
      </c>
      <c r="L47" s="26" t="str">
        <f>IF(ISERROR(VLOOKUP(K47,'KAYIT LİSTESİ'!$B$4:$H$605,2,0)),"",(VLOOKUP(K47,'KAYIT LİSTESİ'!$B$4:$H$605,2,0)))</f>
        <v/>
      </c>
      <c r="M47" s="27" t="str">
        <f>IF(ISERROR(VLOOKUP(K47,'KAYIT LİSTESİ'!$B$4:$H$605,4,0)),"",(VLOOKUP(K47,'KAYIT LİSTESİ'!$B$4:$H$605,4,0)))</f>
        <v/>
      </c>
      <c r="N47" s="27" t="str">
        <f>IF(ISERROR(VLOOKUP(K47,'KAYIT LİSTESİ'!$B$4:$N$605,13,0)),"",(VLOOKUP(K47,'KAYIT LİSTESİ'!$B$4:$N$605,13,0)))</f>
        <v/>
      </c>
      <c r="O47" s="46" t="str">
        <f>IF(ISERROR(VLOOKUP(K47,'KAYIT LİSTESİ'!$B$4:$H$605,5,0)),"",(VLOOKUP(K47,'KAYIT LİSTESİ'!$B$4:$H$605,5,0)))</f>
        <v/>
      </c>
      <c r="P47" s="46" t="str">
        <f>IF(ISERROR(VLOOKUP(K47,'KAYIT LİSTESİ'!$B$4:$H$605,6,0)),"",(VLOOKUP(K47,'KAYIT LİSTESİ'!$B$4:$H$605,6,0)))</f>
        <v/>
      </c>
      <c r="Q47" s="28"/>
      <c r="R47" s="26"/>
      <c r="S47" s="34"/>
    </row>
    <row r="48" spans="1:19" ht="32.450000000000003" customHeight="1" x14ac:dyDescent="0.2">
      <c r="A48" s="70"/>
      <c r="B48" s="70"/>
      <c r="C48" s="117"/>
      <c r="D48" s="117"/>
      <c r="E48" s="181"/>
      <c r="F48" s="182"/>
      <c r="G48" s="233"/>
      <c r="H48" s="71"/>
      <c r="I48" s="23"/>
      <c r="J48" s="24">
        <v>2</v>
      </c>
      <c r="K48" s="25" t="s">
        <v>135</v>
      </c>
      <c r="L48" s="26" t="str">
        <f>IF(ISERROR(VLOOKUP(K48,'KAYIT LİSTESİ'!$B$4:$H$605,2,0)),"",(VLOOKUP(K48,'KAYIT LİSTESİ'!$B$4:$H$605,2,0)))</f>
        <v/>
      </c>
      <c r="M48" s="27" t="str">
        <f>IF(ISERROR(VLOOKUP(K48,'KAYIT LİSTESİ'!$B$4:$H$605,4,0)),"",(VLOOKUP(K48,'KAYIT LİSTESİ'!$B$4:$H$605,4,0)))</f>
        <v/>
      </c>
      <c r="N48" s="27" t="str">
        <f>IF(ISERROR(VLOOKUP(K48,'KAYIT LİSTESİ'!$B$4:$N$605,13,0)),"",(VLOOKUP(K48,'KAYIT LİSTESİ'!$B$4:$N$605,13,0)))</f>
        <v/>
      </c>
      <c r="O48" s="46" t="str">
        <f>IF(ISERROR(VLOOKUP(K48,'KAYIT LİSTESİ'!$B$4:$H$605,5,0)),"",(VLOOKUP(K48,'KAYIT LİSTESİ'!$B$4:$H$605,5,0)))</f>
        <v/>
      </c>
      <c r="P48" s="46" t="str">
        <f>IF(ISERROR(VLOOKUP(K48,'KAYIT LİSTESİ'!$B$4:$H$605,6,0)),"",(VLOOKUP(K48,'KAYIT LİSTESİ'!$B$4:$H$605,6,0)))</f>
        <v/>
      </c>
      <c r="Q48" s="28"/>
      <c r="R48" s="26"/>
    </row>
    <row r="49" spans="1:18" ht="32.450000000000003" customHeight="1" x14ac:dyDescent="0.2">
      <c r="A49" s="70"/>
      <c r="B49" s="70"/>
      <c r="C49" s="117"/>
      <c r="D49" s="117"/>
      <c r="E49" s="181"/>
      <c r="F49" s="182"/>
      <c r="G49" s="233"/>
      <c r="H49" s="71"/>
      <c r="I49" s="23"/>
      <c r="J49" s="24">
        <v>3</v>
      </c>
      <c r="K49" s="25" t="s">
        <v>136</v>
      </c>
      <c r="L49" s="26" t="str">
        <f>IF(ISERROR(VLOOKUP(K49,'KAYIT LİSTESİ'!$B$4:$H$605,2,0)),"",(VLOOKUP(K49,'KAYIT LİSTESİ'!$B$4:$H$605,2,0)))</f>
        <v/>
      </c>
      <c r="M49" s="27" t="str">
        <f>IF(ISERROR(VLOOKUP(K49,'KAYIT LİSTESİ'!$B$4:$H$605,4,0)),"",(VLOOKUP(K49,'KAYIT LİSTESİ'!$B$4:$H$605,4,0)))</f>
        <v/>
      </c>
      <c r="N49" s="27" t="str">
        <f>IF(ISERROR(VLOOKUP(K49,'KAYIT LİSTESİ'!$B$4:$N$605,13,0)),"",(VLOOKUP(K49,'KAYIT LİSTESİ'!$B$4:$N$605,13,0)))</f>
        <v/>
      </c>
      <c r="O49" s="46" t="str">
        <f>IF(ISERROR(VLOOKUP(K49,'KAYIT LİSTESİ'!$B$4:$H$605,5,0)),"",(VLOOKUP(K49,'KAYIT LİSTESİ'!$B$4:$H$605,5,0)))</f>
        <v/>
      </c>
      <c r="P49" s="46" t="str">
        <f>IF(ISERROR(VLOOKUP(K49,'KAYIT LİSTESİ'!$B$4:$H$605,6,0)),"",(VLOOKUP(K49,'KAYIT LİSTESİ'!$B$4:$H$605,6,0)))</f>
        <v/>
      </c>
      <c r="Q49" s="28"/>
      <c r="R49" s="26"/>
    </row>
    <row r="50" spans="1:18" ht="32.450000000000003" customHeight="1" x14ac:dyDescent="0.2">
      <c r="A50" s="70"/>
      <c r="B50" s="70"/>
      <c r="C50" s="117"/>
      <c r="D50" s="117"/>
      <c r="E50" s="181"/>
      <c r="F50" s="182"/>
      <c r="G50" s="233"/>
      <c r="H50" s="71"/>
      <c r="I50" s="23"/>
      <c r="J50" s="24">
        <v>4</v>
      </c>
      <c r="K50" s="25" t="s">
        <v>137</v>
      </c>
      <c r="L50" s="26" t="str">
        <f>IF(ISERROR(VLOOKUP(K50,'KAYIT LİSTESİ'!$B$4:$H$605,2,0)),"",(VLOOKUP(K50,'KAYIT LİSTESİ'!$B$4:$H$605,2,0)))</f>
        <v/>
      </c>
      <c r="M50" s="27" t="str">
        <f>IF(ISERROR(VLOOKUP(K50,'KAYIT LİSTESİ'!$B$4:$H$605,4,0)),"",(VLOOKUP(K50,'KAYIT LİSTESİ'!$B$4:$H$605,4,0)))</f>
        <v/>
      </c>
      <c r="N50" s="27" t="str">
        <f>IF(ISERROR(VLOOKUP(K50,'KAYIT LİSTESİ'!$B$4:$N$605,13,0)),"",(VLOOKUP(K50,'KAYIT LİSTESİ'!$B$4:$N$605,13,0)))</f>
        <v/>
      </c>
      <c r="O50" s="46" t="str">
        <f>IF(ISERROR(VLOOKUP(K50,'KAYIT LİSTESİ'!$B$4:$H$605,5,0)),"",(VLOOKUP(K50,'KAYIT LİSTESİ'!$B$4:$H$605,5,0)))</f>
        <v/>
      </c>
      <c r="P50" s="46" t="str">
        <f>IF(ISERROR(VLOOKUP(K50,'KAYIT LİSTESİ'!$B$4:$H$605,6,0)),"",(VLOOKUP(K50,'KAYIT LİSTESİ'!$B$4:$H$605,6,0)))</f>
        <v/>
      </c>
      <c r="Q50" s="28"/>
      <c r="R50" s="26"/>
    </row>
    <row r="51" spans="1:18" ht="32.450000000000003" customHeight="1" x14ac:dyDescent="0.2">
      <c r="A51" s="70"/>
      <c r="B51" s="70"/>
      <c r="C51" s="117"/>
      <c r="D51" s="117"/>
      <c r="E51" s="181"/>
      <c r="F51" s="182"/>
      <c r="G51" s="233"/>
      <c r="H51" s="71"/>
      <c r="I51" s="23"/>
      <c r="J51" s="24">
        <v>5</v>
      </c>
      <c r="K51" s="25" t="s">
        <v>138</v>
      </c>
      <c r="L51" s="26" t="str">
        <f>IF(ISERROR(VLOOKUP(K51,'KAYIT LİSTESİ'!$B$4:$H$605,2,0)),"",(VLOOKUP(K51,'KAYIT LİSTESİ'!$B$4:$H$605,2,0)))</f>
        <v/>
      </c>
      <c r="M51" s="27" t="str">
        <f>IF(ISERROR(VLOOKUP(K51,'KAYIT LİSTESİ'!$B$4:$H$605,4,0)),"",(VLOOKUP(K51,'KAYIT LİSTESİ'!$B$4:$H$605,4,0)))</f>
        <v/>
      </c>
      <c r="N51" s="27" t="str">
        <f>IF(ISERROR(VLOOKUP(K51,'KAYIT LİSTESİ'!$B$4:$N$605,13,0)),"",(VLOOKUP(K51,'KAYIT LİSTESİ'!$B$4:$N$605,13,0)))</f>
        <v/>
      </c>
      <c r="O51" s="46" t="str">
        <f>IF(ISERROR(VLOOKUP(K51,'KAYIT LİSTESİ'!$B$4:$H$605,5,0)),"",(VLOOKUP(K51,'KAYIT LİSTESİ'!$B$4:$H$605,5,0)))</f>
        <v/>
      </c>
      <c r="P51" s="46" t="str">
        <f>IF(ISERROR(VLOOKUP(K51,'KAYIT LİSTESİ'!$B$4:$H$605,6,0)),"",(VLOOKUP(K51,'KAYIT LİSTESİ'!$B$4:$H$605,6,0)))</f>
        <v/>
      </c>
      <c r="Q51" s="28"/>
      <c r="R51" s="26"/>
    </row>
    <row r="52" spans="1:18" ht="32.450000000000003" customHeight="1" x14ac:dyDescent="0.2">
      <c r="A52" s="70"/>
      <c r="B52" s="70"/>
      <c r="C52" s="117"/>
      <c r="D52" s="117"/>
      <c r="E52" s="181"/>
      <c r="F52" s="182"/>
      <c r="G52" s="233"/>
      <c r="H52" s="71"/>
      <c r="I52" s="23"/>
      <c r="J52" s="24">
        <v>6</v>
      </c>
      <c r="K52" s="25" t="s">
        <v>139</v>
      </c>
      <c r="L52" s="26" t="str">
        <f>IF(ISERROR(VLOOKUP(K52,'KAYIT LİSTESİ'!$B$4:$H$605,2,0)),"",(VLOOKUP(K52,'KAYIT LİSTESİ'!$B$4:$H$605,2,0)))</f>
        <v/>
      </c>
      <c r="M52" s="27" t="str">
        <f>IF(ISERROR(VLOOKUP(K52,'KAYIT LİSTESİ'!$B$4:$H$605,4,0)),"",(VLOOKUP(K52,'KAYIT LİSTESİ'!$B$4:$H$605,4,0)))</f>
        <v/>
      </c>
      <c r="N52" s="27" t="str">
        <f>IF(ISERROR(VLOOKUP(K52,'KAYIT LİSTESİ'!$B$4:$N$605,13,0)),"",(VLOOKUP(K52,'KAYIT LİSTESİ'!$B$4:$N$605,13,0)))</f>
        <v/>
      </c>
      <c r="O52" s="46" t="str">
        <f>IF(ISERROR(VLOOKUP(K52,'KAYIT LİSTESİ'!$B$4:$H$605,5,0)),"",(VLOOKUP(K52,'KAYIT LİSTESİ'!$B$4:$H$605,5,0)))</f>
        <v/>
      </c>
      <c r="P52" s="46" t="str">
        <f>IF(ISERROR(VLOOKUP(K52,'KAYIT LİSTESİ'!$B$4:$H$605,6,0)),"",(VLOOKUP(K52,'KAYIT LİSTESİ'!$B$4:$H$605,6,0)))</f>
        <v/>
      </c>
      <c r="Q52" s="28"/>
      <c r="R52" s="26"/>
    </row>
    <row r="53" spans="1:18" ht="22.9" customHeight="1" x14ac:dyDescent="0.2">
      <c r="A53" s="70"/>
      <c r="B53" s="70"/>
      <c r="C53" s="117"/>
      <c r="D53" s="117"/>
      <c r="E53" s="181"/>
      <c r="F53" s="182"/>
      <c r="G53" s="233"/>
      <c r="H53" s="71"/>
      <c r="I53" s="23"/>
      <c r="J53" s="24">
        <v>8</v>
      </c>
      <c r="K53" s="25" t="s">
        <v>385</v>
      </c>
      <c r="L53" s="26" t="str">
        <f>IF(ISERROR(VLOOKUP(K53,'KAYIT LİSTESİ'!$B$4:$H$605,2,0)),"",(VLOOKUP(K53,'KAYIT LİSTESİ'!$B$4:$H$605,2,0)))</f>
        <v/>
      </c>
      <c r="M53" s="27" t="str">
        <f>IF(ISERROR(VLOOKUP(K53,'KAYIT LİSTESİ'!$B$4:$H$605,4,0)),"",(VLOOKUP(K53,'KAYIT LİSTESİ'!$B$4:$H$605,4,0)))</f>
        <v/>
      </c>
      <c r="N53" s="27" t="str">
        <f>IF(ISERROR(VLOOKUP(K53,'KAYIT LİSTESİ'!$B$4:$N$605,13,0)),"",(VLOOKUP(K53,'KAYIT LİSTESİ'!$B$4:$N$605,13,0)))</f>
        <v/>
      </c>
      <c r="O53" s="46" t="str">
        <f>IF(ISERROR(VLOOKUP(K53,'KAYIT LİSTESİ'!$B$4:$H$605,5,0)),"",(VLOOKUP(K53,'KAYIT LİSTESİ'!$B$4:$H$605,5,0)))</f>
        <v/>
      </c>
      <c r="P53" s="46" t="str">
        <f>IF(ISERROR(VLOOKUP(K53,'KAYIT LİSTESİ'!$B$4:$H$605,6,0)),"",(VLOOKUP(K53,'KAYIT LİSTESİ'!$B$4:$H$605,6,0)))</f>
        <v/>
      </c>
      <c r="Q53" s="28"/>
      <c r="R53" s="26"/>
    </row>
    <row r="54" spans="1:18" x14ac:dyDescent="0.2">
      <c r="A54" s="32" t="s">
        <v>19</v>
      </c>
      <c r="B54" s="32"/>
      <c r="C54" s="32"/>
      <c r="D54" s="32"/>
      <c r="E54" s="32"/>
      <c r="F54" s="48" t="s">
        <v>0</v>
      </c>
      <c r="G54" s="48" t="s">
        <v>1</v>
      </c>
      <c r="H54" s="29"/>
      <c r="I54" s="33" t="s">
        <v>2</v>
      </c>
      <c r="J54" s="33"/>
      <c r="K54" s="33"/>
      <c r="L54" s="33"/>
      <c r="O54" s="50" t="s">
        <v>3</v>
      </c>
      <c r="P54" s="51" t="s">
        <v>3</v>
      </c>
      <c r="Q54" s="29" t="s">
        <v>3</v>
      </c>
    </row>
  </sheetData>
  <sortState ref="B42:G44">
    <sortCondition ref="G42:G44"/>
  </sortState>
  <mergeCells count="60">
    <mergeCell ref="G45:G46"/>
    <mergeCell ref="H45:H46"/>
    <mergeCell ref="A18:A19"/>
    <mergeCell ref="B18:B19"/>
    <mergeCell ref="C18:D18"/>
    <mergeCell ref="E18:F18"/>
    <mergeCell ref="A45:A46"/>
    <mergeCell ref="B45:B46"/>
    <mergeCell ref="C45:D45"/>
    <mergeCell ref="E45:F45"/>
    <mergeCell ref="H24:H25"/>
    <mergeCell ref="A24:A25"/>
    <mergeCell ref="B24:B25"/>
    <mergeCell ref="C24:D24"/>
    <mergeCell ref="E24:F24"/>
    <mergeCell ref="G24:G25"/>
    <mergeCell ref="A1:R1"/>
    <mergeCell ref="A2:R2"/>
    <mergeCell ref="A3:C3"/>
    <mergeCell ref="E3:F3"/>
    <mergeCell ref="G3:H3"/>
    <mergeCell ref="J3:L3"/>
    <mergeCell ref="P3:R3"/>
    <mergeCell ref="H11:H12"/>
    <mergeCell ref="A4:C4"/>
    <mergeCell ref="E4:F4"/>
    <mergeCell ref="P5:R5"/>
    <mergeCell ref="A6:A7"/>
    <mergeCell ref="B6:B7"/>
    <mergeCell ref="C6:D6"/>
    <mergeCell ref="E6:F6"/>
    <mergeCell ref="G6:G7"/>
    <mergeCell ref="H6:H7"/>
    <mergeCell ref="J6:R6"/>
    <mergeCell ref="A11:A12"/>
    <mergeCell ref="B11:B12"/>
    <mergeCell ref="C11:D11"/>
    <mergeCell ref="E11:F11"/>
    <mergeCell ref="G11:G12"/>
    <mergeCell ref="B28:B29"/>
    <mergeCell ref="C28:D28"/>
    <mergeCell ref="E28:F28"/>
    <mergeCell ref="G28:G29"/>
    <mergeCell ref="H28:H29"/>
    <mergeCell ref="J20:R20"/>
    <mergeCell ref="J35:R35"/>
    <mergeCell ref="J45:R45"/>
    <mergeCell ref="A40:A41"/>
    <mergeCell ref="B40:B41"/>
    <mergeCell ref="C40:D40"/>
    <mergeCell ref="E40:F40"/>
    <mergeCell ref="G40:G41"/>
    <mergeCell ref="H40:H41"/>
    <mergeCell ref="A33:A34"/>
    <mergeCell ref="B33:B34"/>
    <mergeCell ref="C33:D33"/>
    <mergeCell ref="E33:F33"/>
    <mergeCell ref="G33:G34"/>
    <mergeCell ref="H33:H34"/>
    <mergeCell ref="A28:A29"/>
  </mergeCells>
  <hyperlinks>
    <hyperlink ref="E3" location="'YARIŞMA PROGRAMI'!C7" display="100 m. Engelli"/>
  </hyperlinks>
  <printOptions horizontalCentered="1"/>
  <pageMargins left="0.24" right="0.19685039370078741" top="0.24" bottom="0.19" header="0.39370078740157483" footer="0.27559055118110237"/>
  <pageSetup paperSize="9" scale="4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7"/>
  <sheetViews>
    <sheetView view="pageBreakPreview" topLeftCell="A13" zoomScale="90" zoomScaleNormal="100" zoomScaleSheetLayoutView="90" workbookViewId="0">
      <selection activeCell="H36" sqref="H36"/>
    </sheetView>
  </sheetViews>
  <sheetFormatPr defaultColWidth="9.140625" defaultRowHeight="12.75" x14ac:dyDescent="0.2"/>
  <cols>
    <col min="1" max="1" width="6" style="90" customWidth="1"/>
    <col min="2" max="2" width="16.42578125" style="90" hidden="1" customWidth="1"/>
    <col min="3" max="3" width="7.28515625" style="90" customWidth="1"/>
    <col min="4" max="4" width="12.28515625" style="91" customWidth="1"/>
    <col min="5" max="5" width="10.42578125" style="91" customWidth="1"/>
    <col min="6" max="6" width="23.28515625" style="90" customWidth="1"/>
    <col min="7" max="7" width="24.42578125" style="3" customWidth="1"/>
    <col min="8" max="14" width="11.85546875" style="3" customWidth="1"/>
    <col min="15" max="15" width="16.7109375" style="92" customWidth="1"/>
    <col min="16" max="16" width="7.28515625" style="90" customWidth="1"/>
    <col min="17" max="17" width="9.140625" style="3" customWidth="1"/>
    <col min="18" max="16384" width="9.140625" style="3"/>
  </cols>
  <sheetData>
    <row r="1" spans="1:16" ht="48.75" customHeight="1" x14ac:dyDescent="0.2">
      <c r="A1" s="505" t="str">
        <f>'YARIŞMA BİLGİLERİ'!A2</f>
        <v>Türkiye Atletizm Federasyonu
İzmir Atletizm İl Temsilciliği</v>
      </c>
      <c r="B1" s="505"/>
      <c r="C1" s="505"/>
      <c r="D1" s="505"/>
      <c r="E1" s="505"/>
      <c r="F1" s="505"/>
      <c r="G1" s="505"/>
      <c r="H1" s="505"/>
      <c r="I1" s="505"/>
      <c r="J1" s="505"/>
      <c r="K1" s="505"/>
      <c r="L1" s="505"/>
      <c r="M1" s="505"/>
      <c r="N1" s="505"/>
      <c r="O1" s="505"/>
      <c r="P1" s="505"/>
    </row>
    <row r="2" spans="1:16" ht="25.5" customHeight="1" x14ac:dyDescent="0.2">
      <c r="A2" s="506" t="str">
        <f>'YARIŞMA BİLGİLERİ'!F19</f>
        <v>Masterler Türkiye Şampiyonası</v>
      </c>
      <c r="B2" s="506"/>
      <c r="C2" s="506"/>
      <c r="D2" s="506"/>
      <c r="E2" s="506"/>
      <c r="F2" s="506"/>
      <c r="G2" s="506"/>
      <c r="H2" s="506"/>
      <c r="I2" s="506"/>
      <c r="J2" s="506"/>
      <c r="K2" s="506"/>
      <c r="L2" s="506"/>
      <c r="M2" s="506"/>
      <c r="N2" s="506"/>
      <c r="O2" s="506"/>
      <c r="P2" s="506"/>
    </row>
    <row r="3" spans="1:16" s="4" customFormat="1" ht="20.25" customHeight="1" x14ac:dyDescent="0.2">
      <c r="A3" s="507" t="s">
        <v>160</v>
      </c>
      <c r="B3" s="507"/>
      <c r="C3" s="507"/>
      <c r="D3" s="551" t="str">
        <f>'YARIŞMA PROGRAMI'!C32</f>
        <v>Disk Atma</v>
      </c>
      <c r="E3" s="551"/>
      <c r="F3" s="551"/>
      <c r="G3" s="94"/>
      <c r="H3" s="510"/>
      <c r="I3" s="510"/>
      <c r="J3" s="510"/>
      <c r="K3" s="346"/>
      <c r="L3" s="346"/>
      <c r="M3" s="351"/>
      <c r="N3" s="511"/>
      <c r="O3" s="511"/>
      <c r="P3" s="511"/>
    </row>
    <row r="4" spans="1:16" s="4" customFormat="1" ht="17.25" customHeight="1" x14ac:dyDescent="0.2">
      <c r="A4" s="512" t="s">
        <v>161</v>
      </c>
      <c r="B4" s="512"/>
      <c r="C4" s="512"/>
      <c r="D4" s="513" t="s">
        <v>222</v>
      </c>
      <c r="E4" s="513"/>
      <c r="F4" s="513"/>
      <c r="G4" s="155"/>
      <c r="H4" s="156"/>
      <c r="I4" s="514"/>
      <c r="J4" s="514"/>
      <c r="K4" s="347"/>
      <c r="L4" s="512" t="s">
        <v>159</v>
      </c>
      <c r="M4" s="512"/>
      <c r="N4" s="550">
        <f>'YARIŞMA PROGRAMI'!B32</f>
        <v>42211.770833333336</v>
      </c>
      <c r="O4" s="550"/>
      <c r="P4" s="194"/>
    </row>
    <row r="5" spans="1:16" ht="13.5" customHeight="1" x14ac:dyDescent="0.2">
      <c r="A5" s="5"/>
      <c r="B5" s="5"/>
      <c r="C5" s="5"/>
      <c r="D5" s="9"/>
      <c r="E5" s="9"/>
      <c r="F5" s="6"/>
      <c r="G5" s="7"/>
      <c r="H5" s="8"/>
      <c r="I5" s="8"/>
      <c r="J5" s="8"/>
      <c r="K5" s="8"/>
      <c r="L5" s="8"/>
      <c r="M5" s="8"/>
      <c r="N5" s="8"/>
      <c r="O5" s="206">
        <f ca="1">NOW()</f>
        <v>42212.506261805553</v>
      </c>
      <c r="P5" s="206"/>
    </row>
    <row r="6" spans="1:16" ht="32.450000000000003" customHeight="1" x14ac:dyDescent="0.2">
      <c r="A6" s="519" t="s">
        <v>6</v>
      </c>
      <c r="B6" s="519"/>
      <c r="C6" s="520" t="s">
        <v>146</v>
      </c>
      <c r="D6" s="521" t="s">
        <v>387</v>
      </c>
      <c r="E6" s="522"/>
      <c r="F6" s="523" t="str">
        <f>'YARIŞMA PROGRAMI'!J26</f>
        <v>ERCÜMENT OLGUNDENİZ-67.50</v>
      </c>
      <c r="G6" s="524"/>
      <c r="H6" s="516" t="s">
        <v>368</v>
      </c>
      <c r="I6" s="516"/>
      <c r="J6" s="516"/>
      <c r="K6" s="516"/>
      <c r="L6" s="516"/>
      <c r="M6" s="516"/>
      <c r="N6" s="516"/>
      <c r="O6" s="517" t="s">
        <v>8</v>
      </c>
      <c r="P6" s="517" t="s">
        <v>216</v>
      </c>
    </row>
    <row r="7" spans="1:16" ht="21.75" customHeight="1" x14ac:dyDescent="0.2">
      <c r="A7" s="519"/>
      <c r="B7" s="519"/>
      <c r="C7" s="520"/>
      <c r="D7" s="336" t="s">
        <v>386</v>
      </c>
      <c r="E7" s="337" t="s">
        <v>225</v>
      </c>
      <c r="F7" s="265" t="s">
        <v>14</v>
      </c>
      <c r="G7" s="265" t="s">
        <v>47</v>
      </c>
      <c r="H7" s="343">
        <v>1</v>
      </c>
      <c r="I7" s="343">
        <v>2</v>
      </c>
      <c r="J7" s="343">
        <v>3</v>
      </c>
      <c r="K7" s="214" t="s">
        <v>217</v>
      </c>
      <c r="L7" s="343">
        <v>4</v>
      </c>
      <c r="M7" s="343">
        <v>5</v>
      </c>
      <c r="N7" s="343">
        <v>6</v>
      </c>
      <c r="O7" s="518"/>
      <c r="P7" s="518"/>
    </row>
    <row r="8" spans="1:16" s="83" customFormat="1" ht="51" customHeight="1" x14ac:dyDescent="0.2">
      <c r="A8" s="98">
        <v>1</v>
      </c>
      <c r="B8" s="99" t="s">
        <v>1221</v>
      </c>
      <c r="C8" s="100">
        <f>IF(ISERROR(VLOOKUP(B8,'KAYIT LİSTESİ'!$B$4:$H$605,2,0)),"",(VLOOKUP(B8,'KAYIT LİSTESİ'!$B$4:$H$605,2,0)))</f>
        <v>137</v>
      </c>
      <c r="D8" s="101" t="str">
        <f>IF(ISERROR(VLOOKUP(B8,'KAYIT LİSTESİ'!$B$4:$H$605,4,0)),"",(VLOOKUP(B8,'KAYIT LİSTESİ'!$B$4:$H$605,4,0)))</f>
        <v>12.9.1978</v>
      </c>
      <c r="E8" s="101" t="str">
        <f>IF(ISERROR(VLOOKUP(B8,'KAYIT LİSTESİ'!$B$4:$N$605,13,0)),"",(VLOOKUP(B8,'KAYIT LİSTESİ'!$B$4:$N$605,13,0)))</f>
        <v>M-35</v>
      </c>
      <c r="F8" s="187" t="str">
        <f>IF(ISERROR(VLOOKUP(B8,'KAYIT LİSTESİ'!$B$4:$H$605,5,0)),"",(VLOOKUP(B8,'KAYIT LİSTESİ'!$B$4:$H$605,5,0)))</f>
        <v>MEHMET KAZIM  EVCİ</v>
      </c>
      <c r="G8" s="187" t="str">
        <f>IF(ISERROR(VLOOKUP(B8,'KAYIT LİSTESİ'!$B$4:$H$605,6,0)),"",(VLOOKUP(B8,'KAYIT LİSTESİ'!$B$4:$H$605,6,0)))</f>
        <v>İZMİR ATLETİZM SPOR KULÜBÜ</v>
      </c>
      <c r="H8" s="180">
        <v>2791</v>
      </c>
      <c r="I8" s="180" t="s">
        <v>1668</v>
      </c>
      <c r="J8" s="180">
        <v>2800</v>
      </c>
      <c r="K8" s="215">
        <f>MAX(H8:J8)</f>
        <v>2800</v>
      </c>
      <c r="L8" s="216">
        <v>2611</v>
      </c>
      <c r="M8" s="216">
        <v>2849</v>
      </c>
      <c r="N8" s="216" t="s">
        <v>1668</v>
      </c>
      <c r="O8" s="215">
        <f>MAX(H8:N8)</f>
        <v>2849</v>
      </c>
      <c r="P8" s="102"/>
    </row>
    <row r="9" spans="1:16" ht="32.450000000000003" customHeight="1" x14ac:dyDescent="0.2">
      <c r="A9" s="519" t="s">
        <v>6</v>
      </c>
      <c r="B9" s="519"/>
      <c r="C9" s="520" t="s">
        <v>146</v>
      </c>
      <c r="D9" s="521" t="s">
        <v>387</v>
      </c>
      <c r="E9" s="522"/>
      <c r="F9" s="523" t="str">
        <f>'YARIŞMA PROGRAMI'!K26</f>
        <v>HÜSEYİN YILMAZ-44.48</v>
      </c>
      <c r="G9" s="524"/>
      <c r="H9" s="516" t="s">
        <v>369</v>
      </c>
      <c r="I9" s="516"/>
      <c r="J9" s="516"/>
      <c r="K9" s="516"/>
      <c r="L9" s="516"/>
      <c r="M9" s="516"/>
      <c r="N9" s="516"/>
      <c r="O9" s="517" t="s">
        <v>8</v>
      </c>
      <c r="P9" s="517" t="s">
        <v>216</v>
      </c>
    </row>
    <row r="10" spans="1:16" ht="21.75" customHeight="1" x14ac:dyDescent="0.2">
      <c r="A10" s="519"/>
      <c r="B10" s="519"/>
      <c r="C10" s="520"/>
      <c r="D10" s="336" t="s">
        <v>386</v>
      </c>
      <c r="E10" s="337" t="s">
        <v>225</v>
      </c>
      <c r="F10" s="265" t="s">
        <v>14</v>
      </c>
      <c r="G10" s="265" t="s">
        <v>47</v>
      </c>
      <c r="H10" s="343">
        <v>1</v>
      </c>
      <c r="I10" s="343">
        <v>2</v>
      </c>
      <c r="J10" s="343">
        <v>3</v>
      </c>
      <c r="K10" s="214" t="s">
        <v>217</v>
      </c>
      <c r="L10" s="343">
        <v>4</v>
      </c>
      <c r="M10" s="343">
        <v>5</v>
      </c>
      <c r="N10" s="343">
        <v>6</v>
      </c>
      <c r="O10" s="518"/>
      <c r="P10" s="518"/>
    </row>
    <row r="11" spans="1:16" s="83" customFormat="1" ht="51" customHeight="1" x14ac:dyDescent="0.2">
      <c r="A11" s="98">
        <v>1</v>
      </c>
      <c r="B11" s="99" t="s">
        <v>1223</v>
      </c>
      <c r="C11" s="100">
        <f>IF(ISERROR(VLOOKUP(B11,'KAYIT LİSTESİ'!$B$4:$H$605,2,0)),"",(VLOOKUP(B11,'KAYIT LİSTESİ'!$B$4:$H$605,2,0)))</f>
        <v>138</v>
      </c>
      <c r="D11" s="101" t="str">
        <f>IF(ISERROR(VLOOKUP(B11,'KAYIT LİSTESİ'!$B$4:$H$605,4,0)),"",(VLOOKUP(B11,'KAYIT LİSTESİ'!$B$4:$H$605,4,0)))</f>
        <v>5.8.1972</v>
      </c>
      <c r="E11" s="101" t="str">
        <f>IF(ISERROR(VLOOKUP(B11,'KAYIT LİSTESİ'!$B$4:$N$605,13,0)),"",(VLOOKUP(B11,'KAYIT LİSTESİ'!$B$4:$N$605,13,0)))</f>
        <v>M-40</v>
      </c>
      <c r="F11" s="187" t="str">
        <f>IF(ISERROR(VLOOKUP(B11,'KAYIT LİSTESİ'!$B$4:$H$605,5,0)),"",(VLOOKUP(B11,'KAYIT LİSTESİ'!$B$4:$H$605,5,0)))</f>
        <v>KEREM ENGİN</v>
      </c>
      <c r="G11" s="187" t="str">
        <f>IF(ISERROR(VLOOKUP(B11,'KAYIT LİSTESİ'!$B$4:$H$605,6,0)),"",(VLOOKUP(B11,'KAYIT LİSTESİ'!$B$4:$H$605,6,0)))</f>
        <v>İZMİR ATLETİZM SPOR KULÜBÜ</v>
      </c>
      <c r="H11" s="180">
        <v>2330</v>
      </c>
      <c r="I11" s="180">
        <v>2583</v>
      </c>
      <c r="J11" s="180">
        <v>2732</v>
      </c>
      <c r="K11" s="215">
        <f>MAX(H11:J11)</f>
        <v>2732</v>
      </c>
      <c r="L11" s="216" t="s">
        <v>1668</v>
      </c>
      <c r="M11" s="216">
        <v>2674</v>
      </c>
      <c r="N11" s="216" t="s">
        <v>1668</v>
      </c>
      <c r="O11" s="215">
        <f>MAX(H11:N11)</f>
        <v>2732</v>
      </c>
      <c r="P11" s="102"/>
    </row>
    <row r="12" spans="1:16" s="83" customFormat="1" ht="51" customHeight="1" x14ac:dyDescent="0.2">
      <c r="A12" s="98">
        <v>2</v>
      </c>
      <c r="B12" s="99" t="s">
        <v>1222</v>
      </c>
      <c r="C12" s="100">
        <f>IF(ISERROR(VLOOKUP(B12,'KAYIT LİSTESİ'!$B$4:$H$605,2,0)),"",(VLOOKUP(B12,'KAYIT LİSTESİ'!$B$4:$H$605,2,0)))</f>
        <v>31</v>
      </c>
      <c r="D12" s="101" t="str">
        <f>IF(ISERROR(VLOOKUP(B12,'KAYIT LİSTESİ'!$B$4:$H$605,4,0)),"",(VLOOKUP(B12,'KAYIT LİSTESİ'!$B$4:$H$605,4,0)))</f>
        <v>9.1.1973</v>
      </c>
      <c r="E12" s="101" t="str">
        <f>IF(ISERROR(VLOOKUP(B12,'KAYIT LİSTESİ'!$B$4:$N$605,13,0)),"",(VLOOKUP(B12,'KAYIT LİSTESİ'!$B$4:$N$605,13,0)))</f>
        <v>M-40</v>
      </c>
      <c r="F12" s="187" t="str">
        <f>IF(ISERROR(VLOOKUP(B12,'KAYIT LİSTESİ'!$B$4:$H$605,5,0)),"",(VLOOKUP(B12,'KAYIT LİSTESİ'!$B$4:$H$605,5,0)))</f>
        <v>İLHAN VATANSEVER</v>
      </c>
      <c r="G12" s="187" t="str">
        <f>IF(ISERROR(VLOOKUP(B12,'KAYIT LİSTESİ'!$B$4:$H$605,6,0)),"",(VLOOKUP(B12,'KAYIT LİSTESİ'!$B$4:$H$605,6,0)))</f>
        <v>İSTANBUL MASTERLERİ ATL. KULÜBÜ</v>
      </c>
      <c r="H12" s="180" t="s">
        <v>1668</v>
      </c>
      <c r="I12" s="180">
        <v>786</v>
      </c>
      <c r="J12" s="180" t="s">
        <v>383</v>
      </c>
      <c r="K12" s="215">
        <f>MAX(H12:J12)</f>
        <v>786</v>
      </c>
      <c r="L12" s="216"/>
      <c r="M12" s="216"/>
      <c r="N12" s="216"/>
      <c r="O12" s="215">
        <f>MAX(H12:N12)</f>
        <v>786</v>
      </c>
      <c r="P12" s="102"/>
    </row>
    <row r="13" spans="1:16" ht="32.450000000000003" customHeight="1" x14ac:dyDescent="0.2">
      <c r="A13" s="519" t="s">
        <v>6</v>
      </c>
      <c r="B13" s="519"/>
      <c r="C13" s="520" t="s">
        <v>146</v>
      </c>
      <c r="D13" s="521" t="s">
        <v>387</v>
      </c>
      <c r="E13" s="522"/>
      <c r="F13" s="523" t="str">
        <f>'YARIŞMA PROGRAMI'!M26</f>
        <v>MEHMET ALBAYRAK-37.82</v>
      </c>
      <c r="G13" s="524"/>
      <c r="H13" s="516" t="s">
        <v>371</v>
      </c>
      <c r="I13" s="516"/>
      <c r="J13" s="516"/>
      <c r="K13" s="516"/>
      <c r="L13" s="516"/>
      <c r="M13" s="516"/>
      <c r="N13" s="516"/>
      <c r="O13" s="517" t="s">
        <v>8</v>
      </c>
      <c r="P13" s="517" t="s">
        <v>216</v>
      </c>
    </row>
    <row r="14" spans="1:16" ht="21.75" customHeight="1" x14ac:dyDescent="0.2">
      <c r="A14" s="519"/>
      <c r="B14" s="519"/>
      <c r="C14" s="520"/>
      <c r="D14" s="336" t="s">
        <v>386</v>
      </c>
      <c r="E14" s="337" t="s">
        <v>225</v>
      </c>
      <c r="F14" s="265" t="s">
        <v>14</v>
      </c>
      <c r="G14" s="265" t="s">
        <v>47</v>
      </c>
      <c r="H14" s="343">
        <v>1</v>
      </c>
      <c r="I14" s="343">
        <v>2</v>
      </c>
      <c r="J14" s="343">
        <v>3</v>
      </c>
      <c r="K14" s="214" t="s">
        <v>217</v>
      </c>
      <c r="L14" s="343">
        <v>4</v>
      </c>
      <c r="M14" s="343">
        <v>5</v>
      </c>
      <c r="N14" s="343">
        <v>6</v>
      </c>
      <c r="O14" s="518"/>
      <c r="P14" s="518"/>
    </row>
    <row r="15" spans="1:16" s="83" customFormat="1" ht="51" customHeight="1" x14ac:dyDescent="0.2">
      <c r="A15" s="98">
        <v>1</v>
      </c>
      <c r="B15" s="99" t="s">
        <v>1224</v>
      </c>
      <c r="C15" s="100">
        <f>IF(ISERROR(VLOOKUP(B15,'KAYIT LİSTESİ'!$B$4:$H$605,2,0)),"",(VLOOKUP(B15,'KAYIT LİSTESİ'!$B$4:$H$605,2,0)))</f>
        <v>156</v>
      </c>
      <c r="D15" s="101" t="str">
        <f>IF(ISERROR(VLOOKUP(B15,'KAYIT LİSTESİ'!$B$4:$H$605,4,0)),"",(VLOOKUP(B15,'KAYIT LİSTESİ'!$B$4:$H$605,4,0)))</f>
        <v>1.1.1963</v>
      </c>
      <c r="E15" s="101" t="str">
        <f>IF(ISERROR(VLOOKUP(B15,'KAYIT LİSTESİ'!$B$4:$N$605,13,0)),"",(VLOOKUP(B15,'KAYIT LİSTESİ'!$B$4:$N$605,13,0)))</f>
        <v>M-50</v>
      </c>
      <c r="F15" s="187" t="str">
        <f>IF(ISERROR(VLOOKUP(B15,'KAYIT LİSTESİ'!$B$4:$H$605,5,0)),"",(VLOOKUP(B15,'KAYIT LİSTESİ'!$B$4:$H$605,5,0)))</f>
        <v>ŞAHAN İLSEVEVEN</v>
      </c>
      <c r="G15" s="187" t="str">
        <f>IF(ISERROR(VLOOKUP(B15,'KAYIT LİSTESİ'!$B$4:$H$605,6,0)),"",(VLOOKUP(B15,'KAYIT LİSTESİ'!$B$4:$H$605,6,0)))</f>
        <v>İSTANBUL MASTERLERİ ATL. KULÜBÜ</v>
      </c>
      <c r="H15" s="180">
        <v>1495</v>
      </c>
      <c r="I15" s="180">
        <v>1861</v>
      </c>
      <c r="J15" s="180">
        <v>1693</v>
      </c>
      <c r="K15" s="215">
        <f t="shared" ref="K15" si="0">MAX(H15:J15)</f>
        <v>1861</v>
      </c>
      <c r="L15" s="216">
        <v>1873</v>
      </c>
      <c r="M15" s="216">
        <v>1666</v>
      </c>
      <c r="N15" s="216" t="s">
        <v>383</v>
      </c>
      <c r="O15" s="215">
        <f t="shared" ref="O15" si="1">MAX(H15:N15)</f>
        <v>1873</v>
      </c>
      <c r="P15" s="102"/>
    </row>
    <row r="16" spans="1:16" s="83" customFormat="1" ht="51" customHeight="1" x14ac:dyDescent="0.2">
      <c r="A16" s="98" t="s">
        <v>383</v>
      </c>
      <c r="B16" s="99" t="s">
        <v>1475</v>
      </c>
      <c r="C16" s="100">
        <f>IF(ISERROR(VLOOKUP(B16,'KAYIT LİSTESİ'!$B$4:$H$605,2,0)),"",(VLOOKUP(B16,'KAYIT LİSTESİ'!$B$4:$H$605,2,0)))</f>
        <v>127</v>
      </c>
      <c r="D16" s="101" t="str">
        <f>IF(ISERROR(VLOOKUP(B16,'KAYIT LİSTESİ'!$B$4:$H$605,4,0)),"",(VLOOKUP(B16,'KAYIT LİSTESİ'!$B$4:$H$605,4,0)))</f>
        <v>20.3.1964</v>
      </c>
      <c r="E16" s="101" t="str">
        <f>IF(ISERROR(VLOOKUP(B16,'KAYIT LİSTESİ'!$B$4:$N$605,13,0)),"",(VLOOKUP(B16,'KAYIT LİSTESİ'!$B$4:$N$605,13,0)))</f>
        <v>M-50</v>
      </c>
      <c r="F16" s="187" t="str">
        <f>IF(ISERROR(VLOOKUP(B16,'KAYIT LİSTESİ'!$B$4:$H$605,5,0)),"",(VLOOKUP(B16,'KAYIT LİSTESİ'!$B$4:$H$605,5,0)))</f>
        <v>MEHMET  YAZICI</v>
      </c>
      <c r="G16" s="187" t="str">
        <f>IF(ISERROR(VLOOKUP(B16,'KAYIT LİSTESİ'!$B$4:$H$605,6,0)),"",(VLOOKUP(B16,'KAYIT LİSTESİ'!$B$4:$H$605,6,0)))</f>
        <v>FERDİ</v>
      </c>
      <c r="H16" s="180"/>
      <c r="I16" s="180"/>
      <c r="J16" s="180"/>
      <c r="K16" s="215">
        <f t="shared" ref="K16" si="2">MAX(H16:J16)</f>
        <v>0</v>
      </c>
      <c r="L16" s="216"/>
      <c r="M16" s="216"/>
      <c r="N16" s="216"/>
      <c r="O16" s="215" t="s">
        <v>1669</v>
      </c>
      <c r="P16" s="102"/>
    </row>
    <row r="17" spans="1:16" ht="32.450000000000003" customHeight="1" x14ac:dyDescent="0.2">
      <c r="A17" s="519" t="s">
        <v>6</v>
      </c>
      <c r="B17" s="519"/>
      <c r="C17" s="520" t="s">
        <v>146</v>
      </c>
      <c r="D17" s="521" t="s">
        <v>387</v>
      </c>
      <c r="E17" s="522"/>
      <c r="F17" s="523" t="str">
        <f>'YARIŞMA PROGRAMI'!N26</f>
        <v>MEHMET ALBAYRAK-36.47</v>
      </c>
      <c r="G17" s="524"/>
      <c r="H17" s="516" t="s">
        <v>372</v>
      </c>
      <c r="I17" s="516"/>
      <c r="J17" s="516"/>
      <c r="K17" s="516"/>
      <c r="L17" s="516"/>
      <c r="M17" s="516"/>
      <c r="N17" s="516"/>
      <c r="O17" s="517" t="s">
        <v>8</v>
      </c>
      <c r="P17" s="517" t="s">
        <v>216</v>
      </c>
    </row>
    <row r="18" spans="1:16" ht="21.75" customHeight="1" x14ac:dyDescent="0.2">
      <c r="A18" s="519"/>
      <c r="B18" s="519"/>
      <c r="C18" s="520"/>
      <c r="D18" s="336" t="s">
        <v>386</v>
      </c>
      <c r="E18" s="337" t="s">
        <v>225</v>
      </c>
      <c r="F18" s="265" t="s">
        <v>14</v>
      </c>
      <c r="G18" s="265" t="s">
        <v>47</v>
      </c>
      <c r="H18" s="343">
        <v>1</v>
      </c>
      <c r="I18" s="343">
        <v>2</v>
      </c>
      <c r="J18" s="343">
        <v>3</v>
      </c>
      <c r="K18" s="214" t="s">
        <v>217</v>
      </c>
      <c r="L18" s="343">
        <v>4</v>
      </c>
      <c r="M18" s="343">
        <v>5</v>
      </c>
      <c r="N18" s="343">
        <v>6</v>
      </c>
      <c r="O18" s="518"/>
      <c r="P18" s="518"/>
    </row>
    <row r="19" spans="1:16" s="83" customFormat="1" ht="51" customHeight="1" x14ac:dyDescent="0.2">
      <c r="A19" s="98">
        <v>1</v>
      </c>
      <c r="B19" s="99" t="s">
        <v>1225</v>
      </c>
      <c r="C19" s="100">
        <f>IF(ISERROR(VLOOKUP(B19,'KAYIT LİSTESİ'!$B$4:$H$605,2,0)),"",(VLOOKUP(B19,'KAYIT LİSTESİ'!$B$4:$H$605,2,0)))</f>
        <v>180</v>
      </c>
      <c r="D19" s="101" t="str">
        <f>IF(ISERROR(VLOOKUP(B19,'KAYIT LİSTESİ'!$B$4:$H$605,4,0)),"",(VLOOKUP(B19,'KAYIT LİSTESİ'!$B$4:$H$605,4,0)))</f>
        <v>13.3.1958</v>
      </c>
      <c r="E19" s="101" t="str">
        <f>IF(ISERROR(VLOOKUP(B19,'KAYIT LİSTESİ'!$B$4:$N$605,13,0)),"",(VLOOKUP(B19,'KAYIT LİSTESİ'!$B$4:$N$605,13,0)))</f>
        <v>M-55</v>
      </c>
      <c r="F19" s="187" t="str">
        <f>IF(ISERROR(VLOOKUP(B19,'KAYIT LİSTESİ'!$B$4:$H$605,5,0)),"",(VLOOKUP(B19,'KAYIT LİSTESİ'!$B$4:$H$605,5,0)))</f>
        <v>MEHMET ALBAYRAK</v>
      </c>
      <c r="G19" s="187" t="str">
        <f>IF(ISERROR(VLOOKUP(B19,'KAYIT LİSTESİ'!$B$4:$H$605,6,0)),"",(VLOOKUP(B19,'KAYIT LİSTESİ'!$B$4:$H$605,6,0)))</f>
        <v>GS   SPORCULAR  DERNEĞİ</v>
      </c>
      <c r="H19" s="180">
        <v>3071</v>
      </c>
      <c r="I19" s="180" t="s">
        <v>1668</v>
      </c>
      <c r="J19" s="180">
        <v>3146</v>
      </c>
      <c r="K19" s="215">
        <f t="shared" ref="K19" si="3">MAX(H19:J19)</f>
        <v>3146</v>
      </c>
      <c r="L19" s="216">
        <v>3070</v>
      </c>
      <c r="M19" s="216" t="s">
        <v>1668</v>
      </c>
      <c r="N19" s="216">
        <v>2959</v>
      </c>
      <c r="O19" s="215">
        <f t="shared" ref="O19" si="4">MAX(H19:N19)</f>
        <v>3146</v>
      </c>
      <c r="P19" s="102"/>
    </row>
    <row r="20" spans="1:16" s="83" customFormat="1" ht="51" customHeight="1" x14ac:dyDescent="0.2">
      <c r="A20" s="98" t="s">
        <v>383</v>
      </c>
      <c r="B20" s="99" t="s">
        <v>1226</v>
      </c>
      <c r="C20" s="100">
        <f>IF(ISERROR(VLOOKUP(B20,'KAYIT LİSTESİ'!$B$4:$H$605,2,0)),"",(VLOOKUP(B20,'KAYIT LİSTESİ'!$B$4:$H$605,2,0)))</f>
        <v>191</v>
      </c>
      <c r="D20" s="101" t="str">
        <f>IF(ISERROR(VLOOKUP(B20,'KAYIT LİSTESİ'!$B$4:$H$605,4,0)),"",(VLOOKUP(B20,'KAYIT LİSTESİ'!$B$4:$H$605,4,0)))</f>
        <v>22.5.1957</v>
      </c>
      <c r="E20" s="101" t="str">
        <f>IF(ISERROR(VLOOKUP(B20,'KAYIT LİSTESİ'!$B$4:$N$605,13,0)),"",(VLOOKUP(B20,'KAYIT LİSTESİ'!$B$4:$N$605,13,0)))</f>
        <v>M-55</v>
      </c>
      <c r="F20" s="187" t="str">
        <f>IF(ISERROR(VLOOKUP(B20,'KAYIT LİSTESİ'!$B$4:$H$605,5,0)),"",(VLOOKUP(B20,'KAYIT LİSTESİ'!$B$4:$H$605,5,0)))</f>
        <v xml:space="preserve">KORAL YİLDİRİM </v>
      </c>
      <c r="G20" s="187" t="str">
        <f>IF(ISERROR(VLOOKUP(B20,'KAYIT LİSTESİ'!$B$4:$H$605,6,0)),"",(VLOOKUP(B20,'KAYIT LİSTESİ'!$B$4:$H$605,6,0)))</f>
        <v>FERDİ</v>
      </c>
      <c r="H20" s="180"/>
      <c r="I20" s="180"/>
      <c r="J20" s="180"/>
      <c r="K20" s="215">
        <f t="shared" ref="K20" si="5">MAX(H20:J20)</f>
        <v>0</v>
      </c>
      <c r="L20" s="216"/>
      <c r="M20" s="216"/>
      <c r="N20" s="216"/>
      <c r="O20" s="215" t="s">
        <v>1669</v>
      </c>
      <c r="P20" s="102"/>
    </row>
    <row r="21" spans="1:16" ht="32.450000000000003" customHeight="1" x14ac:dyDescent="0.2">
      <c r="A21" s="519" t="s">
        <v>6</v>
      </c>
      <c r="B21" s="519"/>
      <c r="C21" s="520" t="s">
        <v>146</v>
      </c>
      <c r="D21" s="521" t="s">
        <v>387</v>
      </c>
      <c r="E21" s="522"/>
      <c r="F21" s="523" t="str">
        <f>'YARIŞMA PROGRAMI'!O26</f>
        <v>HİKMET KANDEYDİ-36.58</v>
      </c>
      <c r="G21" s="524"/>
      <c r="H21" s="516" t="s">
        <v>373</v>
      </c>
      <c r="I21" s="516"/>
      <c r="J21" s="516"/>
      <c r="K21" s="516"/>
      <c r="L21" s="516"/>
      <c r="M21" s="516"/>
      <c r="N21" s="516"/>
      <c r="O21" s="517" t="s">
        <v>8</v>
      </c>
      <c r="P21" s="517" t="s">
        <v>216</v>
      </c>
    </row>
    <row r="22" spans="1:16" ht="21.75" customHeight="1" x14ac:dyDescent="0.2">
      <c r="A22" s="519"/>
      <c r="B22" s="519"/>
      <c r="C22" s="520"/>
      <c r="D22" s="336" t="s">
        <v>386</v>
      </c>
      <c r="E22" s="337" t="s">
        <v>225</v>
      </c>
      <c r="F22" s="265" t="s">
        <v>14</v>
      </c>
      <c r="G22" s="265" t="s">
        <v>47</v>
      </c>
      <c r="H22" s="343">
        <v>1</v>
      </c>
      <c r="I22" s="343">
        <v>2</v>
      </c>
      <c r="J22" s="343">
        <v>3</v>
      </c>
      <c r="K22" s="214" t="s">
        <v>217</v>
      </c>
      <c r="L22" s="343">
        <v>4</v>
      </c>
      <c r="M22" s="343">
        <v>5</v>
      </c>
      <c r="N22" s="343">
        <v>6</v>
      </c>
      <c r="O22" s="518"/>
      <c r="P22" s="518"/>
    </row>
    <row r="23" spans="1:16" s="83" customFormat="1" ht="51" customHeight="1" x14ac:dyDescent="0.2">
      <c r="A23" s="98">
        <v>1</v>
      </c>
      <c r="B23" s="99" t="s">
        <v>1227</v>
      </c>
      <c r="C23" s="100">
        <f>IF(ISERROR(VLOOKUP(B23,'KAYIT LİSTESİ'!$B$4:$H$605,2,0)),"",(VLOOKUP(B23,'KAYIT LİSTESİ'!$B$4:$H$605,2,0)))</f>
        <v>145</v>
      </c>
      <c r="D23" s="101" t="str">
        <f>IF(ISERROR(VLOOKUP(B23,'KAYIT LİSTESİ'!$B$4:$H$605,4,0)),"",(VLOOKUP(B23,'KAYIT LİSTESİ'!$B$4:$H$605,4,0)))</f>
        <v>15.6.1952</v>
      </c>
      <c r="E23" s="101" t="str">
        <f>IF(ISERROR(VLOOKUP(B23,'KAYIT LİSTESİ'!$B$4:$N$605,13,0)),"",(VLOOKUP(B23,'KAYIT LİSTESİ'!$B$4:$N$605,13,0)))</f>
        <v>M-60</v>
      </c>
      <c r="F23" s="187" t="str">
        <f>IF(ISERROR(VLOOKUP(B23,'KAYIT LİSTESİ'!$B$4:$H$605,5,0)),"",(VLOOKUP(B23,'KAYIT LİSTESİ'!$B$4:$H$605,5,0)))</f>
        <v>HALİM PEHLİVAN</v>
      </c>
      <c r="G23" s="187" t="str">
        <f>IF(ISERROR(VLOOKUP(B23,'KAYIT LİSTESİ'!$B$4:$H$605,6,0)),"",(VLOOKUP(B23,'KAYIT LİSTESİ'!$B$4:$H$605,6,0)))</f>
        <v>İSTANBUL MASTERLERİ ATL. KULÜBÜ</v>
      </c>
      <c r="H23" s="180">
        <v>2085</v>
      </c>
      <c r="I23" s="180">
        <v>2245</v>
      </c>
      <c r="J23" s="180">
        <v>2229</v>
      </c>
      <c r="K23" s="215">
        <f t="shared" ref="K23" si="6">MAX(H23:J23)</f>
        <v>2245</v>
      </c>
      <c r="L23" s="216">
        <v>2210</v>
      </c>
      <c r="M23" s="216">
        <v>2039</v>
      </c>
      <c r="N23" s="216">
        <v>2235</v>
      </c>
      <c r="O23" s="215">
        <f t="shared" ref="O23" si="7">MAX(H23:N23)</f>
        <v>2245</v>
      </c>
      <c r="P23" s="102"/>
    </row>
    <row r="24" spans="1:16" ht="32.450000000000003" customHeight="1" x14ac:dyDescent="0.2">
      <c r="A24" s="519" t="s">
        <v>6</v>
      </c>
      <c r="B24" s="519"/>
      <c r="C24" s="520" t="s">
        <v>146</v>
      </c>
      <c r="D24" s="521" t="s">
        <v>387</v>
      </c>
      <c r="E24" s="522"/>
      <c r="F24" s="523" t="str">
        <f>'YARIŞMA PROGRAMI'!P26</f>
        <v>HİKMET KANDEYDİ-38.66</v>
      </c>
      <c r="G24" s="524"/>
      <c r="H24" s="516" t="s">
        <v>374</v>
      </c>
      <c r="I24" s="516"/>
      <c r="J24" s="516"/>
      <c r="K24" s="516"/>
      <c r="L24" s="516"/>
      <c r="M24" s="516"/>
      <c r="N24" s="516"/>
      <c r="O24" s="517" t="s">
        <v>8</v>
      </c>
      <c r="P24" s="517" t="s">
        <v>216</v>
      </c>
    </row>
    <row r="25" spans="1:16" ht="21.75" customHeight="1" x14ac:dyDescent="0.2">
      <c r="A25" s="519"/>
      <c r="B25" s="519"/>
      <c r="C25" s="520"/>
      <c r="D25" s="336" t="s">
        <v>386</v>
      </c>
      <c r="E25" s="337" t="s">
        <v>225</v>
      </c>
      <c r="F25" s="265" t="s">
        <v>14</v>
      </c>
      <c r="G25" s="265" t="s">
        <v>47</v>
      </c>
      <c r="H25" s="343">
        <v>1</v>
      </c>
      <c r="I25" s="343">
        <v>2</v>
      </c>
      <c r="J25" s="343">
        <v>3</v>
      </c>
      <c r="K25" s="214" t="s">
        <v>217</v>
      </c>
      <c r="L25" s="343">
        <v>4</v>
      </c>
      <c r="M25" s="343">
        <v>5</v>
      </c>
      <c r="N25" s="343">
        <v>6</v>
      </c>
      <c r="O25" s="518"/>
      <c r="P25" s="518"/>
    </row>
    <row r="26" spans="1:16" s="83" customFormat="1" ht="51" customHeight="1" x14ac:dyDescent="0.2">
      <c r="A26" s="98">
        <v>1</v>
      </c>
      <c r="B26" s="99" t="s">
        <v>1229</v>
      </c>
      <c r="C26" s="100">
        <f>IF(ISERROR(VLOOKUP(B26,'KAYIT LİSTESİ'!$B$4:$H$605,2,0)),"",(VLOOKUP(B26,'KAYIT LİSTESİ'!$B$4:$H$605,2,0)))</f>
        <v>43</v>
      </c>
      <c r="D26" s="101" t="str">
        <f>IF(ISERROR(VLOOKUP(B26,'KAYIT LİSTESİ'!$B$4:$H$605,4,0)),"",(VLOOKUP(B26,'KAYIT LİSTESİ'!$B$4:$H$605,4,0)))</f>
        <v>26.4.1946</v>
      </c>
      <c r="E26" s="101" t="str">
        <f>IF(ISERROR(VLOOKUP(B26,'KAYIT LİSTESİ'!$B$4:$N$605,13,0)),"",(VLOOKUP(B26,'KAYIT LİSTESİ'!$B$4:$N$605,13,0)))</f>
        <v>M-65</v>
      </c>
      <c r="F26" s="187" t="str">
        <f>IF(ISERROR(VLOOKUP(B26,'KAYIT LİSTESİ'!$B$4:$H$605,5,0)),"",(VLOOKUP(B26,'KAYIT LİSTESİ'!$B$4:$H$605,5,0)))</f>
        <v>DOĞAN ÖNDER</v>
      </c>
      <c r="G26" s="187" t="str">
        <f>IF(ISERROR(VLOOKUP(B26,'KAYIT LİSTESİ'!$B$4:$H$605,6,0)),"",(VLOOKUP(B26,'KAYIT LİSTESİ'!$B$4:$H$605,6,0)))</f>
        <v>İZMİR MASTERLER ATL. KULÜBÜ</v>
      </c>
      <c r="H26" s="180" t="s">
        <v>1668</v>
      </c>
      <c r="I26" s="180">
        <v>2200</v>
      </c>
      <c r="J26" s="180">
        <v>2518</v>
      </c>
      <c r="K26" s="215">
        <f>MAX(H26:J26)</f>
        <v>2518</v>
      </c>
      <c r="L26" s="216">
        <v>2452</v>
      </c>
      <c r="M26" s="216">
        <v>2735</v>
      </c>
      <c r="N26" s="216">
        <v>2520</v>
      </c>
      <c r="O26" s="215">
        <f>MAX(H26:N26)</f>
        <v>2735</v>
      </c>
      <c r="P26" s="102"/>
    </row>
    <row r="27" spans="1:16" s="83" customFormat="1" ht="51" customHeight="1" x14ac:dyDescent="0.2">
      <c r="A27" s="98">
        <v>2</v>
      </c>
      <c r="B27" s="99" t="s">
        <v>1228</v>
      </c>
      <c r="C27" s="100">
        <f>IF(ISERROR(VLOOKUP(B27,'KAYIT LİSTESİ'!$B$4:$H$605,2,0)),"",(VLOOKUP(B27,'KAYIT LİSTESİ'!$B$4:$H$605,2,0)))</f>
        <v>28</v>
      </c>
      <c r="D27" s="101" t="str">
        <f>IF(ISERROR(VLOOKUP(B27,'KAYIT LİSTESİ'!$B$4:$H$605,4,0)),"",(VLOOKUP(B27,'KAYIT LİSTESİ'!$B$4:$H$605,4,0)))</f>
        <v>17.5.1948</v>
      </c>
      <c r="E27" s="101" t="str">
        <f>IF(ISERROR(VLOOKUP(B27,'KAYIT LİSTESİ'!$B$4:$N$605,13,0)),"",(VLOOKUP(B27,'KAYIT LİSTESİ'!$B$4:$N$605,13,0)))</f>
        <v>M-65</v>
      </c>
      <c r="F27" s="187" t="str">
        <f>IF(ISERROR(VLOOKUP(B27,'KAYIT LİSTESİ'!$B$4:$H$605,5,0)),"",(VLOOKUP(B27,'KAYIT LİSTESİ'!$B$4:$H$605,5,0)))</f>
        <v>NECDET AKŞAY</v>
      </c>
      <c r="G27" s="187" t="str">
        <f>IF(ISERROR(VLOOKUP(B27,'KAYIT LİSTESİ'!$B$4:$H$605,6,0)),"",(VLOOKUP(B27,'KAYIT LİSTESİ'!$B$4:$H$605,6,0)))</f>
        <v>FERDİ</v>
      </c>
      <c r="H27" s="180" t="s">
        <v>1668</v>
      </c>
      <c r="I27" s="180" t="s">
        <v>1668</v>
      </c>
      <c r="J27" s="180">
        <v>1980</v>
      </c>
      <c r="K27" s="215">
        <f>MAX(H27:J27)</f>
        <v>1980</v>
      </c>
      <c r="L27" s="216">
        <v>2494</v>
      </c>
      <c r="M27" s="216">
        <v>2185</v>
      </c>
      <c r="N27" s="216" t="s">
        <v>1668</v>
      </c>
      <c r="O27" s="215">
        <f>MAX(H27:N27)</f>
        <v>2494</v>
      </c>
      <c r="P27" s="102"/>
    </row>
    <row r="28" spans="1:16" ht="28.9" customHeight="1" x14ac:dyDescent="0.2">
      <c r="A28" s="519" t="s">
        <v>6</v>
      </c>
      <c r="B28" s="519"/>
      <c r="C28" s="520" t="s">
        <v>146</v>
      </c>
      <c r="D28" s="521" t="s">
        <v>387</v>
      </c>
      <c r="E28" s="522"/>
      <c r="F28" s="523" t="str">
        <f>'YARIŞMA PROGRAMI'!Q26</f>
        <v>HİKMET KANDEYDİ-37.02</v>
      </c>
      <c r="G28" s="524"/>
      <c r="H28" s="516" t="s">
        <v>380</v>
      </c>
      <c r="I28" s="516"/>
      <c r="J28" s="516"/>
      <c r="K28" s="516"/>
      <c r="L28" s="516"/>
      <c r="M28" s="516"/>
      <c r="N28" s="516"/>
      <c r="O28" s="517" t="s">
        <v>8</v>
      </c>
      <c r="P28" s="517" t="s">
        <v>216</v>
      </c>
    </row>
    <row r="29" spans="1:16" ht="22.9" customHeight="1" x14ac:dyDescent="0.2">
      <c r="A29" s="519"/>
      <c r="B29" s="519"/>
      <c r="C29" s="520"/>
      <c r="D29" s="336" t="s">
        <v>386</v>
      </c>
      <c r="E29" s="337" t="s">
        <v>225</v>
      </c>
      <c r="F29" s="265" t="s">
        <v>14</v>
      </c>
      <c r="G29" s="265" t="s">
        <v>47</v>
      </c>
      <c r="H29" s="343">
        <v>1</v>
      </c>
      <c r="I29" s="343">
        <v>2</v>
      </c>
      <c r="J29" s="343">
        <v>3</v>
      </c>
      <c r="K29" s="214" t="s">
        <v>217</v>
      </c>
      <c r="L29" s="343">
        <v>4</v>
      </c>
      <c r="M29" s="343">
        <v>5</v>
      </c>
      <c r="N29" s="343">
        <v>6</v>
      </c>
      <c r="O29" s="518"/>
      <c r="P29" s="518"/>
    </row>
    <row r="30" spans="1:16" s="83" customFormat="1" ht="51" customHeight="1" x14ac:dyDescent="0.2">
      <c r="A30" s="98">
        <v>1</v>
      </c>
      <c r="B30" s="99" t="s">
        <v>1231</v>
      </c>
      <c r="C30" s="100">
        <f>IF(ISERROR(VLOOKUP(B30,'KAYIT LİSTESİ'!$B$4:$H$605,2,0)),"",(VLOOKUP(B30,'KAYIT LİSTESİ'!$B$4:$H$605,2,0)))</f>
        <v>125</v>
      </c>
      <c r="D30" s="101" t="str">
        <f>IF(ISERROR(VLOOKUP(B30,'KAYIT LİSTESİ'!$B$4:$H$605,4,0)),"",(VLOOKUP(B30,'KAYIT LİSTESİ'!$B$4:$H$605,4,0)))</f>
        <v>10.9.1942</v>
      </c>
      <c r="E30" s="101" t="str">
        <f>IF(ISERROR(VLOOKUP(B30,'KAYIT LİSTESİ'!$B$4:$N$605,13,0)),"",(VLOOKUP(B30,'KAYIT LİSTESİ'!$B$4:$N$605,13,0)))</f>
        <v>M-70</v>
      </c>
      <c r="F30" s="187" t="str">
        <f>IF(ISERROR(VLOOKUP(B30,'KAYIT LİSTESİ'!$B$4:$H$605,5,0)),"",(VLOOKUP(B30,'KAYIT LİSTESİ'!$B$4:$H$605,5,0)))</f>
        <v>ORHAN ÇAKIR</v>
      </c>
      <c r="G30" s="187" t="str">
        <f>IF(ISERROR(VLOOKUP(B30,'KAYIT LİSTESİ'!$B$4:$H$605,6,0)),"",(VLOOKUP(B30,'KAYIT LİSTESİ'!$B$4:$H$605,6,0)))</f>
        <v>İZMİR MASTERLER ATL. KULÜBÜ</v>
      </c>
      <c r="H30" s="180" t="s">
        <v>1668</v>
      </c>
      <c r="I30" s="180">
        <v>1621</v>
      </c>
      <c r="J30" s="180">
        <v>1850</v>
      </c>
      <c r="K30" s="215">
        <f>MAX(H30:J30)</f>
        <v>1850</v>
      </c>
      <c r="L30" s="216" t="s">
        <v>1668</v>
      </c>
      <c r="M30" s="216">
        <v>1800</v>
      </c>
      <c r="N30" s="216">
        <v>1940</v>
      </c>
      <c r="O30" s="215">
        <f>MAX(H30:N30)</f>
        <v>1940</v>
      </c>
      <c r="P30" s="102"/>
    </row>
    <row r="31" spans="1:16" s="83" customFormat="1" ht="51" customHeight="1" x14ac:dyDescent="0.2">
      <c r="A31" s="98">
        <v>2</v>
      </c>
      <c r="B31" s="99" t="s">
        <v>1232</v>
      </c>
      <c r="C31" s="100">
        <f>IF(ISERROR(VLOOKUP(B31,'KAYIT LİSTESİ'!$B$4:$H$605,2,0)),"",(VLOOKUP(B31,'KAYIT LİSTESİ'!$B$4:$H$605,2,0)))</f>
        <v>170</v>
      </c>
      <c r="D31" s="101" t="str">
        <f>IF(ISERROR(VLOOKUP(B31,'KAYIT LİSTESİ'!$B$4:$H$605,4,0)),"",(VLOOKUP(B31,'KAYIT LİSTESİ'!$B$4:$H$605,4,0)))</f>
        <v>1.2.1944</v>
      </c>
      <c r="E31" s="101" t="str">
        <f>IF(ISERROR(VLOOKUP(B31,'KAYIT LİSTESİ'!$B$4:$N$605,13,0)),"",(VLOOKUP(B31,'KAYIT LİSTESİ'!$B$4:$N$605,13,0)))</f>
        <v>M-70</v>
      </c>
      <c r="F31" s="187" t="str">
        <f>IF(ISERROR(VLOOKUP(B31,'KAYIT LİSTESİ'!$B$4:$H$605,5,0)),"",(VLOOKUP(B31,'KAYIT LİSTESİ'!$B$4:$H$605,5,0)))</f>
        <v>HASAN HÜSEYİN YIKICI</v>
      </c>
      <c r="G31" s="187" t="str">
        <f>IF(ISERROR(VLOOKUP(B31,'KAYIT LİSTESİ'!$B$4:$H$605,6,0)),"",(VLOOKUP(B31,'KAYIT LİSTESİ'!$B$4:$H$605,6,0)))</f>
        <v>İZMİR MASTERLER ATL. KULÜBÜ</v>
      </c>
      <c r="H31" s="180">
        <v>1534</v>
      </c>
      <c r="I31" s="180" t="s">
        <v>383</v>
      </c>
      <c r="J31" s="180" t="s">
        <v>383</v>
      </c>
      <c r="K31" s="215">
        <f>MAX(H31:J31)</f>
        <v>1534</v>
      </c>
      <c r="L31" s="216"/>
      <c r="M31" s="216"/>
      <c r="N31" s="216"/>
      <c r="O31" s="215">
        <f>MAX(H31:N31)</f>
        <v>1534</v>
      </c>
      <c r="P31" s="102"/>
    </row>
    <row r="32" spans="1:16" s="83" customFormat="1" ht="51" customHeight="1" x14ac:dyDescent="0.2">
      <c r="A32" s="98">
        <v>3</v>
      </c>
      <c r="B32" s="99" t="s">
        <v>1230</v>
      </c>
      <c r="C32" s="100">
        <f>IF(ISERROR(VLOOKUP(B32,'KAYIT LİSTESİ'!$B$4:$H$605,2,0)),"",(VLOOKUP(B32,'KAYIT LİSTESİ'!$B$4:$H$605,2,0)))</f>
        <v>81</v>
      </c>
      <c r="D32" s="101" t="str">
        <f>IF(ISERROR(VLOOKUP(B32,'KAYIT LİSTESİ'!$B$4:$H$605,4,0)),"",(VLOOKUP(B32,'KAYIT LİSTESİ'!$B$4:$H$605,4,0)))</f>
        <v>8.11.1944</v>
      </c>
      <c r="E32" s="101" t="str">
        <f>IF(ISERROR(VLOOKUP(B32,'KAYIT LİSTESİ'!$B$4:$N$605,13,0)),"",(VLOOKUP(B32,'KAYIT LİSTESİ'!$B$4:$N$605,13,0)))</f>
        <v>M-70</v>
      </c>
      <c r="F32" s="187" t="str">
        <f>IF(ISERROR(VLOOKUP(B32,'KAYIT LİSTESİ'!$B$4:$H$605,5,0)),"",(VLOOKUP(B32,'KAYIT LİSTESİ'!$B$4:$H$605,5,0)))</f>
        <v>ALİ IŞIKBOL</v>
      </c>
      <c r="G32" s="187" t="str">
        <f>IF(ISERROR(VLOOKUP(B32,'KAYIT LİSTESİ'!$B$4:$H$605,6,0)),"",(VLOOKUP(B32,'KAYIT LİSTESİ'!$B$4:$H$605,6,0)))</f>
        <v>İZMİR MASTERLER ATL. KULÜBÜ</v>
      </c>
      <c r="H32" s="180">
        <v>1204</v>
      </c>
      <c r="I32" s="180">
        <v>1188</v>
      </c>
      <c r="J32" s="180">
        <v>1096</v>
      </c>
      <c r="K32" s="215">
        <f>MAX(H32:J32)</f>
        <v>1204</v>
      </c>
      <c r="L32" s="216">
        <v>1308</v>
      </c>
      <c r="M32" s="216">
        <v>1162</v>
      </c>
      <c r="N32" s="216" t="s">
        <v>1668</v>
      </c>
      <c r="O32" s="215">
        <f>MAX(H32:N32)</f>
        <v>1308</v>
      </c>
      <c r="P32" s="102"/>
    </row>
    <row r="33" spans="1:16" ht="28.9" customHeight="1" x14ac:dyDescent="0.2">
      <c r="A33" s="519" t="s">
        <v>6</v>
      </c>
      <c r="B33" s="519"/>
      <c r="C33" s="520" t="s">
        <v>146</v>
      </c>
      <c r="D33" s="521" t="s">
        <v>387</v>
      </c>
      <c r="E33" s="522"/>
      <c r="F33" s="523" t="str">
        <f>'YARIŞMA PROGRAMI'!R26</f>
        <v>HİKMET KANDEYDİ-31.52</v>
      </c>
      <c r="G33" s="524"/>
      <c r="H33" s="516" t="s">
        <v>375</v>
      </c>
      <c r="I33" s="516"/>
      <c r="J33" s="516"/>
      <c r="K33" s="516"/>
      <c r="L33" s="516"/>
      <c r="M33" s="516"/>
      <c r="N33" s="516"/>
      <c r="O33" s="517" t="s">
        <v>8</v>
      </c>
      <c r="P33" s="517" t="s">
        <v>216</v>
      </c>
    </row>
    <row r="34" spans="1:16" ht="22.9" customHeight="1" x14ac:dyDescent="0.2">
      <c r="A34" s="519"/>
      <c r="B34" s="519"/>
      <c r="C34" s="520"/>
      <c r="D34" s="336" t="s">
        <v>386</v>
      </c>
      <c r="E34" s="337" t="s">
        <v>225</v>
      </c>
      <c r="F34" s="265" t="s">
        <v>14</v>
      </c>
      <c r="G34" s="265" t="s">
        <v>47</v>
      </c>
      <c r="H34" s="343">
        <v>1</v>
      </c>
      <c r="I34" s="343">
        <v>2</v>
      </c>
      <c r="J34" s="343">
        <v>3</v>
      </c>
      <c r="K34" s="214" t="s">
        <v>217</v>
      </c>
      <c r="L34" s="343">
        <v>4</v>
      </c>
      <c r="M34" s="343">
        <v>5</v>
      </c>
      <c r="N34" s="343">
        <v>6</v>
      </c>
      <c r="O34" s="518"/>
      <c r="P34" s="518"/>
    </row>
    <row r="35" spans="1:16" s="83" customFormat="1" ht="51" customHeight="1" x14ac:dyDescent="0.2">
      <c r="A35" s="98">
        <v>1</v>
      </c>
      <c r="B35" s="99" t="s">
        <v>1233</v>
      </c>
      <c r="C35" s="100">
        <f>IF(ISERROR(VLOOKUP(B35,'KAYIT LİSTESİ'!$B$4:$H$605,2,0)),"",(VLOOKUP(B35,'KAYIT LİSTESİ'!$B$4:$H$605,2,0)))</f>
        <v>48</v>
      </c>
      <c r="D35" s="101" t="str">
        <f>IF(ISERROR(VLOOKUP(B35,'KAYIT LİSTESİ'!$B$4:$H$605,4,0)),"",(VLOOKUP(B35,'KAYIT LİSTESİ'!$B$4:$H$605,4,0)))</f>
        <v>1.7.1938</v>
      </c>
      <c r="E35" s="101" t="str">
        <f>IF(ISERROR(VLOOKUP(B35,'KAYIT LİSTESİ'!$B$4:$N$605,13,0)),"",(VLOOKUP(B35,'KAYIT LİSTESİ'!$B$4:$N$605,13,0)))</f>
        <v>M-75</v>
      </c>
      <c r="F35" s="187" t="str">
        <f>IF(ISERROR(VLOOKUP(B35,'KAYIT LİSTESİ'!$B$4:$H$605,5,0)),"",(VLOOKUP(B35,'KAYIT LİSTESİ'!$B$4:$H$605,5,0)))</f>
        <v>SEMİRK KIRKLI</v>
      </c>
      <c r="G35" s="187" t="str">
        <f>IF(ISERROR(VLOOKUP(B35,'KAYIT LİSTESİ'!$B$4:$H$605,6,0)),"",(VLOOKUP(B35,'KAYIT LİSTESİ'!$B$4:$H$605,6,0)))</f>
        <v>İSTANBUL MASTERLERİ ATL. KULÜBÜ</v>
      </c>
      <c r="H35" s="180">
        <v>2209</v>
      </c>
      <c r="I35" s="180">
        <v>1953</v>
      </c>
      <c r="J35" s="180" t="s">
        <v>1668</v>
      </c>
      <c r="K35" s="215">
        <f t="shared" ref="K35" si="8">MAX(H35:J35)</f>
        <v>2209</v>
      </c>
      <c r="L35" s="216">
        <v>2202</v>
      </c>
      <c r="M35" s="216">
        <v>2031</v>
      </c>
      <c r="N35" s="216">
        <v>2431</v>
      </c>
      <c r="O35" s="215">
        <f t="shared" ref="O35" si="9">MAX(H35:N35)</f>
        <v>2431</v>
      </c>
      <c r="P35" s="102"/>
    </row>
    <row r="36" spans="1:16" s="87" customFormat="1" ht="9" customHeight="1" x14ac:dyDescent="0.2">
      <c r="A36" s="344"/>
      <c r="B36" s="344"/>
      <c r="C36" s="344"/>
      <c r="D36" s="86"/>
      <c r="E36" s="86"/>
      <c r="F36" s="344"/>
      <c r="O36" s="88"/>
      <c r="P36" s="344"/>
    </row>
    <row r="37" spans="1:16" s="87" customFormat="1" ht="25.5" customHeight="1" x14ac:dyDescent="0.2">
      <c r="A37" s="525" t="s">
        <v>4</v>
      </c>
      <c r="B37" s="525"/>
      <c r="C37" s="525"/>
      <c r="D37" s="525"/>
      <c r="E37" s="344"/>
      <c r="F37" s="345" t="s">
        <v>0</v>
      </c>
      <c r="G37" s="345" t="s">
        <v>1</v>
      </c>
      <c r="H37" s="526" t="s">
        <v>2</v>
      </c>
      <c r="I37" s="526"/>
      <c r="J37" s="526"/>
      <c r="K37" s="526"/>
      <c r="L37" s="526"/>
      <c r="M37" s="526"/>
      <c r="N37" s="526"/>
      <c r="O37" s="526" t="s">
        <v>3</v>
      </c>
      <c r="P37" s="526"/>
    </row>
  </sheetData>
  <sortState ref="A30:O32">
    <sortCondition descending="1" ref="O30:O32"/>
  </sortState>
  <mergeCells count="78">
    <mergeCell ref="A1:P1"/>
    <mergeCell ref="A2:P2"/>
    <mergeCell ref="A3:C3"/>
    <mergeCell ref="D3:F3"/>
    <mergeCell ref="H3:J3"/>
    <mergeCell ref="N3:P3"/>
    <mergeCell ref="A4:C4"/>
    <mergeCell ref="D4:F4"/>
    <mergeCell ref="I4:J4"/>
    <mergeCell ref="L4:M4"/>
    <mergeCell ref="N4:O4"/>
    <mergeCell ref="H6:N6"/>
    <mergeCell ref="O6:O7"/>
    <mergeCell ref="P6:P7"/>
    <mergeCell ref="A9:A10"/>
    <mergeCell ref="B9:B10"/>
    <mergeCell ref="C9:C10"/>
    <mergeCell ref="D9:E9"/>
    <mergeCell ref="F9:G9"/>
    <mergeCell ref="H9:N9"/>
    <mergeCell ref="O9:O10"/>
    <mergeCell ref="A6:A7"/>
    <mergeCell ref="B6:B7"/>
    <mergeCell ref="C6:C7"/>
    <mergeCell ref="D6:E6"/>
    <mergeCell ref="F6:G6"/>
    <mergeCell ref="P9:P10"/>
    <mergeCell ref="A13:A14"/>
    <mergeCell ref="B13:B14"/>
    <mergeCell ref="C13:C14"/>
    <mergeCell ref="D13:E13"/>
    <mergeCell ref="F13:G13"/>
    <mergeCell ref="H13:N13"/>
    <mergeCell ref="O13:O14"/>
    <mergeCell ref="P13:P14"/>
    <mergeCell ref="O17:O18"/>
    <mergeCell ref="P17:P18"/>
    <mergeCell ref="H21:N21"/>
    <mergeCell ref="O21:O22"/>
    <mergeCell ref="P21:P22"/>
    <mergeCell ref="A17:A18"/>
    <mergeCell ref="B17:B18"/>
    <mergeCell ref="C17:C18"/>
    <mergeCell ref="D17:E17"/>
    <mergeCell ref="F17:G17"/>
    <mergeCell ref="H17:N17"/>
    <mergeCell ref="A21:A22"/>
    <mergeCell ref="B21:B22"/>
    <mergeCell ref="C21:C22"/>
    <mergeCell ref="D21:E21"/>
    <mergeCell ref="F21:G21"/>
    <mergeCell ref="O24:O25"/>
    <mergeCell ref="P24:P25"/>
    <mergeCell ref="A28:A29"/>
    <mergeCell ref="B28:B29"/>
    <mergeCell ref="C28:C29"/>
    <mergeCell ref="D28:E28"/>
    <mergeCell ref="F28:G28"/>
    <mergeCell ref="H28:N28"/>
    <mergeCell ref="O28:O29"/>
    <mergeCell ref="P28:P29"/>
    <mergeCell ref="A24:A25"/>
    <mergeCell ref="B24:B25"/>
    <mergeCell ref="C24:C25"/>
    <mergeCell ref="D24:E24"/>
    <mergeCell ref="F24:G24"/>
    <mergeCell ref="H24:N24"/>
    <mergeCell ref="P33:P34"/>
    <mergeCell ref="A37:D37"/>
    <mergeCell ref="H37:N37"/>
    <mergeCell ref="O37:P37"/>
    <mergeCell ref="A33:A34"/>
    <mergeCell ref="B33:B34"/>
    <mergeCell ref="C33:C34"/>
    <mergeCell ref="D33:E33"/>
    <mergeCell ref="F33:G33"/>
    <mergeCell ref="H33:N33"/>
    <mergeCell ref="O33:O34"/>
  </mergeCells>
  <conditionalFormatting sqref="O11:O12 O16 O20 O23">
    <cfRule type="cellIs" dxfId="18" priority="20" operator="equal">
      <formula>0</formula>
    </cfRule>
  </conditionalFormatting>
  <conditionalFormatting sqref="O8">
    <cfRule type="cellIs" dxfId="17" priority="19" operator="equal">
      <formula>0</formula>
    </cfRule>
  </conditionalFormatting>
  <conditionalFormatting sqref="O26">
    <cfRule type="cellIs" dxfId="16" priority="18" operator="equal">
      <formula>0</formula>
    </cfRule>
  </conditionalFormatting>
  <conditionalFormatting sqref="O30:O32">
    <cfRule type="cellIs" dxfId="15" priority="17" operator="equal">
      <formula>0</formula>
    </cfRule>
  </conditionalFormatting>
  <conditionalFormatting sqref="K11:K12">
    <cfRule type="cellIs" dxfId="14" priority="15" operator="equal">
      <formula>0</formula>
    </cfRule>
  </conditionalFormatting>
  <conditionalFormatting sqref="K8">
    <cfRule type="cellIs" dxfId="13" priority="16" operator="equal">
      <formula>0</formula>
    </cfRule>
  </conditionalFormatting>
  <conditionalFormatting sqref="K16">
    <cfRule type="cellIs" dxfId="12" priority="14" operator="equal">
      <formula>0</formula>
    </cfRule>
  </conditionalFormatting>
  <conditionalFormatting sqref="K20">
    <cfRule type="cellIs" dxfId="11" priority="13" operator="equal">
      <formula>0</formula>
    </cfRule>
  </conditionalFormatting>
  <conditionalFormatting sqref="K23">
    <cfRule type="cellIs" dxfId="10" priority="12" operator="equal">
      <formula>0</formula>
    </cfRule>
  </conditionalFormatting>
  <conditionalFormatting sqref="K30:K32">
    <cfRule type="cellIs" dxfId="9" priority="9" operator="equal">
      <formula>0</formula>
    </cfRule>
  </conditionalFormatting>
  <conditionalFormatting sqref="K26">
    <cfRule type="cellIs" dxfId="8" priority="10" operator="equal">
      <formula>0</formula>
    </cfRule>
  </conditionalFormatting>
  <conditionalFormatting sqref="O27">
    <cfRule type="cellIs" dxfId="7" priority="8" operator="equal">
      <formula>0</formula>
    </cfRule>
  </conditionalFormatting>
  <conditionalFormatting sqref="K27">
    <cfRule type="cellIs" dxfId="6" priority="7" operator="equal">
      <formula>0</formula>
    </cfRule>
  </conditionalFormatting>
  <conditionalFormatting sqref="O19">
    <cfRule type="cellIs" dxfId="5" priority="6" operator="equal">
      <formula>0</formula>
    </cfRule>
  </conditionalFormatting>
  <conditionalFormatting sqref="K19">
    <cfRule type="cellIs" dxfId="4" priority="5" operator="equal">
      <formula>0</formula>
    </cfRule>
  </conditionalFormatting>
  <conditionalFormatting sqref="O35">
    <cfRule type="cellIs" dxfId="3" priority="4" operator="equal">
      <formula>0</formula>
    </cfRule>
  </conditionalFormatting>
  <conditionalFormatting sqref="K35">
    <cfRule type="cellIs" dxfId="2" priority="3" operator="equal">
      <formula>0</formula>
    </cfRule>
  </conditionalFormatting>
  <conditionalFormatting sqref="O15">
    <cfRule type="cellIs" dxfId="1" priority="2" operator="equal">
      <formula>0</formula>
    </cfRule>
  </conditionalFormatting>
  <conditionalFormatting sqref="K15">
    <cfRule type="cellIs" dxfId="0"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53"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70"/>
  <sheetViews>
    <sheetView view="pageBreakPreview" topLeftCell="A24" zoomScale="80" zoomScaleNormal="100" zoomScaleSheetLayoutView="80" workbookViewId="0">
      <selection activeCell="F62" sqref="F62"/>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11.8554687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3.140625" style="31" bestFit="1" customWidth="1"/>
    <col min="14" max="14" width="9.28515625" style="31" customWidth="1"/>
    <col min="15" max="15" width="23.7109375" style="52" customWidth="1"/>
    <col min="16" max="16" width="28" style="52" customWidth="1"/>
    <col min="17" max="17" width="11.85546875" style="22" bestFit="1"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350"/>
      <c r="E3" s="545" t="str">
        <f>'YARIŞMA PROGRAMI'!C34</f>
        <v>10.000 Metre</v>
      </c>
      <c r="F3" s="545"/>
      <c r="G3" s="539"/>
      <c r="H3" s="539"/>
      <c r="I3" s="11"/>
      <c r="J3" s="546"/>
      <c r="K3" s="546"/>
      <c r="L3" s="546"/>
      <c r="M3" s="12"/>
      <c r="N3" s="12"/>
      <c r="O3" s="351"/>
      <c r="P3" s="540"/>
      <c r="Q3" s="540"/>
      <c r="R3" s="540"/>
    </row>
    <row r="4" spans="1:18" s="13" customFormat="1" ht="17.25" customHeight="1" x14ac:dyDescent="0.2">
      <c r="A4" s="537" t="s">
        <v>151</v>
      </c>
      <c r="B4" s="537"/>
      <c r="C4" s="537"/>
      <c r="D4" s="349"/>
      <c r="E4" s="544" t="str">
        <f>'YARIŞMA BİLGİLERİ'!F21</f>
        <v>Master Erkekler</v>
      </c>
      <c r="F4" s="544"/>
      <c r="G4" s="35"/>
      <c r="H4" s="35"/>
      <c r="I4" s="35"/>
      <c r="J4" s="35"/>
      <c r="K4" s="35"/>
      <c r="L4" s="35"/>
      <c r="M4" s="36"/>
      <c r="N4" s="36"/>
      <c r="O4" s="81" t="s">
        <v>5</v>
      </c>
      <c r="P4" s="262">
        <f>'YARIŞMA PROGRAMI'!B34</f>
        <v>42211.802083333336</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25.9" customHeight="1" x14ac:dyDescent="0.2">
      <c r="A6" s="534" t="s">
        <v>12</v>
      </c>
      <c r="B6" s="535" t="s">
        <v>147</v>
      </c>
      <c r="C6" s="527" t="s">
        <v>387</v>
      </c>
      <c r="D6" s="528"/>
      <c r="E6" s="529" t="str">
        <f>'YARIŞMA PROGRAMI'!J11</f>
        <v>MEHMET TERZİ-30:10.13</v>
      </c>
      <c r="F6" s="530"/>
      <c r="G6" s="531" t="s">
        <v>15</v>
      </c>
      <c r="H6" s="532" t="s">
        <v>27</v>
      </c>
      <c r="J6" s="547" t="s">
        <v>16</v>
      </c>
      <c r="K6" s="548"/>
      <c r="L6" s="548"/>
      <c r="M6" s="548"/>
      <c r="N6" s="548"/>
      <c r="O6" s="548"/>
      <c r="P6" s="548"/>
      <c r="Q6" s="548"/>
      <c r="R6" s="549"/>
    </row>
    <row r="7" spans="1:18" ht="25.9" customHeight="1" x14ac:dyDescent="0.2">
      <c r="A7" s="534"/>
      <c r="B7" s="536"/>
      <c r="C7" s="354" t="s">
        <v>386</v>
      </c>
      <c r="D7" s="355" t="s">
        <v>225</v>
      </c>
      <c r="E7" s="348" t="s">
        <v>14</v>
      </c>
      <c r="F7" s="348" t="s">
        <v>47</v>
      </c>
      <c r="G7" s="531"/>
      <c r="H7" s="533"/>
      <c r="I7" s="21"/>
      <c r="J7" s="45" t="s">
        <v>12</v>
      </c>
      <c r="K7" s="42" t="s">
        <v>148</v>
      </c>
      <c r="L7" s="42" t="s">
        <v>147</v>
      </c>
      <c r="M7" s="43" t="s">
        <v>13</v>
      </c>
      <c r="N7" s="43" t="s">
        <v>225</v>
      </c>
      <c r="O7" s="44" t="s">
        <v>14</v>
      </c>
      <c r="P7" s="44" t="s">
        <v>47</v>
      </c>
      <c r="Q7" s="42" t="s">
        <v>15</v>
      </c>
      <c r="R7" s="42" t="s">
        <v>27</v>
      </c>
    </row>
    <row r="8" spans="1:18" s="20" customFormat="1" ht="25.9" customHeight="1" x14ac:dyDescent="0.2">
      <c r="A8" s="70">
        <v>1</v>
      </c>
      <c r="B8" s="70">
        <v>136</v>
      </c>
      <c r="C8" s="117" t="s">
        <v>508</v>
      </c>
      <c r="D8" s="117" t="s">
        <v>235</v>
      </c>
      <c r="E8" s="181" t="s">
        <v>289</v>
      </c>
      <c r="F8" s="182" t="s">
        <v>509</v>
      </c>
      <c r="G8" s="417">
        <v>383465</v>
      </c>
      <c r="H8" s="71"/>
      <c r="I8" s="23"/>
      <c r="J8" s="24">
        <v>1</v>
      </c>
      <c r="K8" s="25" t="s">
        <v>1241</v>
      </c>
      <c r="L8" s="26">
        <f>IF(ISERROR(VLOOKUP(K8,'KAYIT LİSTESİ'!$B$4:$H$605,2,0)),"",(VLOOKUP(K8,'KAYIT LİSTESİ'!$B$4:$H$605,2,0)))</f>
        <v>71</v>
      </c>
      <c r="M8" s="27" t="str">
        <f>IF(ISERROR(VLOOKUP(K8,'KAYIT LİSTESİ'!$B$4:$H$605,4,0)),"",(VLOOKUP(K8,'KAYIT LİSTESİ'!$B$4:$H$605,4,0)))</f>
        <v>12.7.1977</v>
      </c>
      <c r="N8" s="27" t="str">
        <f>IF(ISERROR(VLOOKUP(K8,'KAYIT LİSTESİ'!$B$4:$N$605,13,0)),"",(VLOOKUP(K8,'KAYIT LİSTESİ'!$B$4:$N$605,13,0)))</f>
        <v>M-35</v>
      </c>
      <c r="O8" s="46" t="str">
        <f>IF(ISERROR(VLOOKUP(K8,'KAYIT LİSTESİ'!$B$4:$H$605,5,0)),"",(VLOOKUP(K8,'KAYIT LİSTESİ'!$B$4:$H$605,5,0)))</f>
        <v>TUFAN  KARAMAN</v>
      </c>
      <c r="P8" s="46" t="str">
        <f>IF(ISERROR(VLOOKUP(K8,'KAYIT LİSTESİ'!$B$4:$H$605,6,0)),"",(VLOOKUP(K8,'KAYIT LİSTESİ'!$B$4:$H$605,6,0)))</f>
        <v xml:space="preserve">TEPEBAŞI GENÇLİK VE SPOR KULÜBÜ TU </v>
      </c>
      <c r="Q8" s="417" t="s">
        <v>1669</v>
      </c>
      <c r="R8" s="26" t="s">
        <v>383</v>
      </c>
    </row>
    <row r="9" spans="1:18" s="20" customFormat="1" ht="25.9" customHeight="1" x14ac:dyDescent="0.2">
      <c r="A9" s="70" t="s">
        <v>383</v>
      </c>
      <c r="B9" s="70">
        <v>71</v>
      </c>
      <c r="C9" s="117" t="s">
        <v>506</v>
      </c>
      <c r="D9" s="117" t="s">
        <v>235</v>
      </c>
      <c r="E9" s="181" t="s">
        <v>563</v>
      </c>
      <c r="F9" s="182" t="s">
        <v>507</v>
      </c>
      <c r="G9" s="233" t="s">
        <v>1669</v>
      </c>
      <c r="H9" s="71"/>
      <c r="I9" s="23"/>
      <c r="J9" s="24">
        <v>2</v>
      </c>
      <c r="K9" s="25" t="s">
        <v>1242</v>
      </c>
      <c r="L9" s="26">
        <f>IF(ISERROR(VLOOKUP(K9,'KAYIT LİSTESİ'!$B$4:$H$605,2,0)),"",(VLOOKUP(K9,'KAYIT LİSTESİ'!$B$4:$H$605,2,0)))</f>
        <v>136</v>
      </c>
      <c r="M9" s="27" t="str">
        <f>IF(ISERROR(VLOOKUP(K9,'KAYIT LİSTESİ'!$B$4:$H$605,4,0)),"",(VLOOKUP(K9,'KAYIT LİSTESİ'!$B$4:$H$605,4,0)))</f>
        <v>16.6.1979</v>
      </c>
      <c r="N9" s="27" t="str">
        <f>IF(ISERROR(VLOOKUP(K9,'KAYIT LİSTESİ'!$B$4:$N$605,13,0)),"",(VLOOKUP(K9,'KAYIT LİSTESİ'!$B$4:$N$605,13,0)))</f>
        <v>M-35</v>
      </c>
      <c r="O9" s="46" t="str">
        <f>IF(ISERROR(VLOOKUP(K9,'KAYIT LİSTESİ'!$B$4:$H$605,5,0)),"",(VLOOKUP(K9,'KAYIT LİSTESİ'!$B$4:$H$605,5,0)))</f>
        <v>ENGİN KAN</v>
      </c>
      <c r="P9" s="46" t="str">
        <f>IF(ISERROR(VLOOKUP(K9,'KAYIT LİSTESİ'!$B$4:$H$605,6,0)),"",(VLOOKUP(K9,'KAYIT LİSTESİ'!$B$4:$H$605,6,0)))</f>
        <v>İZMİT.ATLETZM</v>
      </c>
      <c r="Q9" s="417">
        <v>383465</v>
      </c>
      <c r="R9" s="26">
        <v>1</v>
      </c>
    </row>
    <row r="10" spans="1:18" s="20" customFormat="1" ht="25.9" customHeight="1" x14ac:dyDescent="0.2">
      <c r="A10" s="70" t="s">
        <v>383</v>
      </c>
      <c r="B10" s="70">
        <v>198</v>
      </c>
      <c r="C10" s="117" t="s">
        <v>1385</v>
      </c>
      <c r="D10" s="117" t="s">
        <v>235</v>
      </c>
      <c r="E10" s="181" t="s">
        <v>1386</v>
      </c>
      <c r="F10" s="182" t="s">
        <v>232</v>
      </c>
      <c r="G10" s="233" t="s">
        <v>1669</v>
      </c>
      <c r="H10" s="71"/>
      <c r="I10" s="23"/>
      <c r="J10" s="24">
        <v>3</v>
      </c>
      <c r="K10" s="25" t="s">
        <v>1243</v>
      </c>
      <c r="L10" s="26">
        <f>IF(ISERROR(VLOOKUP(K10,'KAYIT LİSTESİ'!$B$4:$H$605,2,0)),"",(VLOOKUP(K10,'KAYIT LİSTESİ'!$B$4:$H$605,2,0)))</f>
        <v>198</v>
      </c>
      <c r="M10" s="27" t="str">
        <f>IF(ISERROR(VLOOKUP(K10,'KAYIT LİSTESİ'!$B$4:$H$605,4,0)),"",(VLOOKUP(K10,'KAYIT LİSTESİ'!$B$4:$H$605,4,0)))</f>
        <v>22.1.1979</v>
      </c>
      <c r="N10" s="27" t="str">
        <f>IF(ISERROR(VLOOKUP(K10,'KAYIT LİSTESİ'!$B$4:$N$605,13,0)),"",(VLOOKUP(K10,'KAYIT LİSTESİ'!$B$4:$N$605,13,0)))</f>
        <v>M-35</v>
      </c>
      <c r="O10" s="46" t="str">
        <f>IF(ISERROR(VLOOKUP(K10,'KAYIT LİSTESİ'!$B$4:$H$605,5,0)),"",(VLOOKUP(K10,'KAYIT LİSTESİ'!$B$4:$H$605,5,0)))</f>
        <v>CÜNEYT BAKIR</v>
      </c>
      <c r="P10" s="46" t="str">
        <f>IF(ISERROR(VLOOKUP(K10,'KAYIT LİSTESİ'!$B$4:$H$605,6,0)),"",(VLOOKUP(K10,'KAYIT LİSTESİ'!$B$4:$H$605,6,0)))</f>
        <v>İSTANBUL MASTERLERİ ATL. KULÜBÜ</v>
      </c>
      <c r="Q10" s="417" t="s">
        <v>1669</v>
      </c>
      <c r="R10" s="26" t="s">
        <v>383</v>
      </c>
    </row>
    <row r="11" spans="1:18" s="20" customFormat="1" ht="25.9" customHeight="1" x14ac:dyDescent="0.2">
      <c r="A11" s="70" t="s">
        <v>383</v>
      </c>
      <c r="B11" s="70">
        <v>12</v>
      </c>
      <c r="C11" s="117" t="s">
        <v>1019</v>
      </c>
      <c r="D11" s="117" t="s">
        <v>235</v>
      </c>
      <c r="E11" s="181" t="s">
        <v>1020</v>
      </c>
      <c r="F11" s="182" t="s">
        <v>232</v>
      </c>
      <c r="G11" s="233" t="s">
        <v>1669</v>
      </c>
      <c r="H11" s="71"/>
      <c r="I11" s="23"/>
      <c r="J11" s="24">
        <v>4</v>
      </c>
      <c r="K11" s="25" t="s">
        <v>1244</v>
      </c>
      <c r="L11" s="26">
        <f>IF(ISERROR(VLOOKUP(K11,'KAYIT LİSTESİ'!$B$4:$H$605,2,0)),"",(VLOOKUP(K11,'KAYIT LİSTESİ'!$B$4:$H$605,2,0)))</f>
        <v>12</v>
      </c>
      <c r="M11" s="27" t="str">
        <f>IF(ISERROR(VLOOKUP(K11,'KAYIT LİSTESİ'!$B$4:$H$605,4,0)),"",(VLOOKUP(K11,'KAYIT LİSTESİ'!$B$4:$H$605,4,0)))</f>
        <v>10.9.1979</v>
      </c>
      <c r="N11" s="27" t="str">
        <f>IF(ISERROR(VLOOKUP(K11,'KAYIT LİSTESİ'!$B$4:$N$605,13,0)),"",(VLOOKUP(K11,'KAYIT LİSTESİ'!$B$4:$N$605,13,0)))</f>
        <v>M-35</v>
      </c>
      <c r="O11" s="46" t="str">
        <f>IF(ISERROR(VLOOKUP(K11,'KAYIT LİSTESİ'!$B$4:$H$605,5,0)),"",(VLOOKUP(K11,'KAYIT LİSTESİ'!$B$4:$H$605,5,0)))</f>
        <v>TAYLAN ÇELTİK</v>
      </c>
      <c r="P11" s="46" t="str">
        <f>IF(ISERROR(VLOOKUP(K11,'KAYIT LİSTESİ'!$B$4:$H$605,6,0)),"",(VLOOKUP(K11,'KAYIT LİSTESİ'!$B$4:$H$605,6,0)))</f>
        <v>İSTANBUL MASTERLERİ ATL. KULÜBÜ</v>
      </c>
      <c r="Q11" s="417" t="s">
        <v>1669</v>
      </c>
      <c r="R11" s="26" t="s">
        <v>383</v>
      </c>
    </row>
    <row r="12" spans="1:18" s="20" customFormat="1" ht="25.9" customHeight="1" x14ac:dyDescent="0.2">
      <c r="A12" s="534" t="s">
        <v>12</v>
      </c>
      <c r="B12" s="535" t="s">
        <v>147</v>
      </c>
      <c r="C12" s="527" t="s">
        <v>387</v>
      </c>
      <c r="D12" s="528"/>
      <c r="E12" s="529" t="str">
        <f>'YARIŞMA PROGRAMI'!K11</f>
        <v>ZEKERİYA DİKMENLER-32:38.08</v>
      </c>
      <c r="F12" s="530"/>
      <c r="G12" s="531" t="s">
        <v>15</v>
      </c>
      <c r="H12" s="532" t="s">
        <v>27</v>
      </c>
      <c r="I12" s="23"/>
      <c r="J12" s="24">
        <v>5</v>
      </c>
      <c r="K12" s="25" t="s">
        <v>1245</v>
      </c>
      <c r="L12" s="26">
        <f>IF(ISERROR(VLOOKUP(K12,'KAYIT LİSTESİ'!$B$4:$H$605,2,0)),"",(VLOOKUP(K12,'KAYIT LİSTESİ'!$B$4:$H$605,2,0)))</f>
        <v>18</v>
      </c>
      <c r="M12" s="27" t="str">
        <f>IF(ISERROR(VLOOKUP(K12,'KAYIT LİSTESİ'!$B$4:$H$605,4,0)),"",(VLOOKUP(K12,'KAYIT LİSTESİ'!$B$4:$H$605,4,0)))</f>
        <v>10.2.1973</v>
      </c>
      <c r="N12" s="27" t="str">
        <f>IF(ISERROR(VLOOKUP(K12,'KAYIT LİSTESİ'!$B$4:$N$605,13,0)),"",(VLOOKUP(K12,'KAYIT LİSTESİ'!$B$4:$N$605,13,0)))</f>
        <v>M-40</v>
      </c>
      <c r="O12" s="46" t="str">
        <f>IF(ISERROR(VLOOKUP(K12,'KAYIT LİSTESİ'!$B$4:$H$605,5,0)),"",(VLOOKUP(K12,'KAYIT LİSTESİ'!$B$4:$H$605,5,0)))</f>
        <v>BAYRAM ACAR</v>
      </c>
      <c r="P12" s="46" t="str">
        <f>IF(ISERROR(VLOOKUP(K12,'KAYIT LİSTESİ'!$B$4:$H$605,6,0)),"",(VLOOKUP(K12,'KAYIT LİSTESİ'!$B$4:$H$605,6,0)))</f>
        <v>GÖLHİSAR BELEDİYE SPOR KULÜBÜ</v>
      </c>
      <c r="Q12" s="417">
        <v>424542</v>
      </c>
      <c r="R12" s="26">
        <v>5</v>
      </c>
    </row>
    <row r="13" spans="1:18" s="20" customFormat="1" ht="25.9" customHeight="1" x14ac:dyDescent="0.2">
      <c r="A13" s="534"/>
      <c r="B13" s="536"/>
      <c r="C13" s="354" t="s">
        <v>386</v>
      </c>
      <c r="D13" s="355" t="s">
        <v>225</v>
      </c>
      <c r="E13" s="348" t="s">
        <v>14</v>
      </c>
      <c r="F13" s="348" t="s">
        <v>47</v>
      </c>
      <c r="G13" s="531"/>
      <c r="H13" s="533"/>
      <c r="I13" s="23"/>
      <c r="J13" s="24">
        <v>6</v>
      </c>
      <c r="K13" s="25" t="s">
        <v>1246</v>
      </c>
      <c r="L13" s="26">
        <f>IF(ISERROR(VLOOKUP(K13,'KAYIT LİSTESİ'!$B$4:$H$605,2,0)),"",(VLOOKUP(K13,'KAYIT LİSTESİ'!$B$4:$H$605,2,0)))</f>
        <v>74</v>
      </c>
      <c r="M13" s="27" t="str">
        <f>IF(ISERROR(VLOOKUP(K13,'KAYIT LİSTESİ'!$B$4:$H$605,4,0)),"",(VLOOKUP(K13,'KAYIT LİSTESİ'!$B$4:$H$605,4,0)))</f>
        <v>12.9.1974</v>
      </c>
      <c r="N13" s="27" t="str">
        <f>IF(ISERROR(VLOOKUP(K13,'KAYIT LİSTESİ'!$B$4:$N$605,13,0)),"",(VLOOKUP(K13,'KAYIT LİSTESİ'!$B$4:$N$605,13,0)))</f>
        <v>M-40</v>
      </c>
      <c r="O13" s="46" t="str">
        <f>IF(ISERROR(VLOOKUP(K13,'KAYIT LİSTESİ'!$B$4:$H$605,5,0)),"",(VLOOKUP(K13,'KAYIT LİSTESİ'!$B$4:$H$605,5,0)))</f>
        <v>ENVER GÜZELAKÇAKAYA</v>
      </c>
      <c r="P13" s="46" t="str">
        <f>IF(ISERROR(VLOOKUP(K13,'KAYIT LİSTESİ'!$B$4:$H$605,6,0)),"",(VLOOKUP(K13,'KAYIT LİSTESİ'!$B$4:$H$605,6,0)))</f>
        <v>URFA ATLETIZM  SPOR KULÜBÜ</v>
      </c>
      <c r="Q13" s="417">
        <v>421220</v>
      </c>
      <c r="R13" s="26">
        <v>4</v>
      </c>
    </row>
    <row r="14" spans="1:18" s="20" customFormat="1" ht="25.9" customHeight="1" x14ac:dyDescent="0.2">
      <c r="A14" s="70">
        <v>1</v>
      </c>
      <c r="B14" s="70">
        <v>74</v>
      </c>
      <c r="C14" s="117" t="s">
        <v>511</v>
      </c>
      <c r="D14" s="117" t="s">
        <v>236</v>
      </c>
      <c r="E14" s="181" t="s">
        <v>564</v>
      </c>
      <c r="F14" s="182" t="s">
        <v>512</v>
      </c>
      <c r="G14" s="417">
        <v>421220</v>
      </c>
      <c r="H14" s="71"/>
      <c r="I14" s="23"/>
      <c r="J14" s="24">
        <v>7</v>
      </c>
      <c r="K14" s="25" t="s">
        <v>1247</v>
      </c>
      <c r="L14" s="26">
        <f>IF(ISERROR(VLOOKUP(K14,'KAYIT LİSTESİ'!$B$4:$H$605,2,0)),"",(VLOOKUP(K14,'KAYIT LİSTESİ'!$B$4:$H$605,2,0)))</f>
        <v>98</v>
      </c>
      <c r="M14" s="27" t="str">
        <f>IF(ISERROR(VLOOKUP(K14,'KAYIT LİSTESİ'!$B$4:$H$605,4,0)),"",(VLOOKUP(K14,'KAYIT LİSTESİ'!$B$4:$H$605,4,0)))</f>
        <v>18.2.1973</v>
      </c>
      <c r="N14" s="27" t="str">
        <f>IF(ISERROR(VLOOKUP(K14,'KAYIT LİSTESİ'!$B$4:$N$605,13,0)),"",(VLOOKUP(K14,'KAYIT LİSTESİ'!$B$4:$N$605,13,0)))</f>
        <v>M-40</v>
      </c>
      <c r="O14" s="46" t="str">
        <f>IF(ISERROR(VLOOKUP(K14,'KAYIT LİSTESİ'!$B$4:$H$605,5,0)),"",(VLOOKUP(K14,'KAYIT LİSTESİ'!$B$4:$H$605,5,0)))</f>
        <v>NURETTİN ZAFER</v>
      </c>
      <c r="P14" s="46" t="str">
        <f>IF(ISERROR(VLOOKUP(K14,'KAYIT LİSTESİ'!$B$4:$H$605,6,0)),"",(VLOOKUP(K14,'KAYIT LİSTESİ'!$B$4:$H$605,6,0)))</f>
        <v>ÖDEMİŞ BELEDİYESPOR</v>
      </c>
      <c r="Q14" s="417" t="s">
        <v>1669</v>
      </c>
      <c r="R14" s="26" t="s">
        <v>383</v>
      </c>
    </row>
    <row r="15" spans="1:18" s="20" customFormat="1" ht="25.9" customHeight="1" x14ac:dyDescent="0.2">
      <c r="A15" s="70">
        <v>2</v>
      </c>
      <c r="B15" s="70">
        <v>18</v>
      </c>
      <c r="C15" s="117" t="s">
        <v>290</v>
      </c>
      <c r="D15" s="117" t="s">
        <v>236</v>
      </c>
      <c r="E15" s="181" t="s">
        <v>291</v>
      </c>
      <c r="F15" s="182" t="s">
        <v>510</v>
      </c>
      <c r="G15" s="417">
        <v>424542</v>
      </c>
      <c r="H15" s="71"/>
      <c r="I15" s="23"/>
      <c r="J15" s="24">
        <v>8</v>
      </c>
      <c r="K15" s="25" t="s">
        <v>1248</v>
      </c>
      <c r="L15" s="26">
        <f>IF(ISERROR(VLOOKUP(K15,'KAYIT LİSTESİ'!$B$4:$H$605,2,0)),"",(VLOOKUP(K15,'KAYIT LİSTESİ'!$B$4:$H$605,2,0)))</f>
        <v>13</v>
      </c>
      <c r="M15" s="27" t="str">
        <f>IF(ISERROR(VLOOKUP(K15,'KAYIT LİSTESİ'!$B$4:$H$605,4,0)),"",(VLOOKUP(K15,'KAYIT LİSTESİ'!$B$4:$H$605,4,0)))</f>
        <v>26.1.1970</v>
      </c>
      <c r="N15" s="27" t="str">
        <f>IF(ISERROR(VLOOKUP(K15,'KAYIT LİSTESİ'!$B$4:$N$605,13,0)),"",(VLOOKUP(K15,'KAYIT LİSTESİ'!$B$4:$N$605,13,0)))</f>
        <v>M-45</v>
      </c>
      <c r="O15" s="46" t="str">
        <f>IF(ISERROR(VLOOKUP(K15,'KAYIT LİSTESİ'!$B$4:$H$605,5,0)),"",(VLOOKUP(K15,'KAYIT LİSTESİ'!$B$4:$H$605,5,0)))</f>
        <v>MEHMET DEMİR</v>
      </c>
      <c r="P15" s="46" t="str">
        <f>IF(ISERROR(VLOOKUP(K15,'KAYIT LİSTESİ'!$B$4:$H$605,6,0)),"",(VLOOKUP(K15,'KAYIT LİSTESİ'!$B$4:$H$605,6,0)))</f>
        <v>FERDİ</v>
      </c>
      <c r="Q15" s="417" t="s">
        <v>1689</v>
      </c>
      <c r="R15" s="26" t="s">
        <v>383</v>
      </c>
    </row>
    <row r="16" spans="1:18" s="20" customFormat="1" ht="25.9" customHeight="1" x14ac:dyDescent="0.2">
      <c r="A16" s="70">
        <v>3</v>
      </c>
      <c r="B16" s="70">
        <v>212</v>
      </c>
      <c r="C16" s="117">
        <v>27354</v>
      </c>
      <c r="D16" s="117" t="s">
        <v>236</v>
      </c>
      <c r="E16" s="181" t="s">
        <v>1489</v>
      </c>
      <c r="F16" s="182" t="s">
        <v>1490</v>
      </c>
      <c r="G16" s="417">
        <v>443251</v>
      </c>
      <c r="H16" s="71"/>
      <c r="I16" s="23"/>
      <c r="J16" s="24">
        <v>9</v>
      </c>
      <c r="K16" s="25" t="s">
        <v>1249</v>
      </c>
      <c r="L16" s="26">
        <f>IF(ISERROR(VLOOKUP(K16,'KAYIT LİSTESİ'!$B$4:$H$605,2,0)),"",(VLOOKUP(K16,'KAYIT LİSTESİ'!$B$4:$H$605,2,0)))</f>
        <v>14</v>
      </c>
      <c r="M16" s="27" t="str">
        <f>IF(ISERROR(VLOOKUP(K16,'KAYIT LİSTESİ'!$B$4:$H$605,4,0)),"",(VLOOKUP(K16,'KAYIT LİSTESİ'!$B$4:$H$605,4,0)))</f>
        <v>4.5.1970</v>
      </c>
      <c r="N16" s="27" t="str">
        <f>IF(ISERROR(VLOOKUP(K16,'KAYIT LİSTESİ'!$B$4:$N$605,13,0)),"",(VLOOKUP(K16,'KAYIT LİSTESİ'!$B$4:$N$605,13,0)))</f>
        <v>M-45</v>
      </c>
      <c r="O16" s="46" t="str">
        <f>IF(ISERROR(VLOOKUP(K16,'KAYIT LİSTESİ'!$B$4:$H$605,5,0)),"",(VLOOKUP(K16,'KAYIT LİSTESİ'!$B$4:$H$605,5,0)))</f>
        <v>SAİT ŞENDAĞ</v>
      </c>
      <c r="P16" s="46" t="str">
        <f>IF(ISERROR(VLOOKUP(K16,'KAYIT LİSTESİ'!$B$4:$H$605,6,0)),"",(VLOOKUP(K16,'KAYIT LİSTESİ'!$B$4:$H$605,6,0)))</f>
        <v>FERDİ</v>
      </c>
      <c r="Q16" s="417" t="s">
        <v>1669</v>
      </c>
      <c r="R16" s="26" t="s">
        <v>383</v>
      </c>
    </row>
    <row r="17" spans="1:18" s="20" customFormat="1" ht="25.9" customHeight="1" x14ac:dyDescent="0.2">
      <c r="A17" s="70" t="s">
        <v>383</v>
      </c>
      <c r="B17" s="70">
        <v>98</v>
      </c>
      <c r="C17" s="117" t="s">
        <v>513</v>
      </c>
      <c r="D17" s="117" t="s">
        <v>236</v>
      </c>
      <c r="E17" s="181" t="s">
        <v>565</v>
      </c>
      <c r="F17" s="182" t="s">
        <v>514</v>
      </c>
      <c r="G17" s="233" t="s">
        <v>1669</v>
      </c>
      <c r="H17" s="234"/>
      <c r="I17" s="23"/>
      <c r="J17" s="24">
        <v>10</v>
      </c>
      <c r="K17" s="25" t="s">
        <v>1250</v>
      </c>
      <c r="L17" s="26">
        <f>IF(ISERROR(VLOOKUP(K17,'KAYIT LİSTESİ'!$B$4:$H$605,2,0)),"",(VLOOKUP(K17,'KAYIT LİSTESİ'!$B$4:$H$605,2,0)))</f>
        <v>32</v>
      </c>
      <c r="M17" s="27" t="str">
        <f>IF(ISERROR(VLOOKUP(K17,'KAYIT LİSTESİ'!$B$4:$H$605,4,0)),"",(VLOOKUP(K17,'KAYIT LİSTESİ'!$B$4:$H$605,4,0)))</f>
        <v>26.4.1970</v>
      </c>
      <c r="N17" s="27" t="str">
        <f>IF(ISERROR(VLOOKUP(K17,'KAYIT LİSTESİ'!$B$4:$N$605,13,0)),"",(VLOOKUP(K17,'KAYIT LİSTESİ'!$B$4:$N$605,13,0)))</f>
        <v>M-45</v>
      </c>
      <c r="O17" s="46" t="str">
        <f>IF(ISERROR(VLOOKUP(K17,'KAYIT LİSTESİ'!$B$4:$H$605,5,0)),"",(VLOOKUP(K17,'KAYIT LİSTESİ'!$B$4:$H$605,5,0)))</f>
        <v>DOĞAN NADİ ÇETİNKAYA</v>
      </c>
      <c r="P17" s="46" t="str">
        <f>IF(ISERROR(VLOOKUP(K17,'KAYIT LİSTESİ'!$B$4:$H$605,6,0)),"",(VLOOKUP(K17,'KAYIT LİSTESİ'!$B$4:$H$605,6,0)))</f>
        <v>FERDİ</v>
      </c>
      <c r="Q17" s="417" t="s">
        <v>1669</v>
      </c>
      <c r="R17" s="26" t="s">
        <v>383</v>
      </c>
    </row>
    <row r="18" spans="1:18" s="20" customFormat="1" ht="25.9" customHeight="1" x14ac:dyDescent="0.2">
      <c r="A18" s="534" t="s">
        <v>12</v>
      </c>
      <c r="B18" s="535" t="s">
        <v>147</v>
      </c>
      <c r="C18" s="527" t="s">
        <v>387</v>
      </c>
      <c r="D18" s="528"/>
      <c r="E18" s="529" t="str">
        <f>'YARIŞMA PROGRAMI'!L11</f>
        <v>ALİ TURAN-34:24.4</v>
      </c>
      <c r="F18" s="530"/>
      <c r="G18" s="531" t="s">
        <v>15</v>
      </c>
      <c r="H18" s="532" t="s">
        <v>27</v>
      </c>
      <c r="I18" s="23"/>
      <c r="J18" s="24">
        <v>11</v>
      </c>
      <c r="K18" s="25" t="s">
        <v>1251</v>
      </c>
      <c r="L18" s="26">
        <f>IF(ISERROR(VLOOKUP(K18,'KAYIT LİSTESİ'!$B$4:$H$605,2,0)),"",(VLOOKUP(K18,'KAYIT LİSTESİ'!$B$4:$H$605,2,0)))</f>
        <v>67</v>
      </c>
      <c r="M18" s="27" t="str">
        <f>IF(ISERROR(VLOOKUP(K18,'KAYIT LİSTESİ'!$B$4:$H$605,4,0)),"",(VLOOKUP(K18,'KAYIT LİSTESİ'!$B$4:$H$605,4,0)))</f>
        <v>25.5.1966</v>
      </c>
      <c r="N18" s="27" t="str">
        <f>IF(ISERROR(VLOOKUP(K18,'KAYIT LİSTESİ'!$B$4:$N$605,13,0)),"",(VLOOKUP(K18,'KAYIT LİSTESİ'!$B$4:$N$605,13,0)))</f>
        <v>M-45</v>
      </c>
      <c r="O18" s="46" t="str">
        <f>IF(ISERROR(VLOOKUP(K18,'KAYIT LİSTESİ'!$B$4:$H$605,5,0)),"",(VLOOKUP(K18,'KAYIT LİSTESİ'!$B$4:$H$605,5,0)))</f>
        <v>OSMAN  DURAN</v>
      </c>
      <c r="P18" s="46" t="str">
        <f>IF(ISERROR(VLOOKUP(K18,'KAYIT LİSTESİ'!$B$4:$H$605,6,0)),"",(VLOOKUP(K18,'KAYIT LİSTESİ'!$B$4:$H$605,6,0)))</f>
        <v>EGE MARATON SPOR KULÜBÜ</v>
      </c>
      <c r="Q18" s="417">
        <v>385455</v>
      </c>
      <c r="R18" s="26">
        <v>2</v>
      </c>
    </row>
    <row r="19" spans="1:18" s="20" customFormat="1" ht="25.9" customHeight="1" x14ac:dyDescent="0.2">
      <c r="A19" s="534"/>
      <c r="B19" s="536"/>
      <c r="C19" s="354" t="s">
        <v>386</v>
      </c>
      <c r="D19" s="355" t="s">
        <v>225</v>
      </c>
      <c r="E19" s="434" t="s">
        <v>14</v>
      </c>
      <c r="F19" s="434" t="s">
        <v>47</v>
      </c>
      <c r="G19" s="531"/>
      <c r="H19" s="533"/>
      <c r="I19" s="23"/>
      <c r="J19" s="24">
        <v>12</v>
      </c>
      <c r="K19" s="25" t="s">
        <v>1252</v>
      </c>
      <c r="L19" s="26">
        <f>IF(ISERROR(VLOOKUP(K19,'KAYIT LİSTESİ'!$B$4:$H$605,2,0)),"",(VLOOKUP(K19,'KAYIT LİSTESİ'!$B$4:$H$605,2,0)))</f>
        <v>82</v>
      </c>
      <c r="M19" s="27" t="str">
        <f>IF(ISERROR(VLOOKUP(K19,'KAYIT LİSTESİ'!$B$4:$H$605,4,0)),"",(VLOOKUP(K19,'KAYIT LİSTESİ'!$B$4:$H$605,4,0)))</f>
        <v>9.6.1968</v>
      </c>
      <c r="N19" s="27" t="str">
        <f>IF(ISERROR(VLOOKUP(K19,'KAYIT LİSTESİ'!$B$4:$N$605,13,0)),"",(VLOOKUP(K19,'KAYIT LİSTESİ'!$B$4:$N$605,13,0)))</f>
        <v>M-45</v>
      </c>
      <c r="O19" s="46" t="str">
        <f>IF(ISERROR(VLOOKUP(K19,'KAYIT LİSTESİ'!$B$4:$H$605,5,0)),"",(VLOOKUP(K19,'KAYIT LİSTESİ'!$B$4:$H$605,5,0)))</f>
        <v>MUHAMMET ÖZDEMİR</v>
      </c>
      <c r="P19" s="46" t="str">
        <f>IF(ISERROR(VLOOKUP(K19,'KAYIT LİSTESİ'!$B$4:$H$605,6,0)),"",(VLOOKUP(K19,'KAYIT LİSTESİ'!$B$4:$H$605,6,0)))</f>
        <v>EGE MARATON SPOR KULÜBÜ</v>
      </c>
      <c r="Q19" s="417">
        <v>434505</v>
      </c>
      <c r="R19" s="26">
        <v>6</v>
      </c>
    </row>
    <row r="20" spans="1:18" s="20" customFormat="1" ht="25.9" customHeight="1" x14ac:dyDescent="0.2">
      <c r="A20" s="70">
        <v>1</v>
      </c>
      <c r="B20" s="70">
        <v>67</v>
      </c>
      <c r="C20" s="117" t="s">
        <v>520</v>
      </c>
      <c r="D20" s="117" t="s">
        <v>246</v>
      </c>
      <c r="E20" s="181" t="s">
        <v>521</v>
      </c>
      <c r="F20" s="182" t="s">
        <v>522</v>
      </c>
      <c r="G20" s="417">
        <v>385455</v>
      </c>
      <c r="H20" s="71"/>
      <c r="I20" s="23"/>
      <c r="J20" s="24">
        <v>13</v>
      </c>
      <c r="K20" s="25" t="s">
        <v>1253</v>
      </c>
      <c r="L20" s="26">
        <f>IF(ISERROR(VLOOKUP(K20,'KAYIT LİSTESİ'!$B$4:$H$605,2,0)),"",(VLOOKUP(K20,'KAYIT LİSTESİ'!$B$4:$H$605,2,0)))</f>
        <v>91</v>
      </c>
      <c r="M20" s="27" t="str">
        <f>IF(ISERROR(VLOOKUP(K20,'KAYIT LİSTESİ'!$B$4:$H$605,4,0)),"",(VLOOKUP(K20,'KAYIT LİSTESİ'!$B$4:$H$605,4,0)))</f>
        <v>23.6.1967</v>
      </c>
      <c r="N20" s="27" t="str">
        <f>IF(ISERROR(VLOOKUP(K20,'KAYIT LİSTESİ'!$B$4:$N$605,13,0)),"",(VLOOKUP(K20,'KAYIT LİSTESİ'!$B$4:$N$605,13,0)))</f>
        <v>M-45</v>
      </c>
      <c r="O20" s="46" t="str">
        <f>IF(ISERROR(VLOOKUP(K20,'KAYIT LİSTESİ'!$B$4:$H$605,5,0)),"",(VLOOKUP(K20,'KAYIT LİSTESİ'!$B$4:$H$605,5,0)))</f>
        <v>ADEM  YALÇINKAYA</v>
      </c>
      <c r="P20" s="46" t="str">
        <f>IF(ISERROR(VLOOKUP(K20,'KAYIT LİSTESİ'!$B$4:$H$605,6,0)),"",(VLOOKUP(K20,'KAYIT LİSTESİ'!$B$4:$H$605,6,0)))</f>
        <v>İZMİR MASTERLER ATL. KULÜBÜ</v>
      </c>
      <c r="Q20" s="417" t="s">
        <v>1689</v>
      </c>
      <c r="R20" s="26" t="s">
        <v>383</v>
      </c>
    </row>
    <row r="21" spans="1:18" s="20" customFormat="1" ht="25.9" customHeight="1" x14ac:dyDescent="0.2">
      <c r="A21" s="70">
        <v>2</v>
      </c>
      <c r="B21" s="70">
        <v>209</v>
      </c>
      <c r="C21" s="117" t="s">
        <v>1389</v>
      </c>
      <c r="D21" s="117" t="s">
        <v>246</v>
      </c>
      <c r="E21" s="181" t="s">
        <v>1390</v>
      </c>
      <c r="F21" s="182" t="s">
        <v>522</v>
      </c>
      <c r="G21" s="417">
        <v>392242</v>
      </c>
      <c r="H21" s="71"/>
      <c r="I21" s="23"/>
      <c r="J21" s="24">
        <v>14</v>
      </c>
      <c r="K21" s="25" t="s">
        <v>1254</v>
      </c>
      <c r="L21" s="26">
        <f>IF(ISERROR(VLOOKUP(K21,'KAYIT LİSTESİ'!$B$4:$H$605,2,0)),"",(VLOOKUP(K21,'KAYIT LİSTESİ'!$B$4:$H$605,2,0)))</f>
        <v>93</v>
      </c>
      <c r="M21" s="27" t="str">
        <f>IF(ISERROR(VLOOKUP(K21,'KAYIT LİSTESİ'!$B$4:$H$605,4,0)),"",(VLOOKUP(K21,'KAYIT LİSTESİ'!$B$4:$H$605,4,0)))</f>
        <v>1.2.1968</v>
      </c>
      <c r="N21" s="27" t="str">
        <f>IF(ISERROR(VLOOKUP(K21,'KAYIT LİSTESİ'!$B$4:$N$605,13,0)),"",(VLOOKUP(K21,'KAYIT LİSTESİ'!$B$4:$N$605,13,0)))</f>
        <v>M-45</v>
      </c>
      <c r="O21" s="46" t="str">
        <f>IF(ISERROR(VLOOKUP(K21,'KAYIT LİSTESİ'!$B$4:$H$605,5,0)),"",(VLOOKUP(K21,'KAYIT LİSTESİ'!$B$4:$H$605,5,0)))</f>
        <v>ZEKERİYA YILMAZEL</v>
      </c>
      <c r="P21" s="46" t="str">
        <f>IF(ISERROR(VLOOKUP(K21,'KAYIT LİSTESİ'!$B$4:$H$605,6,0)),"",(VLOOKUP(K21,'KAYIT LİSTESİ'!$B$4:$H$605,6,0)))</f>
        <v>DSİ SPOR EDİRNE</v>
      </c>
      <c r="Q21" s="417" t="s">
        <v>1689</v>
      </c>
      <c r="R21" s="26" t="s">
        <v>383</v>
      </c>
    </row>
    <row r="22" spans="1:18" s="20" customFormat="1" ht="25.9" customHeight="1" x14ac:dyDescent="0.2">
      <c r="A22" s="70">
        <v>3</v>
      </c>
      <c r="B22" s="70">
        <v>82</v>
      </c>
      <c r="C22" s="117" t="s">
        <v>523</v>
      </c>
      <c r="D22" s="117" t="s">
        <v>246</v>
      </c>
      <c r="E22" s="181" t="s">
        <v>524</v>
      </c>
      <c r="F22" s="182" t="s">
        <v>522</v>
      </c>
      <c r="G22" s="417">
        <v>434505</v>
      </c>
      <c r="H22" s="71"/>
      <c r="I22" s="23"/>
      <c r="J22" s="24">
        <v>15</v>
      </c>
      <c r="K22" s="25" t="s">
        <v>1255</v>
      </c>
      <c r="L22" s="26">
        <f>IF(ISERROR(VLOOKUP(K22,'KAYIT LİSTESİ'!$B$4:$H$605,2,0)),"",(VLOOKUP(K22,'KAYIT LİSTESİ'!$B$4:$H$605,2,0)))</f>
        <v>209</v>
      </c>
      <c r="M22" s="27" t="str">
        <f>IF(ISERROR(VLOOKUP(K22,'KAYIT LİSTESİ'!$B$4:$H$605,4,0)),"",(VLOOKUP(K22,'KAYIT LİSTESİ'!$B$4:$H$605,4,0)))</f>
        <v>10.7.1967</v>
      </c>
      <c r="N22" s="27" t="str">
        <f>IF(ISERROR(VLOOKUP(K22,'KAYIT LİSTESİ'!$B$4:$N$605,13,0)),"",(VLOOKUP(K22,'KAYIT LİSTESİ'!$B$4:$N$605,13,0)))</f>
        <v>M-45</v>
      </c>
      <c r="O22" s="46" t="str">
        <f>IF(ISERROR(VLOOKUP(K22,'KAYIT LİSTESİ'!$B$4:$H$605,5,0)),"",(VLOOKUP(K22,'KAYIT LİSTESİ'!$B$4:$H$605,5,0)))</f>
        <v>İSMAİL ADIGÜZELOĞLU</v>
      </c>
      <c r="P22" s="46" t="str">
        <f>IF(ISERROR(VLOOKUP(K22,'KAYIT LİSTESİ'!$B$4:$H$605,6,0)),"",(VLOOKUP(K22,'KAYIT LİSTESİ'!$B$4:$H$605,6,0)))</f>
        <v>EGE MARATON SPOR KULÜBÜ</v>
      </c>
      <c r="Q22" s="417">
        <v>392242</v>
      </c>
      <c r="R22" s="26">
        <v>3</v>
      </c>
    </row>
    <row r="23" spans="1:18" s="20" customFormat="1" ht="25.9" customHeight="1" x14ac:dyDescent="0.2">
      <c r="A23" s="70" t="s">
        <v>383</v>
      </c>
      <c r="B23" s="70">
        <v>13</v>
      </c>
      <c r="C23" s="117" t="s">
        <v>515</v>
      </c>
      <c r="D23" s="117" t="s">
        <v>246</v>
      </c>
      <c r="E23" s="181" t="s">
        <v>516</v>
      </c>
      <c r="F23" s="182" t="s">
        <v>301</v>
      </c>
      <c r="G23" s="233" t="s">
        <v>1689</v>
      </c>
      <c r="H23" s="71"/>
      <c r="I23" s="23"/>
      <c r="J23" s="24">
        <v>16</v>
      </c>
      <c r="K23" s="25" t="s">
        <v>1256</v>
      </c>
      <c r="L23" s="26">
        <f>IF(ISERROR(VLOOKUP(K23,'KAYIT LİSTESİ'!$B$4:$H$605,2,0)),"",(VLOOKUP(K23,'KAYIT LİSTESİ'!$B$4:$H$605,2,0)))</f>
        <v>21</v>
      </c>
      <c r="M23" s="27" t="str">
        <f>IF(ISERROR(VLOOKUP(K23,'KAYIT LİSTESİ'!$B$4:$H$605,4,0)),"",(VLOOKUP(K23,'KAYIT LİSTESİ'!$B$4:$H$605,4,0)))</f>
        <v>23.7.1969</v>
      </c>
      <c r="N23" s="27" t="str">
        <f>IF(ISERROR(VLOOKUP(K23,'KAYIT LİSTESİ'!$B$4:$N$605,13,0)),"",(VLOOKUP(K23,'KAYIT LİSTESİ'!$B$4:$N$605,13,0)))</f>
        <v>M-45</v>
      </c>
      <c r="O23" s="46" t="str">
        <f>IF(ISERROR(VLOOKUP(K23,'KAYIT LİSTESİ'!$B$4:$H$605,5,0)),"",(VLOOKUP(K23,'KAYIT LİSTESİ'!$B$4:$H$605,5,0)))</f>
        <v>TURGAY BASKIN</v>
      </c>
      <c r="P23" s="46" t="str">
        <f>IF(ISERROR(VLOOKUP(K23,'KAYIT LİSTESİ'!$B$4:$H$605,6,0)),"",(VLOOKUP(K23,'KAYIT LİSTESİ'!$B$4:$H$605,6,0)))</f>
        <v>BESTELSİZ SPOR KULUBU</v>
      </c>
      <c r="Q23" s="417" t="s">
        <v>1669</v>
      </c>
      <c r="R23" s="26" t="s">
        <v>383</v>
      </c>
    </row>
    <row r="24" spans="1:18" s="20" customFormat="1" ht="25.9" customHeight="1" x14ac:dyDescent="0.2">
      <c r="A24" s="70" t="s">
        <v>383</v>
      </c>
      <c r="B24" s="70">
        <v>91</v>
      </c>
      <c r="C24" s="117" t="s">
        <v>525</v>
      </c>
      <c r="D24" s="117" t="s">
        <v>246</v>
      </c>
      <c r="E24" s="181" t="s">
        <v>526</v>
      </c>
      <c r="F24" s="182" t="s">
        <v>250</v>
      </c>
      <c r="G24" s="233" t="s">
        <v>1689</v>
      </c>
      <c r="H24" s="71"/>
      <c r="I24" s="23"/>
      <c r="J24" s="24">
        <v>17</v>
      </c>
      <c r="K24" s="25" t="s">
        <v>1257</v>
      </c>
      <c r="L24" s="26">
        <f>IF(ISERROR(VLOOKUP(K24,'KAYIT LİSTESİ'!$B$4:$H$605,2,0)),"",(VLOOKUP(K24,'KAYIT LİSTESİ'!$B$4:$H$605,2,0)))</f>
        <v>33</v>
      </c>
      <c r="M24" s="27" t="str">
        <f>IF(ISERROR(VLOOKUP(K24,'KAYIT LİSTESİ'!$B$4:$H$605,4,0)),"",(VLOOKUP(K24,'KAYIT LİSTESİ'!$B$4:$H$605,4,0)))</f>
        <v>20.10.1964</v>
      </c>
      <c r="N24" s="27" t="str">
        <f>IF(ISERROR(VLOOKUP(K24,'KAYIT LİSTESİ'!$B$4:$N$605,13,0)),"",(VLOOKUP(K24,'KAYIT LİSTESİ'!$B$4:$N$605,13,0)))</f>
        <v>M-50</v>
      </c>
      <c r="O24" s="46" t="str">
        <f>IF(ISERROR(VLOOKUP(K24,'KAYIT LİSTESİ'!$B$4:$H$605,5,0)),"",(VLOOKUP(K24,'KAYIT LİSTESİ'!$B$4:$H$605,5,0)))</f>
        <v>AYDIN ÇEKEN</v>
      </c>
      <c r="P24" s="46" t="str">
        <f>IF(ISERROR(VLOOKUP(K24,'KAYIT LİSTESİ'!$B$4:$H$605,6,0)),"",(VLOOKUP(K24,'KAYIT LİSTESİ'!$B$4:$H$605,6,0)))</f>
        <v>FERDİ</v>
      </c>
      <c r="Q24" s="417" t="s">
        <v>1669</v>
      </c>
      <c r="R24" s="26" t="s">
        <v>383</v>
      </c>
    </row>
    <row r="25" spans="1:18" s="20" customFormat="1" ht="25.9" customHeight="1" x14ac:dyDescent="0.2">
      <c r="A25" s="70" t="s">
        <v>383</v>
      </c>
      <c r="B25" s="70">
        <v>93</v>
      </c>
      <c r="C25" s="117" t="s">
        <v>293</v>
      </c>
      <c r="D25" s="117" t="s">
        <v>246</v>
      </c>
      <c r="E25" s="181" t="s">
        <v>294</v>
      </c>
      <c r="F25" s="182" t="s">
        <v>527</v>
      </c>
      <c r="G25" s="233" t="s">
        <v>1689</v>
      </c>
      <c r="H25" s="71"/>
      <c r="I25" s="23"/>
      <c r="J25" s="24">
        <v>18</v>
      </c>
      <c r="K25" s="25" t="s">
        <v>1393</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417"/>
      <c r="R25" s="26"/>
    </row>
    <row r="26" spans="1:18" s="20" customFormat="1" ht="25.9" customHeight="1" x14ac:dyDescent="0.2">
      <c r="A26" s="70" t="s">
        <v>383</v>
      </c>
      <c r="B26" s="70">
        <v>14</v>
      </c>
      <c r="C26" s="117" t="s">
        <v>517</v>
      </c>
      <c r="D26" s="117" t="s">
        <v>246</v>
      </c>
      <c r="E26" s="181" t="s">
        <v>566</v>
      </c>
      <c r="F26" s="182" t="s">
        <v>301</v>
      </c>
      <c r="G26" s="233" t="s">
        <v>1669</v>
      </c>
      <c r="H26" s="71"/>
      <c r="I26" s="23"/>
      <c r="J26" s="24">
        <v>19</v>
      </c>
      <c r="K26" s="25" t="s">
        <v>1394</v>
      </c>
      <c r="L26" s="26">
        <f>IF(ISERROR(VLOOKUP(K26,'KAYIT LİSTESİ'!$B$4:$H$605,2,0)),"",(VLOOKUP(K26,'KAYIT LİSTESİ'!$B$4:$H$605,2,0)))</f>
        <v>161</v>
      </c>
      <c r="M26" s="27" t="str">
        <f>IF(ISERROR(VLOOKUP(K26,'KAYIT LİSTESİ'!$B$4:$H$605,4,0)),"",(VLOOKUP(K26,'KAYIT LİSTESİ'!$B$4:$H$605,4,0)))</f>
        <v>5.5.1965</v>
      </c>
      <c r="N26" s="27" t="str">
        <f>IF(ISERROR(VLOOKUP(K26,'KAYIT LİSTESİ'!$B$4:$N$605,13,0)),"",(VLOOKUP(K26,'KAYIT LİSTESİ'!$B$4:$N$605,13,0)))</f>
        <v>M-50</v>
      </c>
      <c r="O26" s="46" t="str">
        <f>IF(ISERROR(VLOOKUP(K26,'KAYIT LİSTESİ'!$B$4:$H$605,5,0)),"",(VLOOKUP(K26,'KAYIT LİSTESİ'!$B$4:$H$605,5,0)))</f>
        <v>M.MUSTAFA BULDUM</v>
      </c>
      <c r="P26" s="46" t="str">
        <f>IF(ISERROR(VLOOKUP(K26,'KAYIT LİSTESİ'!$B$4:$H$605,6,0)),"",(VLOOKUP(K26,'KAYIT LİSTESİ'!$B$4:$H$605,6,0)))</f>
        <v>FERDİ</v>
      </c>
      <c r="Q26" s="417" t="s">
        <v>1669</v>
      </c>
      <c r="R26" s="26" t="s">
        <v>383</v>
      </c>
    </row>
    <row r="27" spans="1:18" s="20" customFormat="1" ht="25.9" customHeight="1" x14ac:dyDescent="0.2">
      <c r="A27" s="70" t="s">
        <v>383</v>
      </c>
      <c r="B27" s="70">
        <v>32</v>
      </c>
      <c r="C27" s="117" t="s">
        <v>518</v>
      </c>
      <c r="D27" s="117" t="s">
        <v>246</v>
      </c>
      <c r="E27" s="181" t="s">
        <v>519</v>
      </c>
      <c r="F27" s="182" t="s">
        <v>301</v>
      </c>
      <c r="G27" s="233" t="s">
        <v>1669</v>
      </c>
      <c r="H27" s="71"/>
      <c r="I27" s="23"/>
      <c r="J27" s="24">
        <v>20</v>
      </c>
      <c r="K27" s="25" t="s">
        <v>1438</v>
      </c>
      <c r="L27" s="26">
        <f>IF(ISERROR(VLOOKUP(K27,'KAYIT LİSTESİ'!$B$4:$H$605,2,0)),"",(VLOOKUP(K27,'KAYIT LİSTESİ'!$B$4:$H$605,2,0)))</f>
        <v>167</v>
      </c>
      <c r="M27" s="27" t="str">
        <f>IF(ISERROR(VLOOKUP(K27,'KAYIT LİSTESİ'!$B$4:$H$605,4,0)),"",(VLOOKUP(K27,'KAYIT LİSTESİ'!$B$4:$H$605,4,0)))</f>
        <v>4.6.1962</v>
      </c>
      <c r="N27" s="27" t="str">
        <f>IF(ISERROR(VLOOKUP(K27,'KAYIT LİSTESİ'!$B$4:$N$605,13,0)),"",(VLOOKUP(K27,'KAYIT LİSTESİ'!$B$4:$N$605,13,0)))</f>
        <v>M-50</v>
      </c>
      <c r="O27" s="46" t="str">
        <f>IF(ISERROR(VLOOKUP(K27,'KAYIT LİSTESİ'!$B$4:$H$605,5,0)),"",(VLOOKUP(K27,'KAYIT LİSTESİ'!$B$4:$H$605,5,0)))</f>
        <v>VEYSEL UYANIK</v>
      </c>
      <c r="P27" s="46" t="str">
        <f>IF(ISERROR(VLOOKUP(K27,'KAYIT LİSTESİ'!$B$4:$H$605,6,0)),"",(VLOOKUP(K27,'KAYIT LİSTESİ'!$B$4:$H$605,6,0)))</f>
        <v>İZMİR ATLETİZM SPOR KULÜBÜ</v>
      </c>
      <c r="Q27" s="417">
        <v>463790</v>
      </c>
      <c r="R27" s="26">
        <v>8</v>
      </c>
    </row>
    <row r="28" spans="1:18" s="20" customFormat="1" ht="25.9" customHeight="1" x14ac:dyDescent="0.2">
      <c r="A28" s="70" t="s">
        <v>383</v>
      </c>
      <c r="B28" s="70">
        <v>21</v>
      </c>
      <c r="C28" s="117" t="s">
        <v>1057</v>
      </c>
      <c r="D28" s="117" t="s">
        <v>246</v>
      </c>
      <c r="E28" s="181" t="s">
        <v>1058</v>
      </c>
      <c r="F28" s="182" t="s">
        <v>1059</v>
      </c>
      <c r="G28" s="233" t="s">
        <v>1669</v>
      </c>
      <c r="H28" s="71"/>
      <c r="I28" s="23"/>
      <c r="J28" s="24">
        <v>21</v>
      </c>
      <c r="K28" s="25" t="s">
        <v>1444</v>
      </c>
      <c r="L28" s="26">
        <f>IF(ISERROR(VLOOKUP(K28,'KAYIT LİSTESİ'!$B$4:$H$605,2,0)),"",(VLOOKUP(K28,'KAYIT LİSTESİ'!$B$4:$H$605,2,0)))</f>
        <v>176</v>
      </c>
      <c r="M28" s="27" t="str">
        <f>IF(ISERROR(VLOOKUP(K28,'KAYIT LİSTESİ'!$B$4:$H$605,4,0)),"",(VLOOKUP(K28,'KAYIT LİSTESİ'!$B$4:$H$605,4,0)))</f>
        <v>14.1.1965</v>
      </c>
      <c r="N28" s="27" t="str">
        <f>IF(ISERROR(VLOOKUP(K28,'KAYIT LİSTESİ'!$B$4:$N$605,13,0)),"",(VLOOKUP(K28,'KAYIT LİSTESİ'!$B$4:$N$605,13,0)))</f>
        <v>M-50</v>
      </c>
      <c r="O28" s="46" t="str">
        <f>IF(ISERROR(VLOOKUP(K28,'KAYIT LİSTESİ'!$B$4:$H$605,5,0)),"",(VLOOKUP(K28,'KAYIT LİSTESİ'!$B$4:$H$605,5,0)))</f>
        <v>LEVENT SERBEST</v>
      </c>
      <c r="P28" s="46" t="str">
        <f>IF(ISERROR(VLOOKUP(K28,'KAYIT LİSTESİ'!$B$4:$H$605,6,0)),"",(VLOOKUP(K28,'KAYIT LİSTESİ'!$B$4:$H$605,6,0)))</f>
        <v>EGE MARATON SPOR KULÜBÜ</v>
      </c>
      <c r="Q28" s="417" t="s">
        <v>1669</v>
      </c>
      <c r="R28" s="26" t="s">
        <v>383</v>
      </c>
    </row>
    <row r="29" spans="1:18" s="20" customFormat="1" ht="25.9" customHeight="1" x14ac:dyDescent="0.2">
      <c r="A29" s="534" t="s">
        <v>12</v>
      </c>
      <c r="B29" s="535" t="s">
        <v>147</v>
      </c>
      <c r="C29" s="527" t="s">
        <v>387</v>
      </c>
      <c r="D29" s="528"/>
      <c r="E29" s="529" t="str">
        <f>'YARIŞMA PROGRAMI'!M11</f>
        <v>ALTAN TÜRKELİ-36:25.2</v>
      </c>
      <c r="F29" s="530"/>
      <c r="G29" s="531" t="s">
        <v>15</v>
      </c>
      <c r="H29" s="532" t="s">
        <v>27</v>
      </c>
      <c r="I29" s="23"/>
      <c r="J29" s="24">
        <v>22</v>
      </c>
      <c r="K29" s="25" t="s">
        <v>1491</v>
      </c>
      <c r="L29" s="26">
        <f>IF(ISERROR(VLOOKUP(K29,'KAYIT LİSTESİ'!$B$4:$H$605,2,0)),"",(VLOOKUP(K29,'KAYIT LİSTESİ'!$B$4:$H$605,2,0)))</f>
        <v>212</v>
      </c>
      <c r="M29" s="27">
        <f>IF(ISERROR(VLOOKUP(K29,'KAYIT LİSTESİ'!$B$4:$H$605,4,0)),"",(VLOOKUP(K29,'KAYIT LİSTESİ'!$B$4:$H$605,4,0)))</f>
        <v>27354</v>
      </c>
      <c r="N29" s="27" t="str">
        <f>IF(ISERROR(VLOOKUP(K29,'KAYIT LİSTESİ'!$B$4:$N$605,13,0)),"",(VLOOKUP(K29,'KAYIT LİSTESİ'!$B$4:$N$605,13,0)))</f>
        <v>M-40</v>
      </c>
      <c r="O29" s="46" t="str">
        <f>IF(ISERROR(VLOOKUP(K29,'KAYIT LİSTESİ'!$B$4:$H$605,5,0)),"",(VLOOKUP(K29,'KAYIT LİSTESİ'!$B$4:$H$605,5,0)))</f>
        <v>ÖZCAN FİDAN</v>
      </c>
      <c r="P29" s="46" t="str">
        <f>IF(ISERROR(VLOOKUP(K29,'KAYIT LİSTESİ'!$B$4:$H$605,6,0)),"",(VLOOKUP(K29,'KAYIT LİSTESİ'!$B$4:$H$605,6,0)))</f>
        <v>EDİRNE</v>
      </c>
      <c r="Q29" s="417">
        <v>443251</v>
      </c>
      <c r="R29" s="26">
        <v>7</v>
      </c>
    </row>
    <row r="30" spans="1:18" s="20" customFormat="1" ht="25.9" customHeight="1" x14ac:dyDescent="0.2">
      <c r="A30" s="534"/>
      <c r="B30" s="536"/>
      <c r="C30" s="354" t="s">
        <v>386</v>
      </c>
      <c r="D30" s="355" t="s">
        <v>225</v>
      </c>
      <c r="E30" s="348" t="s">
        <v>14</v>
      </c>
      <c r="F30" s="348" t="s">
        <v>47</v>
      </c>
      <c r="G30" s="531"/>
      <c r="H30" s="533"/>
      <c r="I30" s="23"/>
      <c r="J30" s="547" t="s">
        <v>17</v>
      </c>
      <c r="K30" s="548"/>
      <c r="L30" s="548"/>
      <c r="M30" s="548"/>
      <c r="N30" s="548"/>
      <c r="O30" s="548"/>
      <c r="P30" s="548"/>
      <c r="Q30" s="548"/>
      <c r="R30" s="549"/>
    </row>
    <row r="31" spans="1:18" s="20" customFormat="1" ht="25.9" customHeight="1" x14ac:dyDescent="0.2">
      <c r="A31" s="70">
        <v>1</v>
      </c>
      <c r="B31" s="70">
        <v>167</v>
      </c>
      <c r="C31" s="117" t="s">
        <v>307</v>
      </c>
      <c r="D31" s="117" t="s">
        <v>251</v>
      </c>
      <c r="E31" s="181" t="s">
        <v>308</v>
      </c>
      <c r="F31" s="182" t="s">
        <v>229</v>
      </c>
      <c r="G31" s="417">
        <v>463790</v>
      </c>
      <c r="H31" s="71"/>
      <c r="I31" s="23"/>
      <c r="J31" s="45" t="s">
        <v>12</v>
      </c>
      <c r="K31" s="42" t="s">
        <v>148</v>
      </c>
      <c r="L31" s="42" t="s">
        <v>147</v>
      </c>
      <c r="M31" s="43" t="s">
        <v>13</v>
      </c>
      <c r="N31" s="43" t="s">
        <v>225</v>
      </c>
      <c r="O31" s="44" t="s">
        <v>14</v>
      </c>
      <c r="P31" s="44" t="s">
        <v>47</v>
      </c>
      <c r="Q31" s="42" t="s">
        <v>15</v>
      </c>
      <c r="R31" s="42" t="s">
        <v>27</v>
      </c>
    </row>
    <row r="32" spans="1:18" s="20" customFormat="1" ht="25.9" customHeight="1" x14ac:dyDescent="0.2">
      <c r="A32" s="70">
        <v>2</v>
      </c>
      <c r="B32" s="70">
        <v>72</v>
      </c>
      <c r="C32" s="117" t="s">
        <v>309</v>
      </c>
      <c r="D32" s="117" t="s">
        <v>251</v>
      </c>
      <c r="E32" s="181" t="s">
        <v>310</v>
      </c>
      <c r="F32" s="182" t="s">
        <v>530</v>
      </c>
      <c r="G32" s="417">
        <v>464133</v>
      </c>
      <c r="H32" s="71"/>
      <c r="I32" s="23"/>
      <c r="J32" s="24">
        <v>1</v>
      </c>
      <c r="K32" s="25" t="s">
        <v>1258</v>
      </c>
      <c r="L32" s="26">
        <f>IF(ISERROR(VLOOKUP(K32,'KAYIT LİSTESİ'!$B$4:$H$605,2,0)),"",(VLOOKUP(K32,'KAYIT LİSTESİ'!$B$4:$H$605,2,0)))</f>
        <v>39</v>
      </c>
      <c r="M32" s="27" t="str">
        <f>IF(ISERROR(VLOOKUP(K32,'KAYIT LİSTESİ'!$B$4:$H$605,4,0)),"",(VLOOKUP(K32,'KAYIT LİSTESİ'!$B$4:$H$605,4,0)))</f>
        <v>17.5.1956</v>
      </c>
      <c r="N32" s="27" t="str">
        <f>IF(ISERROR(VLOOKUP(K32,'KAYIT LİSTESİ'!$B$4:$N$605,13,0)),"",(VLOOKUP(K32,'KAYIT LİSTESİ'!$B$4:$N$605,13,0)))</f>
        <v>M-55</v>
      </c>
      <c r="O32" s="46" t="str">
        <f>IF(ISERROR(VLOOKUP(K32,'KAYIT LİSTESİ'!$B$4:$H$605,5,0)),"",(VLOOKUP(K32,'KAYIT LİSTESİ'!$B$4:$H$605,5,0)))</f>
        <v>HASAN KIRAN</v>
      </c>
      <c r="P32" s="46" t="str">
        <f>IF(ISERROR(VLOOKUP(K32,'KAYIT LİSTESİ'!$B$4:$H$605,6,0)),"",(VLOOKUP(K32,'KAYIT LİSTESİ'!$B$4:$H$605,6,0)))</f>
        <v>FERDİ</v>
      </c>
      <c r="Q32" s="417" t="s">
        <v>1669</v>
      </c>
      <c r="R32" s="26" t="s">
        <v>383</v>
      </c>
    </row>
    <row r="33" spans="1:19" s="20" customFormat="1" ht="25.9" customHeight="1" x14ac:dyDescent="0.2">
      <c r="A33" s="70" t="s">
        <v>383</v>
      </c>
      <c r="B33" s="70">
        <v>33</v>
      </c>
      <c r="C33" s="117" t="s">
        <v>528</v>
      </c>
      <c r="D33" s="117" t="s">
        <v>251</v>
      </c>
      <c r="E33" s="181" t="s">
        <v>529</v>
      </c>
      <c r="F33" s="182" t="s">
        <v>301</v>
      </c>
      <c r="G33" s="233" t="s">
        <v>1669</v>
      </c>
      <c r="H33" s="71"/>
      <c r="I33" s="23"/>
      <c r="J33" s="24">
        <v>2</v>
      </c>
      <c r="K33" s="25" t="s">
        <v>1259</v>
      </c>
      <c r="L33" s="26">
        <f>IF(ISERROR(VLOOKUP(K33,'KAYIT LİSTESİ'!$B$4:$H$605,2,0)),"",(VLOOKUP(K33,'KAYIT LİSTESİ'!$B$4:$H$605,2,0)))</f>
        <v>47</v>
      </c>
      <c r="M33" s="27" t="str">
        <f>IF(ISERROR(VLOOKUP(K33,'KAYIT LİSTESİ'!$B$4:$H$605,4,0)),"",(VLOOKUP(K33,'KAYIT LİSTESİ'!$B$4:$H$605,4,0)))</f>
        <v>25.3.1956</v>
      </c>
      <c r="N33" s="27" t="str">
        <f>IF(ISERROR(VLOOKUP(K33,'KAYIT LİSTESİ'!$B$4:$N$605,13,0)),"",(VLOOKUP(K33,'KAYIT LİSTESİ'!$B$4:$N$605,13,0)))</f>
        <v>M-55</v>
      </c>
      <c r="O33" s="46" t="str">
        <f>IF(ISERROR(VLOOKUP(K33,'KAYIT LİSTESİ'!$B$4:$H$605,5,0)),"",(VLOOKUP(K33,'KAYIT LİSTESİ'!$B$4:$H$605,5,0)))</f>
        <v>ALİ ÖZCEYLAN</v>
      </c>
      <c r="P33" s="46" t="str">
        <f>IF(ISERROR(VLOOKUP(K33,'KAYIT LİSTESİ'!$B$4:$H$605,6,0)),"",(VLOOKUP(K33,'KAYIT LİSTESİ'!$B$4:$H$605,6,0)))</f>
        <v>İZMİR MASTERLER ATL. KULÜBÜ</v>
      </c>
      <c r="Q33" s="417" t="s">
        <v>1669</v>
      </c>
      <c r="R33" s="26" t="s">
        <v>383</v>
      </c>
    </row>
    <row r="34" spans="1:19" s="20" customFormat="1" ht="25.9" customHeight="1" x14ac:dyDescent="0.2">
      <c r="A34" s="70" t="s">
        <v>383</v>
      </c>
      <c r="B34" s="70">
        <v>161</v>
      </c>
      <c r="C34" s="117" t="s">
        <v>531</v>
      </c>
      <c r="D34" s="117" t="s">
        <v>251</v>
      </c>
      <c r="E34" s="181" t="s">
        <v>567</v>
      </c>
      <c r="F34" s="182" t="s">
        <v>301</v>
      </c>
      <c r="G34" s="233" t="s">
        <v>1669</v>
      </c>
      <c r="H34" s="71"/>
      <c r="I34" s="23"/>
      <c r="J34" s="24">
        <v>3</v>
      </c>
      <c r="K34" s="25" t="s">
        <v>1260</v>
      </c>
      <c r="L34" s="26">
        <f>IF(ISERROR(VLOOKUP(K34,'KAYIT LİSTESİ'!$B$4:$H$605,2,0)),"",(VLOOKUP(K34,'KAYIT LİSTESİ'!$B$4:$H$605,2,0)))</f>
        <v>104</v>
      </c>
      <c r="M34" s="27" t="str">
        <f>IF(ISERROR(VLOOKUP(K34,'KAYIT LİSTESİ'!$B$4:$H$605,4,0)),"",(VLOOKUP(K34,'KAYIT LİSTESİ'!$B$4:$H$605,4,0)))</f>
        <v>17.5.1960</v>
      </c>
      <c r="N34" s="27" t="str">
        <f>IF(ISERROR(VLOOKUP(K34,'KAYIT LİSTESİ'!$B$4:$N$605,13,0)),"",(VLOOKUP(K34,'KAYIT LİSTESİ'!$B$4:$N$605,13,0)))</f>
        <v>M-55</v>
      </c>
      <c r="O34" s="46" t="str">
        <f>IF(ISERROR(VLOOKUP(K34,'KAYIT LİSTESİ'!$B$4:$H$605,5,0)),"",(VLOOKUP(K34,'KAYIT LİSTESİ'!$B$4:$H$605,5,0)))</f>
        <v>FATİH TOSUN</v>
      </c>
      <c r="P34" s="46" t="str">
        <f>IF(ISERROR(VLOOKUP(K34,'KAYIT LİSTESİ'!$B$4:$H$605,6,0)),"",(VLOOKUP(K34,'KAYIT LİSTESİ'!$B$4:$H$605,6,0)))</f>
        <v>FERDİ</v>
      </c>
      <c r="Q34" s="417">
        <v>543216</v>
      </c>
      <c r="R34" s="26">
        <v>11</v>
      </c>
    </row>
    <row r="35" spans="1:19" s="20" customFormat="1" ht="25.9" customHeight="1" x14ac:dyDescent="0.2">
      <c r="A35" s="70" t="s">
        <v>383</v>
      </c>
      <c r="B35" s="70">
        <v>176</v>
      </c>
      <c r="C35" s="117" t="s">
        <v>532</v>
      </c>
      <c r="D35" s="117" t="s">
        <v>251</v>
      </c>
      <c r="E35" s="181" t="s">
        <v>568</v>
      </c>
      <c r="F35" s="182" t="s">
        <v>522</v>
      </c>
      <c r="G35" s="233" t="s">
        <v>1669</v>
      </c>
      <c r="H35" s="71"/>
      <c r="I35" s="23"/>
      <c r="J35" s="24">
        <v>4</v>
      </c>
      <c r="K35" s="25" t="s">
        <v>1261</v>
      </c>
      <c r="L35" s="26">
        <f>IF(ISERROR(VLOOKUP(K35,'KAYIT LİSTESİ'!$B$4:$H$605,2,0)),"",(VLOOKUP(K35,'KAYIT LİSTESİ'!$B$4:$H$605,2,0)))</f>
        <v>134</v>
      </c>
      <c r="M35" s="27" t="str">
        <f>IF(ISERROR(VLOOKUP(K35,'KAYIT LİSTESİ'!$B$4:$H$605,4,0)),"",(VLOOKUP(K35,'KAYIT LİSTESİ'!$B$4:$H$605,4,0)))</f>
        <v>1.7.1960</v>
      </c>
      <c r="N35" s="27" t="str">
        <f>IF(ISERROR(VLOOKUP(K35,'KAYIT LİSTESİ'!$B$4:$N$605,13,0)),"",(VLOOKUP(K35,'KAYIT LİSTESİ'!$B$4:$N$605,13,0)))</f>
        <v>M-55</v>
      </c>
      <c r="O35" s="46" t="str">
        <f>IF(ISERROR(VLOOKUP(K35,'KAYIT LİSTESİ'!$B$4:$H$605,5,0)),"",(VLOOKUP(K35,'KAYIT LİSTESİ'!$B$4:$H$605,5,0)))</f>
        <v>HÜSEYİN ÇALIŞKAN</v>
      </c>
      <c r="P35" s="46" t="str">
        <f>IF(ISERROR(VLOOKUP(K35,'KAYIT LİSTESİ'!$B$4:$H$605,6,0)),"",(VLOOKUP(K35,'KAYIT LİSTESİ'!$B$4:$H$605,6,0)))</f>
        <v>FERDİ</v>
      </c>
      <c r="Q35" s="417" t="s">
        <v>1669</v>
      </c>
      <c r="R35" s="26" t="s">
        <v>383</v>
      </c>
    </row>
    <row r="36" spans="1:19" s="20" customFormat="1" ht="25.9" customHeight="1" x14ac:dyDescent="0.2">
      <c r="A36" s="534" t="s">
        <v>12</v>
      </c>
      <c r="B36" s="535" t="s">
        <v>147</v>
      </c>
      <c r="C36" s="527" t="s">
        <v>387</v>
      </c>
      <c r="D36" s="528"/>
      <c r="E36" s="529" t="str">
        <f>'YARIŞMA PROGRAMI'!N11</f>
        <v>ÖMER ŞİRİN-38:26.8</v>
      </c>
      <c r="F36" s="530"/>
      <c r="G36" s="531" t="s">
        <v>15</v>
      </c>
      <c r="H36" s="532" t="s">
        <v>27</v>
      </c>
      <c r="I36" s="23"/>
      <c r="J36" s="24">
        <v>5</v>
      </c>
      <c r="K36" s="25" t="s">
        <v>1262</v>
      </c>
      <c r="L36" s="26">
        <f>IF(ISERROR(VLOOKUP(K36,'KAYIT LİSTESİ'!$B$4:$H$605,2,0)),"",(VLOOKUP(K36,'KAYIT LİSTESİ'!$B$4:$H$605,2,0)))</f>
        <v>148</v>
      </c>
      <c r="M36" s="27" t="str">
        <f>IF(ISERROR(VLOOKUP(K36,'KAYIT LİSTESİ'!$B$4:$H$605,4,0)),"",(VLOOKUP(K36,'KAYIT LİSTESİ'!$B$4:$H$605,4,0)))</f>
        <v>13.9.1958</v>
      </c>
      <c r="N36" s="27" t="str">
        <f>IF(ISERROR(VLOOKUP(K36,'KAYIT LİSTESİ'!$B$4:$N$605,13,0)),"",(VLOOKUP(K36,'KAYIT LİSTESİ'!$B$4:$N$605,13,0)))</f>
        <v>M-55</v>
      </c>
      <c r="O36" s="46" t="str">
        <f>IF(ISERROR(VLOOKUP(K36,'KAYIT LİSTESİ'!$B$4:$H$605,5,0)),"",(VLOOKUP(K36,'KAYIT LİSTESİ'!$B$4:$H$605,5,0)))</f>
        <v>BÜLENT  KARAKAYA</v>
      </c>
      <c r="P36" s="46" t="str">
        <f>IF(ISERROR(VLOOKUP(K36,'KAYIT LİSTESİ'!$B$4:$H$605,6,0)),"",(VLOOKUP(K36,'KAYIT LİSTESİ'!$B$4:$H$605,6,0)))</f>
        <v>EGE MARATON SPOR KULÜBÜ</v>
      </c>
      <c r="Q36" s="417">
        <v>450952</v>
      </c>
      <c r="R36" s="26">
        <v>3</v>
      </c>
    </row>
    <row r="37" spans="1:19" s="20" customFormat="1" ht="25.9" customHeight="1" x14ac:dyDescent="0.2">
      <c r="A37" s="534"/>
      <c r="B37" s="536"/>
      <c r="C37" s="354" t="s">
        <v>386</v>
      </c>
      <c r="D37" s="355" t="s">
        <v>225</v>
      </c>
      <c r="E37" s="348" t="s">
        <v>14</v>
      </c>
      <c r="F37" s="348" t="s">
        <v>47</v>
      </c>
      <c r="G37" s="531"/>
      <c r="H37" s="533"/>
      <c r="I37" s="23"/>
      <c r="J37" s="24">
        <v>6</v>
      </c>
      <c r="K37" s="25" t="s">
        <v>1263</v>
      </c>
      <c r="L37" s="26">
        <f>IF(ISERROR(VLOOKUP(K37,'KAYIT LİSTESİ'!$B$4:$H$605,2,0)),"",(VLOOKUP(K37,'KAYIT LİSTESİ'!$B$4:$H$605,2,0)))</f>
        <v>150</v>
      </c>
      <c r="M37" s="27" t="str">
        <f>IF(ISERROR(VLOOKUP(K37,'KAYIT LİSTESİ'!$B$4:$H$605,4,0)),"",(VLOOKUP(K37,'KAYIT LİSTESİ'!$B$4:$H$605,4,0)))</f>
        <v>25.7.1960</v>
      </c>
      <c r="N37" s="27" t="str">
        <f>IF(ISERROR(VLOOKUP(K37,'KAYIT LİSTESİ'!$B$4:$N$605,13,0)),"",(VLOOKUP(K37,'KAYIT LİSTESİ'!$B$4:$N$605,13,0)))</f>
        <v>M-55</v>
      </c>
      <c r="O37" s="46" t="str">
        <f>IF(ISERROR(VLOOKUP(K37,'KAYIT LİSTESİ'!$B$4:$H$605,5,0)),"",(VLOOKUP(K37,'KAYIT LİSTESİ'!$B$4:$H$605,5,0)))</f>
        <v>YAŞAR ANTER</v>
      </c>
      <c r="P37" s="46" t="str">
        <f>IF(ISERROR(VLOOKUP(K37,'KAYIT LİSTESİ'!$B$4:$H$605,6,0)),"",(VLOOKUP(K37,'KAYIT LİSTESİ'!$B$4:$H$605,6,0)))</f>
        <v>İZMİR ATLETİZM SPOR KULÜBÜ</v>
      </c>
      <c r="Q37" s="417">
        <v>435571</v>
      </c>
      <c r="R37" s="26">
        <v>1</v>
      </c>
    </row>
    <row r="38" spans="1:19" s="20" customFormat="1" ht="25.9" customHeight="1" x14ac:dyDescent="0.2">
      <c r="A38" s="70">
        <v>1</v>
      </c>
      <c r="B38" s="70">
        <v>150</v>
      </c>
      <c r="C38" s="117" t="s">
        <v>295</v>
      </c>
      <c r="D38" s="117" t="s">
        <v>252</v>
      </c>
      <c r="E38" s="181" t="s">
        <v>296</v>
      </c>
      <c r="F38" s="182" t="s">
        <v>229</v>
      </c>
      <c r="G38" s="417">
        <v>435571</v>
      </c>
      <c r="H38" s="71"/>
      <c r="I38" s="23"/>
      <c r="J38" s="24">
        <v>7</v>
      </c>
      <c r="K38" s="25" t="s">
        <v>1264</v>
      </c>
      <c r="L38" s="26">
        <f>IF(ISERROR(VLOOKUP(K38,'KAYIT LİSTESİ'!$B$4:$H$605,2,0)),"",(VLOOKUP(K38,'KAYIT LİSTESİ'!$B$4:$H$605,2,0)))</f>
        <v>164</v>
      </c>
      <c r="M38" s="27" t="str">
        <f>IF(ISERROR(VLOOKUP(K38,'KAYIT LİSTESİ'!$B$4:$H$605,4,0)),"",(VLOOKUP(K38,'KAYIT LİSTESİ'!$B$4:$H$605,4,0)))</f>
        <v>5.12.1955</v>
      </c>
      <c r="N38" s="27" t="str">
        <f>IF(ISERROR(VLOOKUP(K38,'KAYIT LİSTESİ'!$B$4:$N$605,13,0)),"",(VLOOKUP(K38,'KAYIT LİSTESİ'!$B$4:$N$605,13,0)))</f>
        <v>M-55</v>
      </c>
      <c r="O38" s="46" t="str">
        <f>IF(ISERROR(VLOOKUP(K38,'KAYIT LİSTESİ'!$B$4:$H$605,5,0)),"",(VLOOKUP(K38,'KAYIT LİSTESİ'!$B$4:$H$605,5,0)))</f>
        <v>NECMETTİN  ESER</v>
      </c>
      <c r="P38" s="46" t="str">
        <f>IF(ISERROR(VLOOKUP(K38,'KAYIT LİSTESİ'!$B$4:$H$605,6,0)),"",(VLOOKUP(K38,'KAYIT LİSTESİ'!$B$4:$H$605,6,0)))</f>
        <v>EGE MARATON SPOR KULÜBÜ</v>
      </c>
      <c r="Q38" s="417">
        <v>523465</v>
      </c>
      <c r="R38" s="26">
        <v>9</v>
      </c>
    </row>
    <row r="39" spans="1:19" s="20" customFormat="1" ht="25.9" customHeight="1" x14ac:dyDescent="0.2">
      <c r="A39" s="70">
        <v>2</v>
      </c>
      <c r="B39" s="70">
        <v>195</v>
      </c>
      <c r="C39" s="117" t="s">
        <v>542</v>
      </c>
      <c r="D39" s="117" t="s">
        <v>252</v>
      </c>
      <c r="E39" s="181" t="s">
        <v>572</v>
      </c>
      <c r="F39" s="182" t="s">
        <v>301</v>
      </c>
      <c r="G39" s="417">
        <v>450084</v>
      </c>
      <c r="H39" s="71"/>
      <c r="I39" s="23"/>
      <c r="J39" s="24">
        <v>8</v>
      </c>
      <c r="K39" s="25" t="s">
        <v>1265</v>
      </c>
      <c r="L39" s="26">
        <f>IF(ISERROR(VLOOKUP(K39,'KAYIT LİSTESİ'!$B$4:$H$605,2,0)),"",(VLOOKUP(K39,'KAYIT LİSTESİ'!$B$4:$H$605,2,0)))</f>
        <v>195</v>
      </c>
      <c r="M39" s="27" t="str">
        <f>IF(ISERROR(VLOOKUP(K39,'KAYIT LİSTESİ'!$B$4:$H$605,4,0)),"",(VLOOKUP(K39,'KAYIT LİSTESİ'!$B$4:$H$605,4,0)))</f>
        <v>30.8.1957</v>
      </c>
      <c r="N39" s="27" t="str">
        <f>IF(ISERROR(VLOOKUP(K39,'KAYIT LİSTESİ'!$B$4:$N$605,13,0)),"",(VLOOKUP(K39,'KAYIT LİSTESİ'!$B$4:$N$605,13,0)))</f>
        <v>M-55</v>
      </c>
      <c r="O39" s="46" t="str">
        <f>IF(ISERROR(VLOOKUP(K39,'KAYIT LİSTESİ'!$B$4:$H$605,5,0)),"",(VLOOKUP(K39,'KAYIT LİSTESİ'!$B$4:$H$605,5,0)))</f>
        <v>İSMAİL  CEYLAN</v>
      </c>
      <c r="P39" s="46" t="str">
        <f>IF(ISERROR(VLOOKUP(K39,'KAYIT LİSTESİ'!$B$4:$H$605,6,0)),"",(VLOOKUP(K39,'KAYIT LİSTESİ'!$B$4:$H$605,6,0)))</f>
        <v>FERDİ</v>
      </c>
      <c r="Q39" s="417">
        <v>450084</v>
      </c>
      <c r="R39" s="26">
        <v>2</v>
      </c>
    </row>
    <row r="40" spans="1:19" s="20" customFormat="1" ht="25.9" customHeight="1" x14ac:dyDescent="0.2">
      <c r="A40" s="70">
        <v>3</v>
      </c>
      <c r="B40" s="70">
        <v>148</v>
      </c>
      <c r="C40" s="117" t="s">
        <v>540</v>
      </c>
      <c r="D40" s="117" t="s">
        <v>252</v>
      </c>
      <c r="E40" s="181" t="s">
        <v>570</v>
      </c>
      <c r="F40" s="182" t="s">
        <v>522</v>
      </c>
      <c r="G40" s="417">
        <v>450952</v>
      </c>
      <c r="H40" s="71"/>
      <c r="I40" s="23"/>
      <c r="J40" s="24">
        <v>9</v>
      </c>
      <c r="K40" s="25" t="s">
        <v>1266</v>
      </c>
      <c r="L40" s="26">
        <f>IF(ISERROR(VLOOKUP(K40,'KAYIT LİSTESİ'!$B$4:$H$605,2,0)),"",(VLOOKUP(K40,'KAYIT LİSTESİ'!$B$4:$H$605,2,0)))</f>
        <v>197</v>
      </c>
      <c r="M40" s="27" t="str">
        <f>IF(ISERROR(VLOOKUP(K40,'KAYIT LİSTESİ'!$B$4:$H$605,4,0)),"",(VLOOKUP(K40,'KAYIT LİSTESİ'!$B$4:$H$605,4,0)))</f>
        <v>25.7.1958</v>
      </c>
      <c r="N40" s="27" t="str">
        <f>IF(ISERROR(VLOOKUP(K40,'KAYIT LİSTESİ'!$B$4:$N$605,13,0)),"",(VLOOKUP(K40,'KAYIT LİSTESİ'!$B$4:$N$605,13,0)))</f>
        <v>M-55</v>
      </c>
      <c r="O40" s="46" t="str">
        <f>IF(ISERROR(VLOOKUP(K40,'KAYIT LİSTESİ'!$B$4:$H$605,5,0)),"",(VLOOKUP(K40,'KAYIT LİSTESİ'!$B$4:$H$605,5,0)))</f>
        <v>ERHAN ŞİRİN</v>
      </c>
      <c r="P40" s="46" t="str">
        <f>IF(ISERROR(VLOOKUP(K40,'KAYIT LİSTESİ'!$B$4:$H$605,6,0)),"",(VLOOKUP(K40,'KAYIT LİSTESİ'!$B$4:$H$605,6,0)))</f>
        <v>İZMİR ATLETİZM SPOR KULÜBÜ</v>
      </c>
      <c r="Q40" s="417" t="s">
        <v>1669</v>
      </c>
      <c r="R40" s="26" t="s">
        <v>383</v>
      </c>
    </row>
    <row r="41" spans="1:19" s="20" customFormat="1" ht="25.9" customHeight="1" x14ac:dyDescent="0.2">
      <c r="A41" s="70">
        <v>4</v>
      </c>
      <c r="B41" s="70">
        <v>164</v>
      </c>
      <c r="C41" s="117" t="s">
        <v>541</v>
      </c>
      <c r="D41" s="117" t="s">
        <v>252</v>
      </c>
      <c r="E41" s="181" t="s">
        <v>571</v>
      </c>
      <c r="F41" s="182" t="s">
        <v>522</v>
      </c>
      <c r="G41" s="417">
        <v>523465</v>
      </c>
      <c r="H41" s="71"/>
      <c r="I41" s="23"/>
      <c r="J41" s="24">
        <v>10</v>
      </c>
      <c r="K41" s="25" t="s">
        <v>1267</v>
      </c>
      <c r="L41" s="26">
        <f>IF(ISERROR(VLOOKUP(K41,'KAYIT LİSTESİ'!$B$4:$H$605,2,0)),"",(VLOOKUP(K41,'KAYIT LİSTESİ'!$B$4:$H$605,2,0)))</f>
        <v>40</v>
      </c>
      <c r="M41" s="27" t="str">
        <f>IF(ISERROR(VLOOKUP(K41,'KAYIT LİSTESİ'!$B$4:$H$605,4,0)),"",(VLOOKUP(K41,'KAYIT LİSTESİ'!$B$4:$H$605,4,0)))</f>
        <v>28.1.1955</v>
      </c>
      <c r="N41" s="27" t="str">
        <f>IF(ISERROR(VLOOKUP(K41,'KAYIT LİSTESİ'!$B$4:$N$605,13,0)),"",(VLOOKUP(K41,'KAYIT LİSTESİ'!$B$4:$N$605,13,0)))</f>
        <v>M-60</v>
      </c>
      <c r="O41" s="46" t="str">
        <f>IF(ISERROR(VLOOKUP(K41,'KAYIT LİSTESİ'!$B$4:$H$605,5,0)),"",(VLOOKUP(K41,'KAYIT LİSTESİ'!$B$4:$H$605,5,0)))</f>
        <v>ALAEDDİN FİDANCIOĞLU</v>
      </c>
      <c r="P41" s="46" t="str">
        <f>IF(ISERROR(VLOOKUP(K41,'KAYIT LİSTESİ'!$B$4:$H$605,6,0)),"",(VLOOKUP(K41,'KAYIT LİSTESİ'!$B$4:$H$605,6,0)))</f>
        <v>FERDİ</v>
      </c>
      <c r="Q41" s="417" t="s">
        <v>1669</v>
      </c>
      <c r="R41" s="26" t="s">
        <v>383</v>
      </c>
    </row>
    <row r="42" spans="1:19" s="20" customFormat="1" ht="25.9" customHeight="1" x14ac:dyDescent="0.2">
      <c r="A42" s="70">
        <v>5</v>
      </c>
      <c r="B42" s="70">
        <v>104</v>
      </c>
      <c r="C42" s="117" t="s">
        <v>537</v>
      </c>
      <c r="D42" s="117" t="s">
        <v>252</v>
      </c>
      <c r="E42" s="181" t="s">
        <v>569</v>
      </c>
      <c r="F42" s="182" t="s">
        <v>301</v>
      </c>
      <c r="G42" s="417">
        <v>543216</v>
      </c>
      <c r="H42" s="71"/>
      <c r="I42" s="23"/>
      <c r="J42" s="24">
        <v>11</v>
      </c>
      <c r="K42" s="25" t="s">
        <v>1268</v>
      </c>
      <c r="L42" s="26">
        <f>IF(ISERROR(VLOOKUP(K42,'KAYIT LİSTESİ'!$B$4:$H$605,2,0)),"",(VLOOKUP(K42,'KAYIT LİSTESİ'!$B$4:$H$605,2,0)))</f>
        <v>85</v>
      </c>
      <c r="M42" s="27" t="str">
        <f>IF(ISERROR(VLOOKUP(K42,'KAYIT LİSTESİ'!$B$4:$H$605,4,0)),"",(VLOOKUP(K42,'KAYIT LİSTESİ'!$B$4:$H$605,4,0)))</f>
        <v>5.9.1950</v>
      </c>
      <c r="N42" s="27" t="str">
        <f>IF(ISERROR(VLOOKUP(K42,'KAYIT LİSTESİ'!$B$4:$N$605,13,0)),"",(VLOOKUP(K42,'KAYIT LİSTESİ'!$B$4:$N$605,13,0)))</f>
        <v>M-60</v>
      </c>
      <c r="O42" s="46" t="str">
        <f>IF(ISERROR(VLOOKUP(K42,'KAYIT LİSTESİ'!$B$4:$H$605,5,0)),"",(VLOOKUP(K42,'KAYIT LİSTESİ'!$B$4:$H$605,5,0)))</f>
        <v>ERTUĞRUL  DALGA</v>
      </c>
      <c r="P42" s="46" t="str">
        <f>IF(ISERROR(VLOOKUP(K42,'KAYIT LİSTESİ'!$B$4:$H$605,6,0)),"",(VLOOKUP(K42,'KAYIT LİSTESİ'!$B$4:$H$605,6,0)))</f>
        <v>İZMİR ATLETİZM SPOR KULÜBÜ</v>
      </c>
      <c r="Q42" s="417">
        <v>575402</v>
      </c>
      <c r="R42" s="26">
        <v>13</v>
      </c>
    </row>
    <row r="43" spans="1:19" s="20" customFormat="1" ht="25.9" customHeight="1" x14ac:dyDescent="0.2">
      <c r="A43" s="70" t="s">
        <v>383</v>
      </c>
      <c r="B43" s="70">
        <v>39</v>
      </c>
      <c r="C43" s="117" t="s">
        <v>533</v>
      </c>
      <c r="D43" s="117" t="s">
        <v>252</v>
      </c>
      <c r="E43" s="181" t="s">
        <v>534</v>
      </c>
      <c r="F43" s="182" t="s">
        <v>301</v>
      </c>
      <c r="G43" s="417" t="s">
        <v>1669</v>
      </c>
      <c r="H43" s="71"/>
      <c r="I43" s="23"/>
      <c r="J43" s="24">
        <v>12</v>
      </c>
      <c r="K43" s="25" t="s">
        <v>1269</v>
      </c>
      <c r="L43" s="26">
        <f>IF(ISERROR(VLOOKUP(K43,'KAYIT LİSTESİ'!$B$4:$H$605,2,0)),"",(VLOOKUP(K43,'KAYIT LİSTESİ'!$B$4:$H$605,2,0)))</f>
        <v>89</v>
      </c>
      <c r="M43" s="27" t="str">
        <f>IF(ISERROR(VLOOKUP(K43,'KAYIT LİSTESİ'!$B$4:$H$605,4,0)),"",(VLOOKUP(K43,'KAYIT LİSTESİ'!$B$4:$H$605,4,0)))</f>
        <v>15.2.1954</v>
      </c>
      <c r="N43" s="27" t="str">
        <f>IF(ISERROR(VLOOKUP(K43,'KAYIT LİSTESİ'!$B$4:$N$605,13,0)),"",(VLOOKUP(K43,'KAYIT LİSTESİ'!$B$4:$N$605,13,0)))</f>
        <v>M-60</v>
      </c>
      <c r="O43" s="46" t="str">
        <f>IF(ISERROR(VLOOKUP(K43,'KAYIT LİSTESİ'!$B$4:$H$605,5,0)),"",(VLOOKUP(K43,'KAYIT LİSTESİ'!$B$4:$H$605,5,0)))</f>
        <v>AHMET BACAKSIZOĞLU</v>
      </c>
      <c r="P43" s="46" t="str">
        <f>IF(ISERROR(VLOOKUP(K43,'KAYIT LİSTESİ'!$B$4:$H$605,6,0)),"",(VLOOKUP(K43,'KAYIT LİSTESİ'!$B$4:$H$605,6,0)))</f>
        <v>İZMİR B. BLD. GENÇLİK VE SPOR KULÜBÜ</v>
      </c>
      <c r="Q43" s="417">
        <v>465483</v>
      </c>
      <c r="R43" s="26">
        <v>5</v>
      </c>
    </row>
    <row r="44" spans="1:19" s="20" customFormat="1" ht="25.9" customHeight="1" x14ac:dyDescent="0.2">
      <c r="A44" s="70" t="s">
        <v>383</v>
      </c>
      <c r="B44" s="70">
        <v>47</v>
      </c>
      <c r="C44" s="117" t="s">
        <v>535</v>
      </c>
      <c r="D44" s="117" t="s">
        <v>252</v>
      </c>
      <c r="E44" s="181" t="s">
        <v>536</v>
      </c>
      <c r="F44" s="182" t="s">
        <v>250</v>
      </c>
      <c r="G44" s="417" t="s">
        <v>1669</v>
      </c>
      <c r="H44" s="71"/>
      <c r="I44" s="23"/>
      <c r="J44" s="24">
        <v>13</v>
      </c>
      <c r="K44" s="25" t="s">
        <v>1270</v>
      </c>
      <c r="L44" s="26">
        <f>IF(ISERROR(VLOOKUP(K44,'KAYIT LİSTESİ'!$B$4:$H$605,2,0)),"",(VLOOKUP(K44,'KAYIT LİSTESİ'!$B$4:$H$605,2,0)))</f>
        <v>113</v>
      </c>
      <c r="M44" s="27" t="str">
        <f>IF(ISERROR(VLOOKUP(K44,'KAYIT LİSTESİ'!$B$4:$H$605,4,0)),"",(VLOOKUP(K44,'KAYIT LİSTESİ'!$B$4:$H$605,4,0)))</f>
        <v>5.3.1953</v>
      </c>
      <c r="N44" s="27" t="str">
        <f>IF(ISERROR(VLOOKUP(K44,'KAYIT LİSTESİ'!$B$4:$N$605,13,0)),"",(VLOOKUP(K44,'KAYIT LİSTESİ'!$B$4:$N$605,13,0)))</f>
        <v>M-60</v>
      </c>
      <c r="O44" s="46" t="str">
        <f>IF(ISERROR(VLOOKUP(K44,'KAYIT LİSTESİ'!$B$4:$H$605,5,0)),"",(VLOOKUP(K44,'KAYIT LİSTESİ'!$B$4:$H$605,5,0)))</f>
        <v>TURGAY AKÇAY</v>
      </c>
      <c r="P44" s="46" t="str">
        <f>IF(ISERROR(VLOOKUP(K44,'KAYIT LİSTESİ'!$B$4:$H$605,6,0)),"",(VLOOKUP(K44,'KAYIT LİSTESİ'!$B$4:$H$605,6,0)))</f>
        <v>FERDİ</v>
      </c>
      <c r="Q44" s="417">
        <v>503726</v>
      </c>
      <c r="R44" s="26">
        <v>7</v>
      </c>
    </row>
    <row r="45" spans="1:19" s="20" customFormat="1" ht="25.9" customHeight="1" x14ac:dyDescent="0.2">
      <c r="A45" s="70" t="s">
        <v>383</v>
      </c>
      <c r="B45" s="70">
        <v>134</v>
      </c>
      <c r="C45" s="117" t="s">
        <v>538</v>
      </c>
      <c r="D45" s="117" t="s">
        <v>252</v>
      </c>
      <c r="E45" s="181" t="s">
        <v>539</v>
      </c>
      <c r="F45" s="182" t="s">
        <v>301</v>
      </c>
      <c r="G45" s="417" t="s">
        <v>1669</v>
      </c>
      <c r="H45" s="71"/>
      <c r="I45" s="23"/>
      <c r="J45" s="24">
        <v>14</v>
      </c>
      <c r="K45" s="25" t="s">
        <v>1271</v>
      </c>
      <c r="L45" s="26">
        <f>IF(ISERROR(VLOOKUP(K45,'KAYIT LİSTESİ'!$B$4:$H$605,2,0)),"",(VLOOKUP(K45,'KAYIT LİSTESİ'!$B$4:$H$605,2,0)))</f>
        <v>157</v>
      </c>
      <c r="M45" s="27" t="str">
        <f>IF(ISERROR(VLOOKUP(K45,'KAYIT LİSTESİ'!$B$4:$H$605,4,0)),"",(VLOOKUP(K45,'KAYIT LİSTESİ'!$B$4:$H$605,4,0)))</f>
        <v>12.1.1951</v>
      </c>
      <c r="N45" s="27" t="str">
        <f>IF(ISERROR(VLOOKUP(K45,'KAYIT LİSTESİ'!$B$4:$N$605,13,0)),"",(VLOOKUP(K45,'KAYIT LİSTESİ'!$B$4:$N$605,13,0)))</f>
        <v>M-60</v>
      </c>
      <c r="O45" s="46" t="str">
        <f>IF(ISERROR(VLOOKUP(K45,'KAYIT LİSTESİ'!$B$4:$H$605,5,0)),"",(VLOOKUP(K45,'KAYIT LİSTESİ'!$B$4:$H$605,5,0)))</f>
        <v>DERYA KİBAR</v>
      </c>
      <c r="P45" s="46" t="str">
        <f>IF(ISERROR(VLOOKUP(K45,'KAYIT LİSTESİ'!$B$4:$H$605,6,0)),"",(VLOOKUP(K45,'KAYIT LİSTESİ'!$B$4:$H$605,6,0)))</f>
        <v>EGE MARATON SPOR KULÜBÜ</v>
      </c>
      <c r="Q45" s="417" t="s">
        <v>1669</v>
      </c>
      <c r="R45" s="26" t="s">
        <v>383</v>
      </c>
    </row>
    <row r="46" spans="1:19" s="20" customFormat="1" ht="25.9" customHeight="1" x14ac:dyDescent="0.2">
      <c r="A46" s="70" t="s">
        <v>383</v>
      </c>
      <c r="B46" s="70">
        <v>197</v>
      </c>
      <c r="C46" s="117" t="s">
        <v>1384</v>
      </c>
      <c r="D46" s="117" t="s">
        <v>252</v>
      </c>
      <c r="E46" s="181" t="s">
        <v>1421</v>
      </c>
      <c r="F46" s="182" t="s">
        <v>229</v>
      </c>
      <c r="G46" s="417" t="s">
        <v>1669</v>
      </c>
      <c r="H46" s="71"/>
      <c r="I46" s="23"/>
      <c r="J46" s="24">
        <v>15</v>
      </c>
      <c r="K46" s="25" t="s">
        <v>1272</v>
      </c>
      <c r="L46" s="26">
        <f>IF(ISERROR(VLOOKUP(K46,'KAYIT LİSTESİ'!$B$4:$H$605,2,0)),"",(VLOOKUP(K46,'KAYIT LİSTESİ'!$B$4:$H$605,2,0)))</f>
        <v>88</v>
      </c>
      <c r="M46" s="27" t="str">
        <f>IF(ISERROR(VLOOKUP(K46,'KAYIT LİSTESİ'!$B$4:$H$605,4,0)),"",(VLOOKUP(K46,'KAYIT LİSTESİ'!$B$4:$H$605,4,0)))</f>
        <v>27.3.1949</v>
      </c>
      <c r="N46" s="27" t="str">
        <f>IF(ISERROR(VLOOKUP(K46,'KAYIT LİSTESİ'!$B$4:$N$605,13,0)),"",(VLOOKUP(K46,'KAYIT LİSTESİ'!$B$4:$N$605,13,0)))</f>
        <v>M-65</v>
      </c>
      <c r="O46" s="46" t="str">
        <f>IF(ISERROR(VLOOKUP(K46,'KAYIT LİSTESİ'!$B$4:$H$605,5,0)),"",(VLOOKUP(K46,'KAYIT LİSTESİ'!$B$4:$H$605,5,0)))</f>
        <v>FUAT DÜZOVALILAR</v>
      </c>
      <c r="P46" s="46" t="str">
        <f>IF(ISERROR(VLOOKUP(K46,'KAYIT LİSTESİ'!$B$4:$H$605,6,0)),"",(VLOOKUP(K46,'KAYIT LİSTESİ'!$B$4:$H$605,6,0)))</f>
        <v>İZMİR ATLETİZM SPOR KULÜBÜ</v>
      </c>
      <c r="Q46" s="417">
        <v>502943</v>
      </c>
      <c r="R46" s="26">
        <v>6</v>
      </c>
    </row>
    <row r="47" spans="1:19" s="20" customFormat="1" ht="25.9" customHeight="1" x14ac:dyDescent="0.2">
      <c r="A47" s="534" t="s">
        <v>12</v>
      </c>
      <c r="B47" s="535" t="s">
        <v>147</v>
      </c>
      <c r="C47" s="527" t="s">
        <v>387</v>
      </c>
      <c r="D47" s="528"/>
      <c r="E47" s="529" t="str">
        <f>'YARIŞMA PROGRAMI'!O11</f>
        <v>MUSTAFA DÜZDAĞ-37:27.40</v>
      </c>
      <c r="F47" s="530"/>
      <c r="G47" s="531" t="s">
        <v>15</v>
      </c>
      <c r="H47" s="532" t="s">
        <v>27</v>
      </c>
      <c r="I47" s="23"/>
      <c r="J47" s="24">
        <v>16</v>
      </c>
      <c r="K47" s="25" t="s">
        <v>1273</v>
      </c>
      <c r="L47" s="26">
        <f>IF(ISERROR(VLOOKUP(K47,'KAYIT LİSTESİ'!$B$4:$H$605,2,0)),"",(VLOOKUP(K47,'KAYIT LİSTESİ'!$B$4:$H$605,2,0)))</f>
        <v>112</v>
      </c>
      <c r="M47" s="27" t="str">
        <f>IF(ISERROR(VLOOKUP(K47,'KAYIT LİSTESİ'!$B$4:$H$605,4,0)),"",(VLOOKUP(K47,'KAYIT LİSTESİ'!$B$4:$H$605,4,0)))</f>
        <v>10.4.1949</v>
      </c>
      <c r="N47" s="27" t="str">
        <f>IF(ISERROR(VLOOKUP(K47,'KAYIT LİSTESİ'!$B$4:$N$605,13,0)),"",(VLOOKUP(K47,'KAYIT LİSTESİ'!$B$4:$N$605,13,0)))</f>
        <v>M-65</v>
      </c>
      <c r="O47" s="46" t="str">
        <f>IF(ISERROR(VLOOKUP(K47,'KAYIT LİSTESİ'!$B$4:$H$605,5,0)),"",(VLOOKUP(K47,'KAYIT LİSTESİ'!$B$4:$H$605,5,0)))</f>
        <v>MUSTAFA ÖKTEM</v>
      </c>
      <c r="P47" s="46" t="str">
        <f>IF(ISERROR(VLOOKUP(K47,'KAYIT LİSTESİ'!$B$4:$H$605,6,0)),"",(VLOOKUP(K47,'KAYIT LİSTESİ'!$B$4:$H$605,6,0)))</f>
        <v>İZMİR B. BLD. GENÇLİK VE SPOR KULÜBÜ</v>
      </c>
      <c r="Q47" s="417">
        <v>522165</v>
      </c>
      <c r="R47" s="26">
        <v>8</v>
      </c>
    </row>
    <row r="48" spans="1:19" ht="25.9" customHeight="1" x14ac:dyDescent="0.2">
      <c r="A48" s="534"/>
      <c r="B48" s="536"/>
      <c r="C48" s="354" t="s">
        <v>386</v>
      </c>
      <c r="D48" s="355" t="s">
        <v>225</v>
      </c>
      <c r="E48" s="348" t="s">
        <v>14</v>
      </c>
      <c r="F48" s="348" t="s">
        <v>47</v>
      </c>
      <c r="G48" s="531"/>
      <c r="H48" s="533"/>
      <c r="I48" s="23"/>
      <c r="J48" s="24">
        <v>17</v>
      </c>
      <c r="K48" s="25" t="s">
        <v>1274</v>
      </c>
      <c r="L48" s="26">
        <f>IF(ISERROR(VLOOKUP(K48,'KAYIT LİSTESİ'!$B$4:$H$605,2,0)),"",(VLOOKUP(K48,'KAYIT LİSTESİ'!$B$4:$H$605,2,0)))</f>
        <v>72</v>
      </c>
      <c r="M48" s="27" t="str">
        <f>IF(ISERROR(VLOOKUP(K48,'KAYIT LİSTESİ'!$B$4:$H$605,4,0)),"",(VLOOKUP(K48,'KAYIT LİSTESİ'!$B$4:$H$605,4,0)))</f>
        <v>15.10.1963</v>
      </c>
      <c r="N48" s="27" t="str">
        <f>IF(ISERROR(VLOOKUP(K48,'KAYIT LİSTESİ'!$B$4:$N$605,13,0)),"",(VLOOKUP(K48,'KAYIT LİSTESİ'!$B$4:$N$605,13,0)))</f>
        <v>M-50</v>
      </c>
      <c r="O48" s="46" t="str">
        <f>IF(ISERROR(VLOOKUP(K48,'KAYIT LİSTESİ'!$B$4:$H$605,5,0)),"",(VLOOKUP(K48,'KAYIT LİSTESİ'!$B$4:$H$605,5,0)))</f>
        <v>RAMAZAN ULAM</v>
      </c>
      <c r="P48" s="46" t="str">
        <f>IF(ISERROR(VLOOKUP(K48,'KAYIT LİSTESİ'!$B$4:$H$605,6,0)),"",(VLOOKUP(K48,'KAYIT LİSTESİ'!$B$4:$H$605,6,0)))</f>
        <v xml:space="preserve">DENİZLİ BÜYÜK ŞEHİR ATLETİZM </v>
      </c>
      <c r="Q48" s="417">
        <v>464133</v>
      </c>
      <c r="R48" s="26">
        <v>4</v>
      </c>
      <c r="S48" s="34"/>
    </row>
    <row r="49" spans="1:18" ht="25.9" customHeight="1" x14ac:dyDescent="0.2">
      <c r="A49" s="70">
        <v>1</v>
      </c>
      <c r="B49" s="70">
        <v>89</v>
      </c>
      <c r="C49" s="117" t="s">
        <v>546</v>
      </c>
      <c r="D49" s="117" t="s">
        <v>263</v>
      </c>
      <c r="E49" s="181" t="s">
        <v>574</v>
      </c>
      <c r="F49" s="182" t="s">
        <v>547</v>
      </c>
      <c r="G49" s="417">
        <v>465483</v>
      </c>
      <c r="H49" s="71"/>
      <c r="I49" s="23"/>
      <c r="J49" s="24">
        <v>18</v>
      </c>
      <c r="K49" s="25" t="s">
        <v>1275</v>
      </c>
      <c r="L49" s="26">
        <f>IF(ISERROR(VLOOKUP(K49,'KAYIT LİSTESİ'!$B$4:$H$605,2,0)),"",(VLOOKUP(K49,'KAYIT LİSTESİ'!$B$4:$H$605,2,0)))</f>
        <v>153</v>
      </c>
      <c r="M49" s="27" t="str">
        <f>IF(ISERROR(VLOOKUP(K49,'KAYIT LİSTESİ'!$B$4:$H$605,4,0)),"",(VLOOKUP(K49,'KAYIT LİSTESİ'!$B$4:$H$605,4,0)))</f>
        <v>20.3.1947</v>
      </c>
      <c r="N49" s="27" t="str">
        <f>IF(ISERROR(VLOOKUP(K49,'KAYIT LİSTESİ'!$B$4:$N$605,13,0)),"",(VLOOKUP(K49,'KAYIT LİSTESİ'!$B$4:$N$605,13,0)))</f>
        <v>M-65</v>
      </c>
      <c r="O49" s="46" t="str">
        <f>IF(ISERROR(VLOOKUP(K49,'KAYIT LİSTESİ'!$B$4:$H$605,5,0)),"",(VLOOKUP(K49,'KAYIT LİSTESİ'!$B$4:$H$605,5,0)))</f>
        <v>ABDURRAHMAN DARICI</v>
      </c>
      <c r="P49" s="46" t="str">
        <f>IF(ISERROR(VLOOKUP(K49,'KAYIT LİSTESİ'!$B$4:$H$605,6,0)),"",(VLOOKUP(K49,'KAYIT LİSTESİ'!$B$4:$H$605,6,0)))</f>
        <v xml:space="preserve">KONYA MASTERLER ATLETİZİM </v>
      </c>
      <c r="Q49" s="417">
        <v>525781</v>
      </c>
      <c r="R49" s="26">
        <v>10</v>
      </c>
    </row>
    <row r="50" spans="1:18" ht="25.9" customHeight="1" x14ac:dyDescent="0.2">
      <c r="A50" s="70">
        <v>2</v>
      </c>
      <c r="B50" s="70">
        <v>113</v>
      </c>
      <c r="C50" s="117" t="s">
        <v>548</v>
      </c>
      <c r="D50" s="117" t="s">
        <v>263</v>
      </c>
      <c r="E50" s="181" t="s">
        <v>575</v>
      </c>
      <c r="F50" s="182" t="s">
        <v>301</v>
      </c>
      <c r="G50" s="417">
        <v>503726</v>
      </c>
      <c r="H50" s="71"/>
      <c r="I50" s="23"/>
      <c r="J50" s="24">
        <v>19</v>
      </c>
      <c r="K50" s="25" t="s">
        <v>1279</v>
      </c>
      <c r="L50" s="26">
        <f>IF(ISERROR(VLOOKUP(K50,'KAYIT LİSTESİ'!$B$4:$H$605,2,0)),"",(VLOOKUP(K50,'KAYIT LİSTESİ'!$B$4:$H$605,2,0)))</f>
        <v>202</v>
      </c>
      <c r="M50" s="27" t="str">
        <f>IF(ISERROR(VLOOKUP(K50,'KAYIT LİSTESİ'!$B$4:$H$605,4,0)),"",(VLOOKUP(K50,'KAYIT LİSTESİ'!$B$4:$H$605,4,0)))</f>
        <v>1.7.1948</v>
      </c>
      <c r="N50" s="27" t="str">
        <f>IF(ISERROR(VLOOKUP(K50,'KAYIT LİSTESİ'!$B$4:$N$605,13,0)),"",(VLOOKUP(K50,'KAYIT LİSTESİ'!$B$4:$N$605,13,0)))</f>
        <v>M-65</v>
      </c>
      <c r="O50" s="46" t="str">
        <f>IF(ISERROR(VLOOKUP(K50,'KAYIT LİSTESİ'!$B$4:$H$605,5,0)),"",(VLOOKUP(K50,'KAYIT LİSTESİ'!$B$4:$H$605,5,0)))</f>
        <v>MUSA ÇINAR</v>
      </c>
      <c r="P50" s="46" t="str">
        <f>IF(ISERROR(VLOOKUP(K50,'KAYIT LİSTESİ'!$B$4:$H$605,6,0)),"",(VLOOKUP(K50,'KAYIT LİSTESİ'!$B$4:$H$605,6,0)))</f>
        <v>İSTANBUL MASTERLERİ ATL. KULÜBÜ</v>
      </c>
      <c r="Q50" s="417" t="s">
        <v>1669</v>
      </c>
      <c r="R50" s="26" t="s">
        <v>383</v>
      </c>
    </row>
    <row r="51" spans="1:18" ht="25.9" customHeight="1" x14ac:dyDescent="0.2">
      <c r="A51" s="70">
        <v>3</v>
      </c>
      <c r="B51" s="70">
        <v>85</v>
      </c>
      <c r="C51" s="117" t="s">
        <v>545</v>
      </c>
      <c r="D51" s="117" t="s">
        <v>263</v>
      </c>
      <c r="E51" s="181" t="s">
        <v>573</v>
      </c>
      <c r="F51" s="182" t="s">
        <v>229</v>
      </c>
      <c r="G51" s="417">
        <v>575402</v>
      </c>
      <c r="H51" s="71"/>
      <c r="I51" s="23"/>
      <c r="J51" s="24">
        <v>20</v>
      </c>
      <c r="K51" s="25" t="s">
        <v>1280</v>
      </c>
      <c r="L51" s="26">
        <f>IF(ISERROR(VLOOKUP(K51,'KAYIT LİSTESİ'!$B$4:$H$605,2,0)),"",(VLOOKUP(K51,'KAYIT LİSTESİ'!$B$4:$H$605,2,0)))</f>
        <v>37</v>
      </c>
      <c r="M51" s="27" t="str">
        <f>IF(ISERROR(VLOOKUP(K51,'KAYIT LİSTESİ'!$B$4:$H$605,4,0)),"",(VLOOKUP(K51,'KAYIT LİSTESİ'!$B$4:$H$605,4,0)))</f>
        <v>25.5.1943</v>
      </c>
      <c r="N51" s="27" t="str">
        <f>IF(ISERROR(VLOOKUP(K51,'KAYIT LİSTESİ'!$B$4:$N$605,13,0)),"",(VLOOKUP(K51,'KAYIT LİSTESİ'!$B$4:$N$605,13,0)))</f>
        <v>M-70</v>
      </c>
      <c r="O51" s="46" t="str">
        <f>IF(ISERROR(VLOOKUP(K51,'KAYIT LİSTESİ'!$B$4:$H$605,5,0)),"",(VLOOKUP(K51,'KAYIT LİSTESİ'!$B$4:$H$605,5,0)))</f>
        <v>İLKER ÖZDİKMEN</v>
      </c>
      <c r="P51" s="46" t="str">
        <f>IF(ISERROR(VLOOKUP(K51,'KAYIT LİSTESİ'!$B$4:$H$605,6,0)),"",(VLOOKUP(K51,'KAYIT LİSTESİ'!$B$4:$H$605,6,0)))</f>
        <v>İZMİR MASTERLER ATL. KULÜBÜ</v>
      </c>
      <c r="Q51" s="417" t="s">
        <v>1669</v>
      </c>
      <c r="R51" s="26" t="s">
        <v>383</v>
      </c>
    </row>
    <row r="52" spans="1:18" ht="25.9" customHeight="1" x14ac:dyDescent="0.2">
      <c r="A52" s="70" t="s">
        <v>383</v>
      </c>
      <c r="B52" s="70">
        <v>40</v>
      </c>
      <c r="C52" s="117" t="s">
        <v>543</v>
      </c>
      <c r="D52" s="117" t="s">
        <v>263</v>
      </c>
      <c r="E52" s="181" t="s">
        <v>544</v>
      </c>
      <c r="F52" s="182" t="s">
        <v>301</v>
      </c>
      <c r="G52" s="233" t="s">
        <v>1669</v>
      </c>
      <c r="H52" s="71"/>
      <c r="I52" s="23"/>
      <c r="J52" s="24">
        <v>21</v>
      </c>
      <c r="K52" s="25" t="s">
        <v>1281</v>
      </c>
      <c r="L52" s="26">
        <f>IF(ISERROR(VLOOKUP(K52,'KAYIT LİSTESİ'!$B$4:$H$605,2,0)),"",(VLOOKUP(K52,'KAYIT LİSTESİ'!$B$4:$H$605,2,0)))</f>
        <v>41</v>
      </c>
      <c r="M52" s="27" t="str">
        <f>IF(ISERROR(VLOOKUP(K52,'KAYIT LİSTESİ'!$B$4:$H$605,4,0)),"",(VLOOKUP(K52,'KAYIT LİSTESİ'!$B$4:$H$605,4,0)))</f>
        <v>5.6.1942</v>
      </c>
      <c r="N52" s="27" t="str">
        <f>IF(ISERROR(VLOOKUP(K52,'KAYIT LİSTESİ'!$B$4:$N$605,13,0)),"",(VLOOKUP(K52,'KAYIT LİSTESİ'!$B$4:$N$605,13,0)))</f>
        <v>M-70</v>
      </c>
      <c r="O52" s="46" t="str">
        <f>IF(ISERROR(VLOOKUP(K52,'KAYIT LİSTESİ'!$B$4:$H$605,5,0)),"",(VLOOKUP(K52,'KAYIT LİSTESİ'!$B$4:$H$605,5,0)))</f>
        <v>MUSTAFA TUFAN</v>
      </c>
      <c r="P52" s="46" t="str">
        <f>IF(ISERROR(VLOOKUP(K52,'KAYIT LİSTESİ'!$B$4:$H$605,6,0)),"",(VLOOKUP(K52,'KAYIT LİSTESİ'!$B$4:$H$605,6,0)))</f>
        <v>İZMİR MASTERLER ATL. KULÜBÜ</v>
      </c>
      <c r="Q52" s="443">
        <v>1081500</v>
      </c>
      <c r="R52" s="26">
        <v>15</v>
      </c>
    </row>
    <row r="53" spans="1:18" ht="25.9" customHeight="1" x14ac:dyDescent="0.2">
      <c r="A53" s="70" t="s">
        <v>383</v>
      </c>
      <c r="B53" s="70">
        <v>157</v>
      </c>
      <c r="C53" s="117" t="s">
        <v>549</v>
      </c>
      <c r="D53" s="117" t="s">
        <v>263</v>
      </c>
      <c r="E53" s="181" t="s">
        <v>576</v>
      </c>
      <c r="F53" s="182" t="s">
        <v>522</v>
      </c>
      <c r="G53" s="233" t="s">
        <v>1669</v>
      </c>
      <c r="H53" s="71"/>
      <c r="I53" s="23"/>
      <c r="J53" s="24">
        <v>22</v>
      </c>
      <c r="K53" s="25" t="s">
        <v>1282</v>
      </c>
      <c r="L53" s="26">
        <f>IF(ISERROR(VLOOKUP(K53,'KAYIT LİSTESİ'!$B$4:$H$605,2,0)),"",(VLOOKUP(K53,'KAYIT LİSTESİ'!$B$4:$H$605,2,0)))</f>
        <v>124</v>
      </c>
      <c r="M53" s="27" t="str">
        <f>IF(ISERROR(VLOOKUP(K53,'KAYIT LİSTESİ'!$B$4:$H$605,4,0)),"",(VLOOKUP(K53,'KAYIT LİSTESİ'!$B$4:$H$605,4,0)))</f>
        <v>25.3.1945</v>
      </c>
      <c r="N53" s="27" t="str">
        <f>IF(ISERROR(VLOOKUP(K53,'KAYIT LİSTESİ'!$B$4:$N$605,13,0)),"",(VLOOKUP(K53,'KAYIT LİSTESİ'!$B$4:$N$605,13,0)))</f>
        <v>M-70</v>
      </c>
      <c r="O53" s="46" t="str">
        <f>IF(ISERROR(VLOOKUP(K53,'KAYIT LİSTESİ'!$B$4:$H$605,5,0)),"",(VLOOKUP(K53,'KAYIT LİSTESİ'!$B$4:$H$605,5,0)))</f>
        <v>AHMET HOŞAFÇI</v>
      </c>
      <c r="P53" s="46" t="str">
        <f>IF(ISERROR(VLOOKUP(K53,'KAYIT LİSTESİ'!$B$4:$H$605,6,0)),"",(VLOOKUP(K53,'KAYIT LİSTESİ'!$B$4:$H$605,6,0)))</f>
        <v>İZMİR MASTERLER ATL. KULÜBÜ</v>
      </c>
      <c r="Q53" s="417">
        <v>555778</v>
      </c>
      <c r="R53" s="26">
        <v>12</v>
      </c>
    </row>
    <row r="54" spans="1:18" ht="25.9" customHeight="1" x14ac:dyDescent="0.2">
      <c r="A54" s="534" t="s">
        <v>12</v>
      </c>
      <c r="B54" s="535" t="s">
        <v>147</v>
      </c>
      <c r="C54" s="527" t="s">
        <v>387</v>
      </c>
      <c r="D54" s="528"/>
      <c r="E54" s="529" t="str">
        <f>'YARIŞMA PROGRAMI'!P11</f>
        <v>MEVLÜT SELÇUK-44:02.3</v>
      </c>
      <c r="F54" s="530"/>
      <c r="G54" s="531" t="s">
        <v>15</v>
      </c>
      <c r="H54" s="532" t="s">
        <v>27</v>
      </c>
      <c r="I54" s="23"/>
      <c r="J54" s="24">
        <v>23</v>
      </c>
      <c r="K54" s="25" t="s">
        <v>1283</v>
      </c>
      <c r="L54" s="26">
        <f>IF(ISERROR(VLOOKUP(K54,'KAYIT LİSTESİ'!$B$4:$H$605,2,0)),"",(VLOOKUP(K54,'KAYIT LİSTESİ'!$B$4:$H$605,2,0)))</f>
        <v>110</v>
      </c>
      <c r="M54" s="27">
        <f>IF(ISERROR(VLOOKUP(K54,'KAYIT LİSTESİ'!$B$4:$H$605,4,0)),"",(VLOOKUP(K54,'KAYIT LİSTESİ'!$B$4:$H$605,4,0)))</f>
        <v>15385</v>
      </c>
      <c r="N54" s="27" t="str">
        <f>IF(ISERROR(VLOOKUP(K54,'KAYIT LİSTESİ'!$B$4:$N$605,13,0)),"",(VLOOKUP(K54,'KAYIT LİSTESİ'!$B$4:$N$605,13,0)))</f>
        <v>M-70</v>
      </c>
      <c r="O54" s="46" t="str">
        <f>IF(ISERROR(VLOOKUP(K54,'KAYIT LİSTESİ'!$B$4:$H$605,5,0)),"",(VLOOKUP(K54,'KAYIT LİSTESİ'!$B$4:$H$605,5,0)))</f>
        <v>MUSTAFA KÖŞE</v>
      </c>
      <c r="P54" s="46" t="str">
        <f>IF(ISERROR(VLOOKUP(K54,'KAYIT LİSTESİ'!$B$4:$H$605,6,0)),"",(VLOOKUP(K54,'KAYIT LİSTESİ'!$B$4:$H$605,6,0)))</f>
        <v>FERDİ</v>
      </c>
      <c r="Q54" s="443">
        <v>1095200</v>
      </c>
      <c r="R54" s="26">
        <v>16</v>
      </c>
    </row>
    <row r="55" spans="1:18" ht="25.9" customHeight="1" x14ac:dyDescent="0.2">
      <c r="A55" s="534"/>
      <c r="B55" s="536"/>
      <c r="C55" s="354" t="s">
        <v>386</v>
      </c>
      <c r="D55" s="355" t="s">
        <v>225</v>
      </c>
      <c r="E55" s="348" t="s">
        <v>14</v>
      </c>
      <c r="F55" s="348" t="s">
        <v>47</v>
      </c>
      <c r="G55" s="531"/>
      <c r="H55" s="533"/>
      <c r="I55" s="23"/>
      <c r="J55" s="24">
        <v>24</v>
      </c>
      <c r="K55" s="25" t="s">
        <v>1395</v>
      </c>
      <c r="L55" s="26">
        <f>IF(ISERROR(VLOOKUP(K55,'KAYIT LİSTESİ'!$B$4:$H$605,2,0)),"",(VLOOKUP(K55,'KAYIT LİSTESİ'!$B$4:$H$605,2,0)))</f>
        <v>115</v>
      </c>
      <c r="M55" s="27" t="str">
        <f>IF(ISERROR(VLOOKUP(K55,'KAYIT LİSTESİ'!$B$4:$H$605,4,0)),"",(VLOOKUP(K55,'KAYIT LİSTESİ'!$B$4:$H$605,4,0)))</f>
        <v>3.5.1940</v>
      </c>
      <c r="N55" s="27" t="str">
        <f>IF(ISERROR(VLOOKUP(K55,'KAYIT LİSTESİ'!$B$4:$N$605,13,0)),"",(VLOOKUP(K55,'KAYIT LİSTESİ'!$B$4:$N$605,13,0)))</f>
        <v>M-75</v>
      </c>
      <c r="O55" s="46" t="str">
        <f>IF(ISERROR(VLOOKUP(K55,'KAYIT LİSTESİ'!$B$4:$H$605,5,0)),"",(VLOOKUP(K55,'KAYIT LİSTESİ'!$B$4:$H$605,5,0)))</f>
        <v>CEMİL YÜKSEL</v>
      </c>
      <c r="P55" s="46" t="str">
        <f>IF(ISERROR(VLOOKUP(K55,'KAYIT LİSTESİ'!$B$4:$H$605,6,0)),"",(VLOOKUP(K55,'KAYIT LİSTESİ'!$B$4:$H$605,6,0)))</f>
        <v>İZMİR ATLETİZM SPOR KULÜBÜ</v>
      </c>
      <c r="Q55" s="443">
        <v>1021800</v>
      </c>
      <c r="R55" s="26">
        <v>14</v>
      </c>
    </row>
    <row r="56" spans="1:18" ht="25.9" customHeight="1" x14ac:dyDescent="0.2">
      <c r="A56" s="70">
        <v>1</v>
      </c>
      <c r="B56" s="70">
        <v>88</v>
      </c>
      <c r="C56" s="117" t="s">
        <v>550</v>
      </c>
      <c r="D56" s="117" t="s">
        <v>264</v>
      </c>
      <c r="E56" s="181" t="s">
        <v>577</v>
      </c>
      <c r="F56" s="182" t="s">
        <v>229</v>
      </c>
      <c r="G56" s="417">
        <v>502943</v>
      </c>
      <c r="H56" s="71"/>
      <c r="I56" s="23"/>
      <c r="J56" s="24">
        <v>25</v>
      </c>
      <c r="K56" s="25" t="s">
        <v>1396</v>
      </c>
      <c r="L56" s="26">
        <f>IF(ISERROR(VLOOKUP(K56,'KAYIT LİSTESİ'!$B$4:$H$605,2,0)),"",(VLOOKUP(K56,'KAYIT LİSTESİ'!$B$4:$H$605,2,0)))</f>
        <v>181</v>
      </c>
      <c r="M56" s="27" t="str">
        <f>IF(ISERROR(VLOOKUP(K56,'KAYIT LİSTESİ'!$B$4:$H$605,4,0)),"",(VLOOKUP(K56,'KAYIT LİSTESİ'!$B$4:$H$605,4,0)))</f>
        <v>29.1.1938</v>
      </c>
      <c r="N56" s="27" t="str">
        <f>IF(ISERROR(VLOOKUP(K56,'KAYIT LİSTESİ'!$B$4:$N$605,13,0)),"",(VLOOKUP(K56,'KAYIT LİSTESİ'!$B$4:$N$605,13,0)))</f>
        <v>M-75</v>
      </c>
      <c r="O56" s="46" t="str">
        <f>IF(ISERROR(VLOOKUP(K56,'KAYIT LİSTESİ'!$B$4:$H$605,5,0)),"",(VLOOKUP(K56,'KAYIT LİSTESİ'!$B$4:$H$605,5,0)))</f>
        <v>İLHAN KART</v>
      </c>
      <c r="P56" s="46" t="str">
        <f>IF(ISERROR(VLOOKUP(K56,'KAYIT LİSTESİ'!$B$4:$H$605,6,0)),"",(VLOOKUP(K56,'KAYIT LİSTESİ'!$B$4:$H$605,6,0)))</f>
        <v>TEKİRDAG SULEYMANPASA BELEDİYE SPOR KULUBU</v>
      </c>
      <c r="Q56" s="443">
        <v>1155700</v>
      </c>
      <c r="R56" s="26">
        <v>17</v>
      </c>
    </row>
    <row r="57" spans="1:18" ht="25.9" customHeight="1" x14ac:dyDescent="0.2">
      <c r="A57" s="70">
        <v>2</v>
      </c>
      <c r="B57" s="70">
        <v>112</v>
      </c>
      <c r="C57" s="117" t="s">
        <v>551</v>
      </c>
      <c r="D57" s="117" t="s">
        <v>264</v>
      </c>
      <c r="E57" s="181" t="s">
        <v>578</v>
      </c>
      <c r="F57" s="182" t="s">
        <v>547</v>
      </c>
      <c r="G57" s="417">
        <v>522165</v>
      </c>
      <c r="H57" s="71"/>
      <c r="I57" s="23"/>
      <c r="J57" s="24">
        <v>26</v>
      </c>
      <c r="K57" s="25" t="s">
        <v>1488</v>
      </c>
      <c r="L57" s="26" t="str">
        <f>IF(ISERROR(VLOOKUP(K57,'KAYIT LİSTESİ'!$B$4:$H$605,2,0)),"",(VLOOKUP(K57,'KAYIT LİSTESİ'!$B$4:$H$605,2,0)))</f>
        <v/>
      </c>
      <c r="M57" s="27" t="str">
        <f>IF(ISERROR(VLOOKUP(K57,'KAYIT LİSTESİ'!$B$4:$H$605,4,0)),"",(VLOOKUP(K57,'KAYIT LİSTESİ'!$B$4:$H$605,4,0)))</f>
        <v/>
      </c>
      <c r="N57" s="27" t="str">
        <f>IF(ISERROR(VLOOKUP(K57,'KAYIT LİSTESİ'!$B$4:$N$605,13,0)),"",(VLOOKUP(K57,'KAYIT LİSTESİ'!$B$4:$N$605,13,0)))</f>
        <v/>
      </c>
      <c r="O57" s="46" t="str">
        <f>IF(ISERROR(VLOOKUP(K57,'KAYIT LİSTESİ'!$B$4:$H$605,5,0)),"",(VLOOKUP(K57,'KAYIT LİSTESİ'!$B$4:$H$605,5,0)))</f>
        <v/>
      </c>
      <c r="P57" s="46" t="str">
        <f>IF(ISERROR(VLOOKUP(K57,'KAYIT LİSTESİ'!$B$4:$H$605,6,0)),"",(VLOOKUP(K57,'KAYIT LİSTESİ'!$B$4:$H$605,6,0)))</f>
        <v/>
      </c>
      <c r="Q57" s="417"/>
      <c r="R57" s="26"/>
    </row>
    <row r="58" spans="1:18" ht="25.9" customHeight="1" x14ac:dyDescent="0.2">
      <c r="A58" s="70">
        <v>3</v>
      </c>
      <c r="B58" s="70">
        <v>153</v>
      </c>
      <c r="C58" s="117" t="s">
        <v>553</v>
      </c>
      <c r="D58" s="117" t="s">
        <v>264</v>
      </c>
      <c r="E58" s="181" t="s">
        <v>580</v>
      </c>
      <c r="F58" s="182" t="s">
        <v>554</v>
      </c>
      <c r="G58" s="417">
        <v>525781</v>
      </c>
      <c r="H58" s="71"/>
      <c r="I58" s="23"/>
      <c r="J58" s="547" t="s">
        <v>18</v>
      </c>
      <c r="K58" s="548"/>
      <c r="L58" s="548"/>
      <c r="M58" s="548"/>
      <c r="N58" s="548"/>
      <c r="O58" s="548"/>
      <c r="P58" s="548"/>
      <c r="Q58" s="548"/>
      <c r="R58" s="549"/>
    </row>
    <row r="59" spans="1:18" ht="25.9" customHeight="1" x14ac:dyDescent="0.2">
      <c r="A59" s="70" t="s">
        <v>383</v>
      </c>
      <c r="B59" s="70">
        <v>202</v>
      </c>
      <c r="C59" s="117" t="s">
        <v>1387</v>
      </c>
      <c r="D59" s="117" t="s">
        <v>264</v>
      </c>
      <c r="E59" s="181" t="s">
        <v>1388</v>
      </c>
      <c r="F59" s="182" t="s">
        <v>232</v>
      </c>
      <c r="G59" s="233" t="s">
        <v>1669</v>
      </c>
      <c r="H59" s="71"/>
      <c r="I59" s="23"/>
      <c r="J59" s="45" t="s">
        <v>12</v>
      </c>
      <c r="K59" s="42" t="s">
        <v>148</v>
      </c>
      <c r="L59" s="42" t="s">
        <v>147</v>
      </c>
      <c r="M59" s="43" t="s">
        <v>13</v>
      </c>
      <c r="N59" s="43" t="s">
        <v>225</v>
      </c>
      <c r="O59" s="44" t="s">
        <v>14</v>
      </c>
      <c r="P59" s="44" t="s">
        <v>47</v>
      </c>
      <c r="Q59" s="42" t="s">
        <v>15</v>
      </c>
      <c r="R59" s="42" t="s">
        <v>27</v>
      </c>
    </row>
    <row r="60" spans="1:18" ht="25.9" customHeight="1" x14ac:dyDescent="0.2">
      <c r="A60" s="534" t="s">
        <v>12</v>
      </c>
      <c r="B60" s="535" t="s">
        <v>147</v>
      </c>
      <c r="C60" s="527" t="s">
        <v>387</v>
      </c>
      <c r="D60" s="528"/>
      <c r="E60" s="529" t="str">
        <f>'YARIŞMA PROGRAMI'!Q11</f>
        <v>YAŞAR SALEPÇİ-48:50.6</v>
      </c>
      <c r="F60" s="530"/>
      <c r="G60" s="531" t="s">
        <v>15</v>
      </c>
      <c r="H60" s="532" t="s">
        <v>27</v>
      </c>
      <c r="I60" s="23"/>
      <c r="J60" s="24">
        <v>1</v>
      </c>
      <c r="K60" s="25" t="s">
        <v>1276</v>
      </c>
      <c r="L60" s="26" t="str">
        <f>IF(ISERROR(VLOOKUP(K60,'KAYIT LİSTESİ'!$B$4:$H$605,2,0)),"",(VLOOKUP(K60,'KAYIT LİSTESİ'!$B$4:$H$605,2,0)))</f>
        <v/>
      </c>
      <c r="M60" s="27" t="str">
        <f>IF(ISERROR(VLOOKUP(K60,'KAYIT LİSTESİ'!$B$4:$H$605,4,0)),"",(VLOOKUP(K60,'KAYIT LİSTESİ'!$B$4:$H$605,4,0)))</f>
        <v/>
      </c>
      <c r="N60" s="27" t="str">
        <f>IF(ISERROR(VLOOKUP(K60,'KAYIT LİSTESİ'!$B$4:$N$605,13,0)),"",(VLOOKUP(K60,'KAYIT LİSTESİ'!$B$4:$N$605,13,0)))</f>
        <v/>
      </c>
      <c r="O60" s="46" t="str">
        <f>IF(ISERROR(VLOOKUP(K60,'KAYIT LİSTESİ'!$B$4:$H$605,5,0)),"",(VLOOKUP(K60,'KAYIT LİSTESİ'!$B$4:$H$605,5,0)))</f>
        <v/>
      </c>
      <c r="P60" s="46" t="str">
        <f>IF(ISERROR(VLOOKUP(K60,'KAYIT LİSTESİ'!$B$4:$H$605,6,0)),"",(VLOOKUP(K60,'KAYIT LİSTESİ'!$B$4:$H$605,6,0)))</f>
        <v/>
      </c>
      <c r="Q60" s="233"/>
      <c r="R60" s="26"/>
    </row>
    <row r="61" spans="1:18" ht="25.9" customHeight="1" x14ac:dyDescent="0.2">
      <c r="A61" s="534"/>
      <c r="B61" s="536"/>
      <c r="C61" s="354" t="s">
        <v>386</v>
      </c>
      <c r="D61" s="355" t="s">
        <v>225</v>
      </c>
      <c r="E61" s="348" t="s">
        <v>14</v>
      </c>
      <c r="F61" s="348" t="s">
        <v>47</v>
      </c>
      <c r="G61" s="531"/>
      <c r="H61" s="533"/>
      <c r="I61" s="23"/>
      <c r="J61" s="24">
        <v>2</v>
      </c>
      <c r="K61" s="25" t="s">
        <v>1277</v>
      </c>
      <c r="L61" s="26" t="str">
        <f>IF(ISERROR(VLOOKUP(K61,'KAYIT LİSTESİ'!$B$4:$H$605,2,0)),"",(VLOOKUP(K61,'KAYIT LİSTESİ'!$B$4:$H$605,2,0)))</f>
        <v/>
      </c>
      <c r="M61" s="27" t="str">
        <f>IF(ISERROR(VLOOKUP(K61,'KAYIT LİSTESİ'!$B$4:$H$605,4,0)),"",(VLOOKUP(K61,'KAYIT LİSTESİ'!$B$4:$H$605,4,0)))</f>
        <v/>
      </c>
      <c r="N61" s="27" t="str">
        <f>IF(ISERROR(VLOOKUP(K61,'KAYIT LİSTESİ'!$B$4:$N$605,13,0)),"",(VLOOKUP(K61,'KAYIT LİSTESİ'!$B$4:$N$605,13,0)))</f>
        <v/>
      </c>
      <c r="O61" s="46" t="str">
        <f>IF(ISERROR(VLOOKUP(K61,'KAYIT LİSTESİ'!$B$4:$H$605,5,0)),"",(VLOOKUP(K61,'KAYIT LİSTESİ'!$B$4:$H$605,5,0)))</f>
        <v/>
      </c>
      <c r="P61" s="46" t="str">
        <f>IF(ISERROR(VLOOKUP(K61,'KAYIT LİSTESİ'!$B$4:$H$605,6,0)),"",(VLOOKUP(K61,'KAYIT LİSTESİ'!$B$4:$H$605,6,0)))</f>
        <v/>
      </c>
      <c r="Q61" s="233"/>
      <c r="R61" s="26"/>
    </row>
    <row r="62" spans="1:18" ht="25.9" customHeight="1" x14ac:dyDescent="0.2">
      <c r="A62" s="70">
        <v>1</v>
      </c>
      <c r="B62" s="70">
        <v>124</v>
      </c>
      <c r="C62" s="117" t="s">
        <v>558</v>
      </c>
      <c r="D62" s="117" t="s">
        <v>270</v>
      </c>
      <c r="E62" s="181" t="s">
        <v>582</v>
      </c>
      <c r="F62" s="182" t="s">
        <v>250</v>
      </c>
      <c r="G62" s="417">
        <v>555778</v>
      </c>
      <c r="H62" s="71"/>
      <c r="I62" s="23"/>
      <c r="J62" s="24">
        <v>3</v>
      </c>
      <c r="K62" s="25" t="s">
        <v>1278</v>
      </c>
      <c r="L62" s="26" t="str">
        <f>IF(ISERROR(VLOOKUP(K62,'KAYIT LİSTESİ'!$B$4:$H$605,2,0)),"",(VLOOKUP(K62,'KAYIT LİSTESİ'!$B$4:$H$605,2,0)))</f>
        <v/>
      </c>
      <c r="M62" s="27" t="str">
        <f>IF(ISERROR(VLOOKUP(K62,'KAYIT LİSTESİ'!$B$4:$H$605,4,0)),"",(VLOOKUP(K62,'KAYIT LİSTESİ'!$B$4:$H$605,4,0)))</f>
        <v/>
      </c>
      <c r="N62" s="27" t="str">
        <f>IF(ISERROR(VLOOKUP(K62,'KAYIT LİSTESİ'!$B$4:$N$605,13,0)),"",(VLOOKUP(K62,'KAYIT LİSTESİ'!$B$4:$N$605,13,0)))</f>
        <v/>
      </c>
      <c r="O62" s="46" t="str">
        <f>IF(ISERROR(VLOOKUP(K62,'KAYIT LİSTESİ'!$B$4:$H$605,5,0)),"",(VLOOKUP(K62,'KAYIT LİSTESİ'!$B$4:$H$605,5,0)))</f>
        <v/>
      </c>
      <c r="P62" s="46" t="str">
        <f>IF(ISERROR(VLOOKUP(K62,'KAYIT LİSTESİ'!$B$4:$H$605,6,0)),"",(VLOOKUP(K62,'KAYIT LİSTESİ'!$B$4:$H$605,6,0)))</f>
        <v/>
      </c>
      <c r="Q62" s="233"/>
      <c r="R62" s="26"/>
    </row>
    <row r="63" spans="1:18" ht="25.9" customHeight="1" x14ac:dyDescent="0.2">
      <c r="A63" s="70">
        <v>2</v>
      </c>
      <c r="B63" s="70">
        <v>41</v>
      </c>
      <c r="C63" s="117" t="s">
        <v>556</v>
      </c>
      <c r="D63" s="117" t="s">
        <v>270</v>
      </c>
      <c r="E63" s="181" t="s">
        <v>557</v>
      </c>
      <c r="F63" s="182" t="s">
        <v>250</v>
      </c>
      <c r="G63" s="443">
        <v>1081500</v>
      </c>
      <c r="H63" s="71"/>
      <c r="I63" s="23"/>
      <c r="J63" s="24">
        <v>4</v>
      </c>
      <c r="K63" s="25" t="s">
        <v>1284</v>
      </c>
      <c r="L63" s="26" t="str">
        <f>IF(ISERROR(VLOOKUP(K63,'KAYIT LİSTESİ'!$B$4:$H$605,2,0)),"",(VLOOKUP(K63,'KAYIT LİSTESİ'!$B$4:$H$605,2,0)))</f>
        <v/>
      </c>
      <c r="M63" s="27" t="str">
        <f>IF(ISERROR(VLOOKUP(K63,'KAYIT LİSTESİ'!$B$4:$H$605,4,0)),"",(VLOOKUP(K63,'KAYIT LİSTESİ'!$B$4:$H$605,4,0)))</f>
        <v/>
      </c>
      <c r="N63" s="27" t="str">
        <f>IF(ISERROR(VLOOKUP(K63,'KAYIT LİSTESİ'!$B$4:$N$605,13,0)),"",(VLOOKUP(K63,'KAYIT LİSTESİ'!$B$4:$N$605,13,0)))</f>
        <v/>
      </c>
      <c r="O63" s="46" t="str">
        <f>IF(ISERROR(VLOOKUP(K63,'KAYIT LİSTESİ'!$B$4:$H$605,5,0)),"",(VLOOKUP(K63,'KAYIT LİSTESİ'!$B$4:$H$605,5,0)))</f>
        <v/>
      </c>
      <c r="P63" s="46" t="str">
        <f>IF(ISERROR(VLOOKUP(K63,'KAYIT LİSTESİ'!$B$4:$H$605,6,0)),"",(VLOOKUP(K63,'KAYIT LİSTESİ'!$B$4:$H$605,6,0)))</f>
        <v/>
      </c>
      <c r="Q63" s="233"/>
      <c r="R63" s="26"/>
    </row>
    <row r="64" spans="1:18" ht="25.9" customHeight="1" x14ac:dyDescent="0.2">
      <c r="A64" s="70">
        <v>3</v>
      </c>
      <c r="B64" s="70">
        <v>110</v>
      </c>
      <c r="C64" s="117">
        <v>15385</v>
      </c>
      <c r="D64" s="117" t="s">
        <v>270</v>
      </c>
      <c r="E64" s="181" t="s">
        <v>1485</v>
      </c>
      <c r="F64" s="182" t="s">
        <v>301</v>
      </c>
      <c r="G64" s="443">
        <v>1095200</v>
      </c>
      <c r="H64" s="71"/>
      <c r="I64" s="33"/>
      <c r="J64" s="24">
        <v>5</v>
      </c>
      <c r="K64" s="25" t="s">
        <v>1285</v>
      </c>
      <c r="L64" s="26" t="str">
        <f>IF(ISERROR(VLOOKUP(K64,'KAYIT LİSTESİ'!$B$4:$H$605,2,0)),"",(VLOOKUP(K64,'KAYIT LİSTESİ'!$B$4:$H$605,2,0)))</f>
        <v/>
      </c>
      <c r="M64" s="27" t="str">
        <f>IF(ISERROR(VLOOKUP(K64,'KAYIT LİSTESİ'!$B$4:$H$605,4,0)),"",(VLOOKUP(K64,'KAYIT LİSTESİ'!$B$4:$H$605,4,0)))</f>
        <v/>
      </c>
      <c r="N64" s="27" t="str">
        <f>IF(ISERROR(VLOOKUP(K64,'KAYIT LİSTESİ'!$B$4:$N$605,13,0)),"",(VLOOKUP(K64,'KAYIT LİSTESİ'!$B$4:$N$605,13,0)))</f>
        <v/>
      </c>
      <c r="O64" s="46" t="str">
        <f>IF(ISERROR(VLOOKUP(K64,'KAYIT LİSTESİ'!$B$4:$H$605,5,0)),"",(VLOOKUP(K64,'KAYIT LİSTESİ'!$B$4:$H$605,5,0)))</f>
        <v/>
      </c>
      <c r="P64" s="46" t="str">
        <f>IF(ISERROR(VLOOKUP(K64,'KAYIT LİSTESİ'!$B$4:$H$605,6,0)),"",(VLOOKUP(K64,'KAYIT LİSTESİ'!$B$4:$H$605,6,0)))</f>
        <v/>
      </c>
      <c r="Q64" s="233"/>
      <c r="R64" s="26"/>
    </row>
    <row r="65" spans="1:18" ht="25.9" customHeight="1" x14ac:dyDescent="0.2">
      <c r="A65" s="70" t="s">
        <v>383</v>
      </c>
      <c r="B65" s="70">
        <v>37</v>
      </c>
      <c r="C65" s="117" t="s">
        <v>555</v>
      </c>
      <c r="D65" s="117" t="s">
        <v>270</v>
      </c>
      <c r="E65" s="181" t="s">
        <v>581</v>
      </c>
      <c r="F65" s="182" t="s">
        <v>250</v>
      </c>
      <c r="G65" s="233" t="s">
        <v>1669</v>
      </c>
      <c r="H65" s="71"/>
      <c r="J65" s="24">
        <v>6</v>
      </c>
      <c r="K65" s="25" t="s">
        <v>1286</v>
      </c>
      <c r="L65" s="26" t="str">
        <f>IF(ISERROR(VLOOKUP(K65,'KAYIT LİSTESİ'!$B$4:$H$605,2,0)),"",(VLOOKUP(K65,'KAYIT LİSTESİ'!$B$4:$H$605,2,0)))</f>
        <v/>
      </c>
      <c r="M65" s="27" t="str">
        <f>IF(ISERROR(VLOOKUP(K65,'KAYIT LİSTESİ'!$B$4:$H$605,4,0)),"",(VLOOKUP(K65,'KAYIT LİSTESİ'!$B$4:$H$605,4,0)))</f>
        <v/>
      </c>
      <c r="N65" s="27" t="str">
        <f>IF(ISERROR(VLOOKUP(K65,'KAYIT LİSTESİ'!$B$4:$N$605,13,0)),"",(VLOOKUP(K65,'KAYIT LİSTESİ'!$B$4:$N$605,13,0)))</f>
        <v/>
      </c>
      <c r="O65" s="46" t="str">
        <f>IF(ISERROR(VLOOKUP(K65,'KAYIT LİSTESİ'!$B$4:$H$605,5,0)),"",(VLOOKUP(K65,'KAYIT LİSTESİ'!$B$4:$H$605,5,0)))</f>
        <v/>
      </c>
      <c r="P65" s="46" t="str">
        <f>IF(ISERROR(VLOOKUP(K65,'KAYIT LİSTESİ'!$B$4:$H$605,6,0)),"",(VLOOKUP(K65,'KAYIT LİSTESİ'!$B$4:$H$605,6,0)))</f>
        <v/>
      </c>
      <c r="Q65" s="233"/>
      <c r="R65" s="26"/>
    </row>
    <row r="66" spans="1:18" ht="21" customHeight="1" x14ac:dyDescent="0.2">
      <c r="A66" s="534" t="s">
        <v>12</v>
      </c>
      <c r="B66" s="535" t="s">
        <v>147</v>
      </c>
      <c r="C66" s="527" t="s">
        <v>387</v>
      </c>
      <c r="D66" s="528"/>
      <c r="E66" s="529" t="str">
        <f>'YARIŞMA PROGRAMI'!R11</f>
        <v>MUSTAFA SÜMER-1:06:40.0</v>
      </c>
      <c r="F66" s="530"/>
      <c r="G66" s="531" t="s">
        <v>15</v>
      </c>
      <c r="H66" s="532" t="s">
        <v>27</v>
      </c>
      <c r="J66" s="24">
        <v>7</v>
      </c>
      <c r="K66" s="25" t="s">
        <v>1287</v>
      </c>
      <c r="L66" s="26" t="str">
        <f>IF(ISERROR(VLOOKUP(K66,'KAYIT LİSTESİ'!$B$4:$H$605,2,0)),"",(VLOOKUP(K66,'KAYIT LİSTESİ'!$B$4:$H$605,2,0)))</f>
        <v/>
      </c>
      <c r="M66" s="27" t="str">
        <f>IF(ISERROR(VLOOKUP(K66,'KAYIT LİSTESİ'!$B$4:$H$605,4,0)),"",(VLOOKUP(K66,'KAYIT LİSTESİ'!$B$4:$H$605,4,0)))</f>
        <v/>
      </c>
      <c r="N66" s="27" t="str">
        <f>IF(ISERROR(VLOOKUP(K66,'KAYIT LİSTESİ'!$B$4:$N$605,13,0)),"",(VLOOKUP(K66,'KAYIT LİSTESİ'!$B$4:$N$605,13,0)))</f>
        <v/>
      </c>
      <c r="O66" s="46" t="str">
        <f>IF(ISERROR(VLOOKUP(K66,'KAYIT LİSTESİ'!$B$4:$H$605,5,0)),"",(VLOOKUP(K66,'KAYIT LİSTESİ'!$B$4:$H$605,5,0)))</f>
        <v/>
      </c>
      <c r="P66" s="46" t="str">
        <f>IF(ISERROR(VLOOKUP(K66,'KAYIT LİSTESİ'!$B$4:$H$605,6,0)),"",(VLOOKUP(K66,'KAYIT LİSTESİ'!$B$4:$H$605,6,0)))</f>
        <v/>
      </c>
      <c r="Q66" s="233"/>
      <c r="R66" s="26"/>
    </row>
    <row r="67" spans="1:18" ht="25.5" x14ac:dyDescent="0.2">
      <c r="A67" s="534"/>
      <c r="B67" s="536"/>
      <c r="C67" s="354" t="s">
        <v>386</v>
      </c>
      <c r="D67" s="355" t="s">
        <v>225</v>
      </c>
      <c r="E67" s="348" t="s">
        <v>14</v>
      </c>
      <c r="F67" s="348" t="s">
        <v>47</v>
      </c>
      <c r="G67" s="531"/>
      <c r="H67" s="533"/>
      <c r="J67" s="24">
        <v>9</v>
      </c>
      <c r="K67" s="25" t="s">
        <v>1288</v>
      </c>
      <c r="L67" s="26" t="str">
        <f>IF(ISERROR(VLOOKUP(K67,'KAYIT LİSTESİ'!$B$4:$H$605,2,0)),"",(VLOOKUP(K67,'KAYIT LİSTESİ'!$B$4:$H$605,2,0)))</f>
        <v/>
      </c>
      <c r="M67" s="27" t="str">
        <f>IF(ISERROR(VLOOKUP(K67,'KAYIT LİSTESİ'!$B$4:$H$605,4,0)),"",(VLOOKUP(K67,'KAYIT LİSTESİ'!$B$4:$H$605,4,0)))</f>
        <v/>
      </c>
      <c r="N67" s="27" t="str">
        <f>IF(ISERROR(VLOOKUP(K67,'KAYIT LİSTESİ'!$B$4:$N$605,13,0)),"",(VLOOKUP(K67,'KAYIT LİSTESİ'!$B$4:$N$605,13,0)))</f>
        <v/>
      </c>
      <c r="O67" s="46" t="str">
        <f>IF(ISERROR(VLOOKUP(K67,'KAYIT LİSTESİ'!$B$4:$H$605,5,0)),"",(VLOOKUP(K67,'KAYIT LİSTESİ'!$B$4:$H$605,5,0)))</f>
        <v/>
      </c>
      <c r="P67" s="46" t="str">
        <f>IF(ISERROR(VLOOKUP(K67,'KAYIT LİSTESİ'!$B$4:$H$605,6,0)),"",(VLOOKUP(K67,'KAYIT LİSTESİ'!$B$4:$H$605,6,0)))</f>
        <v/>
      </c>
      <c r="Q67" s="233"/>
      <c r="R67" s="26"/>
    </row>
    <row r="68" spans="1:18" ht="25.5" x14ac:dyDescent="0.2">
      <c r="A68" s="70">
        <v>1</v>
      </c>
      <c r="B68" s="70">
        <v>115</v>
      </c>
      <c r="C68" s="117" t="s">
        <v>559</v>
      </c>
      <c r="D68" s="117" t="s">
        <v>271</v>
      </c>
      <c r="E68" s="181" t="s">
        <v>560</v>
      </c>
      <c r="F68" s="444" t="s">
        <v>229</v>
      </c>
      <c r="G68" s="443">
        <v>1021800</v>
      </c>
      <c r="H68" s="71"/>
      <c r="J68" s="24">
        <v>10</v>
      </c>
      <c r="K68" s="25" t="s">
        <v>1289</v>
      </c>
      <c r="L68" s="26" t="str">
        <f>IF(ISERROR(VLOOKUP(K68,'KAYIT LİSTESİ'!$B$4:$H$605,2,0)),"",(VLOOKUP(K68,'KAYIT LİSTESİ'!$B$4:$H$605,2,0)))</f>
        <v/>
      </c>
      <c r="M68" s="27" t="str">
        <f>IF(ISERROR(VLOOKUP(K68,'KAYIT LİSTESİ'!$B$4:$H$605,4,0)),"",(VLOOKUP(K68,'KAYIT LİSTESİ'!$B$4:$H$605,4,0)))</f>
        <v/>
      </c>
      <c r="N68" s="27" t="str">
        <f>IF(ISERROR(VLOOKUP(K68,'KAYIT LİSTESİ'!$B$4:$N$605,13,0)),"",(VLOOKUP(K68,'KAYIT LİSTESİ'!$B$4:$N$605,13,0)))</f>
        <v/>
      </c>
      <c r="O68" s="46" t="str">
        <f>IF(ISERROR(VLOOKUP(K68,'KAYIT LİSTESİ'!$B$4:$H$605,5,0)),"",(VLOOKUP(K68,'KAYIT LİSTESİ'!$B$4:$H$605,5,0)))</f>
        <v/>
      </c>
      <c r="P68" s="46" t="str">
        <f>IF(ISERROR(VLOOKUP(K68,'KAYIT LİSTESİ'!$B$4:$H$605,6,0)),"",(VLOOKUP(K68,'KAYIT LİSTESİ'!$B$4:$H$605,6,0)))</f>
        <v/>
      </c>
      <c r="Q68" s="233"/>
      <c r="R68" s="26"/>
    </row>
    <row r="69" spans="1:18" ht="32.25" customHeight="1" x14ac:dyDescent="0.2">
      <c r="A69" s="70">
        <v>2</v>
      </c>
      <c r="B69" s="70">
        <v>181</v>
      </c>
      <c r="C69" s="117" t="s">
        <v>561</v>
      </c>
      <c r="D69" s="117" t="s">
        <v>271</v>
      </c>
      <c r="E69" s="181" t="s">
        <v>300</v>
      </c>
      <c r="F69" s="444" t="s">
        <v>562</v>
      </c>
      <c r="G69" s="443">
        <v>1155700</v>
      </c>
      <c r="H69" s="71"/>
      <c r="I69" s="33"/>
      <c r="J69" s="33"/>
      <c r="K69" s="33"/>
      <c r="L69" s="33"/>
      <c r="O69" s="50"/>
      <c r="P69" s="51"/>
      <c r="Q69" s="29"/>
    </row>
    <row r="70" spans="1:18" x14ac:dyDescent="0.2">
      <c r="A70" s="32" t="s">
        <v>19</v>
      </c>
      <c r="B70" s="32"/>
      <c r="C70" s="32"/>
      <c r="D70" s="32"/>
      <c r="E70" s="32"/>
      <c r="F70" s="48" t="s">
        <v>0</v>
      </c>
      <c r="G70" s="48" t="s">
        <v>1</v>
      </c>
      <c r="H70" s="29"/>
      <c r="I70" s="33" t="s">
        <v>2</v>
      </c>
      <c r="J70" s="33"/>
      <c r="K70" s="33"/>
      <c r="L70" s="33"/>
      <c r="O70" s="50" t="s">
        <v>3</v>
      </c>
      <c r="P70" s="51" t="s">
        <v>3</v>
      </c>
      <c r="Q70" s="29" t="s">
        <v>3</v>
      </c>
    </row>
  </sheetData>
  <sortState ref="B62:G65">
    <sortCondition ref="G62:G65"/>
  </sortState>
  <mergeCells count="67">
    <mergeCell ref="A1:R1"/>
    <mergeCell ref="A2:R2"/>
    <mergeCell ref="A3:C3"/>
    <mergeCell ref="E3:F3"/>
    <mergeCell ref="G3:H3"/>
    <mergeCell ref="J3:L3"/>
    <mergeCell ref="P3:R3"/>
    <mergeCell ref="P5:R5"/>
    <mergeCell ref="A6:A7"/>
    <mergeCell ref="B6:B7"/>
    <mergeCell ref="C6:D6"/>
    <mergeCell ref="E6:F6"/>
    <mergeCell ref="G6:G7"/>
    <mergeCell ref="H6:H7"/>
    <mergeCell ref="J6:R6"/>
    <mergeCell ref="G12:G13"/>
    <mergeCell ref="H12:H13"/>
    <mergeCell ref="A29:A30"/>
    <mergeCell ref="A4:C4"/>
    <mergeCell ref="E4:F4"/>
    <mergeCell ref="A12:A13"/>
    <mergeCell ref="B12:B13"/>
    <mergeCell ref="C12:D12"/>
    <mergeCell ref="E12:F12"/>
    <mergeCell ref="B29:B30"/>
    <mergeCell ref="C29:D29"/>
    <mergeCell ref="E29:F29"/>
    <mergeCell ref="G29:G30"/>
    <mergeCell ref="J30:R30"/>
    <mergeCell ref="H29:H30"/>
    <mergeCell ref="A36:A37"/>
    <mergeCell ref="B36:B37"/>
    <mergeCell ref="C36:D36"/>
    <mergeCell ref="E36:F36"/>
    <mergeCell ref="G36:G37"/>
    <mergeCell ref="H36:H37"/>
    <mergeCell ref="C47:D47"/>
    <mergeCell ref="E47:F47"/>
    <mergeCell ref="G47:G48"/>
    <mergeCell ref="H60:H61"/>
    <mergeCell ref="H66:H67"/>
    <mergeCell ref="J58:R58"/>
    <mergeCell ref="H54:H55"/>
    <mergeCell ref="H47:H48"/>
    <mergeCell ref="A54:A55"/>
    <mergeCell ref="B54:B55"/>
    <mergeCell ref="C54:D54"/>
    <mergeCell ref="E54:F54"/>
    <mergeCell ref="G54:G55"/>
    <mergeCell ref="A60:A61"/>
    <mergeCell ref="B60:B61"/>
    <mergeCell ref="C60:D60"/>
    <mergeCell ref="E60:F60"/>
    <mergeCell ref="G60:G61"/>
    <mergeCell ref="A47:A48"/>
    <mergeCell ref="B47:B48"/>
    <mergeCell ref="A66:A67"/>
    <mergeCell ref="B66:B67"/>
    <mergeCell ref="C66:D66"/>
    <mergeCell ref="E66:F66"/>
    <mergeCell ref="G66:G67"/>
    <mergeCell ref="H18:H19"/>
    <mergeCell ref="A18:A19"/>
    <mergeCell ref="B18:B19"/>
    <mergeCell ref="C18:D18"/>
    <mergeCell ref="E18:F18"/>
    <mergeCell ref="G18:G19"/>
  </mergeCells>
  <hyperlinks>
    <hyperlink ref="E3" location="'YARIŞMA PROGRAMI'!C7" display="100 m. Engelli"/>
  </hyperlinks>
  <printOptions horizontalCentered="1"/>
  <pageMargins left="0.15748031496062992" right="0.19685039370078741" top="0.15748031496062992" bottom="0.15748031496062992" header="0.15748031496062992" footer="0.15748031496062992"/>
  <pageSetup paperSize="9" scale="46"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5"/>
  <sheetViews>
    <sheetView view="pageBreakPreview" zoomScale="80" zoomScaleNormal="100" zoomScaleSheetLayoutView="80" workbookViewId="0">
      <selection activeCell="P13" sqref="P13"/>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9.425781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350"/>
      <c r="E3" s="545" t="str">
        <f>'YARIŞMA PROGRAMI'!C35</f>
        <v>5000 Metre Yürüyüş</v>
      </c>
      <c r="F3" s="545"/>
      <c r="G3" s="539"/>
      <c r="H3" s="539"/>
      <c r="I3" s="11"/>
      <c r="J3" s="546"/>
      <c r="K3" s="546"/>
      <c r="L3" s="546"/>
      <c r="M3" s="12"/>
      <c r="N3" s="12"/>
      <c r="O3" s="351"/>
      <c r="P3" s="540"/>
      <c r="Q3" s="540"/>
      <c r="R3" s="540"/>
    </row>
    <row r="4" spans="1:18" s="13" customFormat="1" ht="17.25" customHeight="1" x14ac:dyDescent="0.2">
      <c r="A4" s="537" t="s">
        <v>151</v>
      </c>
      <c r="B4" s="537"/>
      <c r="C4" s="537"/>
      <c r="D4" s="349"/>
      <c r="E4" s="544" t="str">
        <f>'YARIŞMA BİLGİLERİ'!F21</f>
        <v>Master Erkekler</v>
      </c>
      <c r="F4" s="544"/>
      <c r="G4" s="35"/>
      <c r="H4" s="35"/>
      <c r="I4" s="35"/>
      <c r="J4" s="35"/>
      <c r="K4" s="35"/>
      <c r="L4" s="35"/>
      <c r="M4" s="36"/>
      <c r="N4" s="36"/>
      <c r="O4" s="81" t="s">
        <v>5</v>
      </c>
      <c r="P4" s="406">
        <f>'YARIŞMA PROGRAMI'!B35</f>
        <v>42211.861111111109</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33" customHeight="1" x14ac:dyDescent="0.2">
      <c r="A6" s="534" t="s">
        <v>12</v>
      </c>
      <c r="B6" s="535" t="s">
        <v>147</v>
      </c>
      <c r="C6" s="527" t="s">
        <v>387</v>
      </c>
      <c r="D6" s="528"/>
      <c r="E6" s="529" t="str">
        <f>'YARIŞMA PROGRAMI'!M20</f>
        <v>ERBİL ÖZLEM-24:55.7</v>
      </c>
      <c r="F6" s="530"/>
      <c r="G6" s="531" t="s">
        <v>15</v>
      </c>
      <c r="H6" s="532" t="s">
        <v>27</v>
      </c>
      <c r="J6" s="547" t="s">
        <v>16</v>
      </c>
      <c r="K6" s="548"/>
      <c r="L6" s="548"/>
      <c r="M6" s="548"/>
      <c r="N6" s="548"/>
      <c r="O6" s="548"/>
      <c r="P6" s="548"/>
      <c r="Q6" s="548"/>
      <c r="R6" s="549"/>
    </row>
    <row r="7" spans="1:18" ht="33" customHeight="1" x14ac:dyDescent="0.2">
      <c r="A7" s="534"/>
      <c r="B7" s="536"/>
      <c r="C7" s="354" t="s">
        <v>386</v>
      </c>
      <c r="D7" s="355" t="s">
        <v>225</v>
      </c>
      <c r="E7" s="348" t="s">
        <v>14</v>
      </c>
      <c r="F7" s="348" t="s">
        <v>47</v>
      </c>
      <c r="G7" s="531"/>
      <c r="H7" s="533"/>
      <c r="I7" s="21"/>
      <c r="J7" s="45" t="s">
        <v>12</v>
      </c>
      <c r="K7" s="42" t="s">
        <v>148</v>
      </c>
      <c r="L7" s="42" t="s">
        <v>147</v>
      </c>
      <c r="M7" s="43" t="s">
        <v>13</v>
      </c>
      <c r="N7" s="43" t="s">
        <v>225</v>
      </c>
      <c r="O7" s="44" t="s">
        <v>14</v>
      </c>
      <c r="P7" s="44" t="s">
        <v>47</v>
      </c>
      <c r="Q7" s="42" t="s">
        <v>15</v>
      </c>
      <c r="R7" s="42" t="s">
        <v>27</v>
      </c>
    </row>
    <row r="8" spans="1:18" s="20" customFormat="1" ht="33" customHeight="1" x14ac:dyDescent="0.2">
      <c r="A8" s="70">
        <v>1</v>
      </c>
      <c r="B8" s="70">
        <v>159</v>
      </c>
      <c r="C8" s="117" t="s">
        <v>315</v>
      </c>
      <c r="D8" s="117" t="s">
        <v>251</v>
      </c>
      <c r="E8" s="181" t="s">
        <v>316</v>
      </c>
      <c r="F8" s="182" t="s">
        <v>229</v>
      </c>
      <c r="G8" s="417">
        <v>390062</v>
      </c>
      <c r="H8" s="71"/>
      <c r="I8" s="23"/>
      <c r="J8" s="24">
        <v>1</v>
      </c>
      <c r="K8" s="25" t="s">
        <v>1293</v>
      </c>
      <c r="L8" s="26">
        <f>IF(ISERROR(VLOOKUP(K8,'KAYIT LİSTESİ'!$B$4:$H$605,2,0)),"",(VLOOKUP(K8,'KAYIT LİSTESİ'!$B$4:$H$605,2,0)))</f>
        <v>130</v>
      </c>
      <c r="M8" s="27" t="str">
        <f>IF(ISERROR(VLOOKUP(K8,'KAYIT LİSTESİ'!$B$4:$H$605,4,0)),"",(VLOOKUP(K8,'KAYIT LİSTESİ'!$B$4:$H$605,4,0)))</f>
        <v>28.12.1962</v>
      </c>
      <c r="N8" s="27" t="str">
        <f>IF(ISERROR(VLOOKUP(K8,'KAYIT LİSTESİ'!$B$4:$N$605,13,0)),"",(VLOOKUP(K8,'KAYIT LİSTESİ'!$B$4:$N$605,13,0)))</f>
        <v>M-50</v>
      </c>
      <c r="O8" s="46" t="str">
        <f>IF(ISERROR(VLOOKUP(K8,'KAYIT LİSTESİ'!$B$4:$H$605,5,0)),"",(VLOOKUP(K8,'KAYIT LİSTESİ'!$B$4:$H$605,5,0)))</f>
        <v>AHMET GÖNCÜ</v>
      </c>
      <c r="P8" s="46" t="str">
        <f>IF(ISERROR(VLOOKUP(K8,'KAYIT LİSTESİ'!$B$4:$H$605,6,0)),"",(VLOOKUP(K8,'KAYIT LİSTESİ'!$B$4:$H$605,6,0)))</f>
        <v>İZMİR MASTERLER ATL. KULÜBÜ</v>
      </c>
      <c r="Q8" s="417" t="s">
        <v>1669</v>
      </c>
      <c r="R8" s="26" t="s">
        <v>383</v>
      </c>
    </row>
    <row r="9" spans="1:18" s="20" customFormat="1" ht="33" customHeight="1" x14ac:dyDescent="0.2">
      <c r="A9" s="70" t="s">
        <v>383</v>
      </c>
      <c r="B9" s="70">
        <v>130</v>
      </c>
      <c r="C9" s="117" t="s">
        <v>279</v>
      </c>
      <c r="D9" s="117" t="s">
        <v>251</v>
      </c>
      <c r="E9" s="181" t="s">
        <v>280</v>
      </c>
      <c r="F9" s="182" t="s">
        <v>250</v>
      </c>
      <c r="G9" s="233" t="s">
        <v>1669</v>
      </c>
      <c r="H9" s="71"/>
      <c r="I9" s="23"/>
      <c r="J9" s="24">
        <v>2</v>
      </c>
      <c r="K9" s="25" t="s">
        <v>1294</v>
      </c>
      <c r="L9" s="26">
        <f>IF(ISERROR(VLOOKUP(K9,'KAYIT LİSTESİ'!$B$4:$H$605,2,0)),"",(VLOOKUP(K9,'KAYIT LİSTESİ'!$B$4:$H$605,2,0)))</f>
        <v>159</v>
      </c>
      <c r="M9" s="27" t="str">
        <f>IF(ISERROR(VLOOKUP(K9,'KAYIT LİSTESİ'!$B$4:$H$605,4,0)),"",(VLOOKUP(K9,'KAYIT LİSTESİ'!$B$4:$H$605,4,0)))</f>
        <v>4.7.1964</v>
      </c>
      <c r="N9" s="27" t="str">
        <f>IF(ISERROR(VLOOKUP(K9,'KAYIT LİSTESİ'!$B$4:$N$605,13,0)),"",(VLOOKUP(K9,'KAYIT LİSTESİ'!$B$4:$N$605,13,0)))</f>
        <v>M-50</v>
      </c>
      <c r="O9" s="46" t="str">
        <f>IF(ISERROR(VLOOKUP(K9,'KAYIT LİSTESİ'!$B$4:$H$605,5,0)),"",(VLOOKUP(K9,'KAYIT LİSTESİ'!$B$4:$H$605,5,0)))</f>
        <v>SEZAİ ÇALLI</v>
      </c>
      <c r="P9" s="46" t="str">
        <f>IF(ISERROR(VLOOKUP(K9,'KAYIT LİSTESİ'!$B$4:$H$605,6,0)),"",(VLOOKUP(K9,'KAYIT LİSTESİ'!$B$4:$H$605,6,0)))</f>
        <v>İZMİR ATLETİZM SPOR KULÜBÜ</v>
      </c>
      <c r="Q9" s="417">
        <v>390062</v>
      </c>
      <c r="R9" s="26">
        <v>8</v>
      </c>
    </row>
    <row r="10" spans="1:18" s="20" customFormat="1" ht="33" customHeight="1" x14ac:dyDescent="0.2">
      <c r="A10" s="534" t="s">
        <v>12</v>
      </c>
      <c r="B10" s="535" t="s">
        <v>147</v>
      </c>
      <c r="C10" s="527" t="s">
        <v>387</v>
      </c>
      <c r="D10" s="528"/>
      <c r="E10" s="529" t="str">
        <f>'YARIŞMA PROGRAMI'!N20</f>
        <v>ERBİL ÖZLEM-24:00.1</v>
      </c>
      <c r="F10" s="530"/>
      <c r="G10" s="531" t="s">
        <v>15</v>
      </c>
      <c r="H10" s="532" t="s">
        <v>27</v>
      </c>
      <c r="I10" s="23"/>
      <c r="J10" s="24">
        <v>3</v>
      </c>
      <c r="K10" s="25" t="s">
        <v>1295</v>
      </c>
      <c r="L10" s="26">
        <f>IF(ISERROR(VLOOKUP(K10,'KAYIT LİSTESİ'!$B$4:$H$605,2,0)),"",(VLOOKUP(K10,'KAYIT LİSTESİ'!$B$4:$H$605,2,0)))</f>
        <v>6</v>
      </c>
      <c r="M10" s="27" t="str">
        <f>IF(ISERROR(VLOOKUP(K10,'KAYIT LİSTESİ'!$B$4:$H$605,4,0)),"",(VLOOKUP(K10,'KAYIT LİSTESİ'!$B$4:$H$605,4,0)))</f>
        <v>11.12.1955</v>
      </c>
      <c r="N10" s="27" t="str">
        <f>IF(ISERROR(VLOOKUP(K10,'KAYIT LİSTESİ'!$B$4:$N$605,13,0)),"",(VLOOKUP(K10,'KAYIT LİSTESİ'!$B$4:$N$605,13,0)))</f>
        <v>M-55</v>
      </c>
      <c r="O10" s="46" t="str">
        <f>IF(ISERROR(VLOOKUP(K10,'KAYIT LİSTESİ'!$B$4:$H$605,5,0)),"",(VLOOKUP(K10,'KAYIT LİSTESİ'!$B$4:$H$605,5,0)))</f>
        <v>AYKUT KARABULUT</v>
      </c>
      <c r="P10" s="46" t="str">
        <f>IF(ISERROR(VLOOKUP(K10,'KAYIT LİSTESİ'!$B$4:$H$605,6,0)),"",(VLOOKUP(K10,'KAYIT LİSTESİ'!$B$4:$H$605,6,0)))</f>
        <v>FERDİ</v>
      </c>
      <c r="Q10" s="417">
        <v>373278</v>
      </c>
      <c r="R10" s="26">
        <v>5</v>
      </c>
    </row>
    <row r="11" spans="1:18" s="20" customFormat="1" ht="33" customHeight="1" x14ac:dyDescent="0.2">
      <c r="A11" s="534"/>
      <c r="B11" s="536"/>
      <c r="C11" s="354" t="s">
        <v>386</v>
      </c>
      <c r="D11" s="355" t="s">
        <v>225</v>
      </c>
      <c r="E11" s="348" t="s">
        <v>14</v>
      </c>
      <c r="F11" s="348" t="s">
        <v>47</v>
      </c>
      <c r="G11" s="531"/>
      <c r="H11" s="533"/>
      <c r="I11" s="23"/>
      <c r="J11" s="24">
        <v>4</v>
      </c>
      <c r="K11" s="25" t="s">
        <v>1296</v>
      </c>
      <c r="L11" s="26">
        <f>IF(ISERROR(VLOOKUP(K11,'KAYIT LİSTESİ'!$B$4:$H$605,2,0)),"",(VLOOKUP(K11,'KAYIT LİSTESİ'!$B$4:$H$605,2,0)))</f>
        <v>46</v>
      </c>
      <c r="M11" s="27" t="str">
        <f>IF(ISERROR(VLOOKUP(K11,'KAYIT LİSTESİ'!$B$4:$H$605,4,0)),"",(VLOOKUP(K11,'KAYIT LİSTESİ'!$B$4:$H$605,4,0)))</f>
        <v>4.4.1960</v>
      </c>
      <c r="N11" s="27" t="str">
        <f>IF(ISERROR(VLOOKUP(K11,'KAYIT LİSTESİ'!$B$4:$N$605,13,0)),"",(VLOOKUP(K11,'KAYIT LİSTESİ'!$B$4:$N$605,13,0)))</f>
        <v>M-55</v>
      </c>
      <c r="O11" s="46" t="str">
        <f>IF(ISERROR(VLOOKUP(K11,'KAYIT LİSTESİ'!$B$4:$H$605,5,0)),"",(VLOOKUP(K11,'KAYIT LİSTESİ'!$B$4:$H$605,5,0)))</f>
        <v>EROL DOLU</v>
      </c>
      <c r="P11" s="46" t="str">
        <f>IF(ISERROR(VLOOKUP(K11,'KAYIT LİSTESİ'!$B$4:$H$605,6,0)),"",(VLOOKUP(K11,'KAYIT LİSTESİ'!$B$4:$H$605,6,0)))</f>
        <v>FERDİ</v>
      </c>
      <c r="Q11" s="417">
        <v>395774</v>
      </c>
      <c r="R11" s="26">
        <v>10</v>
      </c>
    </row>
    <row r="12" spans="1:18" s="20" customFormat="1" ht="33" customHeight="1" x14ac:dyDescent="0.2">
      <c r="A12" s="70">
        <v>1</v>
      </c>
      <c r="B12" s="70">
        <v>201</v>
      </c>
      <c r="C12" s="117" t="s">
        <v>1412</v>
      </c>
      <c r="D12" s="117" t="s">
        <v>252</v>
      </c>
      <c r="E12" s="181" t="s">
        <v>1413</v>
      </c>
      <c r="F12" s="182" t="s">
        <v>250</v>
      </c>
      <c r="G12" s="417">
        <v>352418</v>
      </c>
      <c r="H12" s="71"/>
      <c r="I12" s="23"/>
      <c r="J12" s="24">
        <v>5</v>
      </c>
      <c r="K12" s="25" t="s">
        <v>1297</v>
      </c>
      <c r="L12" s="26">
        <f>IF(ISERROR(VLOOKUP(K12,'KAYIT LİSTESİ'!$B$4:$H$605,2,0)),"",(VLOOKUP(K12,'KAYIT LİSTESİ'!$B$4:$H$605,2,0)))</f>
        <v>201</v>
      </c>
      <c r="M12" s="27" t="str">
        <f>IF(ISERROR(VLOOKUP(K12,'KAYIT LİSTESİ'!$B$4:$H$605,4,0)),"",(VLOOKUP(K12,'KAYIT LİSTESİ'!$B$4:$H$605,4,0)))</f>
        <v>2.6.1957</v>
      </c>
      <c r="N12" s="27" t="str">
        <f>IF(ISERROR(VLOOKUP(K12,'KAYIT LİSTESİ'!$B$4:$N$605,13,0)),"",(VLOOKUP(K12,'KAYIT LİSTESİ'!$B$4:$N$605,13,0)))</f>
        <v>M-55</v>
      </c>
      <c r="O12" s="46" t="str">
        <f>IF(ISERROR(VLOOKUP(K12,'KAYIT LİSTESİ'!$B$4:$H$605,5,0)),"",(VLOOKUP(K12,'KAYIT LİSTESİ'!$B$4:$H$605,5,0)))</f>
        <v>RIZA NACİ LEBLEBİCİ</v>
      </c>
      <c r="P12" s="46" t="str">
        <f>IF(ISERROR(VLOOKUP(K12,'KAYIT LİSTESİ'!$B$4:$H$605,6,0)),"",(VLOOKUP(K12,'KAYIT LİSTESİ'!$B$4:$H$605,6,0)))</f>
        <v>İZMİR MASTERLER ATL. KULÜBÜ</v>
      </c>
      <c r="Q12" s="417">
        <v>352418</v>
      </c>
      <c r="R12" s="26">
        <v>2</v>
      </c>
    </row>
    <row r="13" spans="1:18" s="20" customFormat="1" ht="33" customHeight="1" x14ac:dyDescent="0.2">
      <c r="A13" s="70">
        <v>2</v>
      </c>
      <c r="B13" s="70">
        <v>6</v>
      </c>
      <c r="C13" s="117" t="s">
        <v>317</v>
      </c>
      <c r="D13" s="117" t="s">
        <v>252</v>
      </c>
      <c r="E13" s="181" t="s">
        <v>318</v>
      </c>
      <c r="F13" s="182" t="s">
        <v>301</v>
      </c>
      <c r="G13" s="417">
        <v>373278</v>
      </c>
      <c r="H13" s="71"/>
      <c r="I13" s="23"/>
      <c r="J13" s="24">
        <v>6</v>
      </c>
      <c r="K13" s="25" t="s">
        <v>1298</v>
      </c>
      <c r="L13" s="26">
        <f>IF(ISERROR(VLOOKUP(K13,'KAYIT LİSTESİ'!$B$4:$H$605,2,0)),"",(VLOOKUP(K13,'KAYIT LİSTESİ'!$B$4:$H$605,2,0)))</f>
        <v>24</v>
      </c>
      <c r="M13" s="27" t="str">
        <f>IF(ISERROR(VLOOKUP(K13,'KAYIT LİSTESİ'!$B$4:$H$605,4,0)),"",(VLOOKUP(K13,'KAYIT LİSTESİ'!$B$4:$H$605,4,0)))</f>
        <v>19.6.1952</v>
      </c>
      <c r="N13" s="27" t="str">
        <f>IF(ISERROR(VLOOKUP(K13,'KAYIT LİSTESİ'!$B$4:$N$605,13,0)),"",(VLOOKUP(K13,'KAYIT LİSTESİ'!$B$4:$N$605,13,0)))</f>
        <v>M-60</v>
      </c>
      <c r="O13" s="46" t="str">
        <f>IF(ISERROR(VLOOKUP(K13,'KAYIT LİSTESİ'!$B$4:$H$605,5,0)),"",(VLOOKUP(K13,'KAYIT LİSTESİ'!$B$4:$H$605,5,0)))</f>
        <v>ŞAHSET İÇTEN</v>
      </c>
      <c r="P13" s="46" t="str">
        <f>IF(ISERROR(VLOOKUP(K13,'KAYIT LİSTESİ'!$B$4:$H$605,6,0)),"",(VLOOKUP(K13,'KAYIT LİSTESİ'!$B$4:$H$605,6,0)))</f>
        <v>DOĞA DAĞCILIK ATLETİZM KULÜBÜ.</v>
      </c>
      <c r="Q13" s="417">
        <v>375695</v>
      </c>
      <c r="R13" s="26">
        <v>6</v>
      </c>
    </row>
    <row r="14" spans="1:18" s="20" customFormat="1" ht="33" customHeight="1" x14ac:dyDescent="0.2">
      <c r="A14" s="70">
        <v>3</v>
      </c>
      <c r="B14" s="70">
        <v>46</v>
      </c>
      <c r="C14" s="117" t="s">
        <v>313</v>
      </c>
      <c r="D14" s="117" t="s">
        <v>252</v>
      </c>
      <c r="E14" s="181" t="s">
        <v>314</v>
      </c>
      <c r="F14" s="182" t="s">
        <v>301</v>
      </c>
      <c r="G14" s="417">
        <v>395774</v>
      </c>
      <c r="H14" s="71"/>
      <c r="I14" s="23"/>
      <c r="J14" s="24">
        <v>7</v>
      </c>
      <c r="K14" s="25" t="s">
        <v>1299</v>
      </c>
      <c r="L14" s="26">
        <f>IF(ISERROR(VLOOKUP(K14,'KAYIT LİSTESİ'!$B$4:$H$605,2,0)),"",(VLOOKUP(K14,'KAYIT LİSTESİ'!$B$4:$H$605,2,0)))</f>
        <v>146</v>
      </c>
      <c r="M14" s="27" t="str">
        <f>IF(ISERROR(VLOOKUP(K14,'KAYIT LİSTESİ'!$B$4:$H$605,4,0)),"",(VLOOKUP(K14,'KAYIT LİSTESİ'!$B$4:$H$605,4,0)))</f>
        <v>6.1.1952</v>
      </c>
      <c r="N14" s="27" t="str">
        <f>IF(ISERROR(VLOOKUP(K14,'KAYIT LİSTESİ'!$B$4:$N$605,13,0)),"",(VLOOKUP(K14,'KAYIT LİSTESİ'!$B$4:$N$605,13,0)))</f>
        <v>M-60</v>
      </c>
      <c r="O14" s="46" t="str">
        <f>IF(ISERROR(VLOOKUP(K14,'KAYIT LİSTESİ'!$B$4:$H$605,5,0)),"",(VLOOKUP(K14,'KAYIT LİSTESİ'!$B$4:$H$605,5,0)))</f>
        <v>OSMAN NURİ AKSU</v>
      </c>
      <c r="P14" s="46" t="str">
        <f>IF(ISERROR(VLOOKUP(K14,'KAYIT LİSTESİ'!$B$4:$H$605,6,0)),"",(VLOOKUP(K14,'KAYIT LİSTESİ'!$B$4:$H$605,6,0)))</f>
        <v>İZMİR VETERANLAR ATL. İHTİSAS KULÜBÜ</v>
      </c>
      <c r="Q14" s="417">
        <v>351335</v>
      </c>
      <c r="R14" s="26">
        <v>1</v>
      </c>
    </row>
    <row r="15" spans="1:18" s="20" customFormat="1" ht="33" customHeight="1" x14ac:dyDescent="0.2">
      <c r="A15" s="534" t="s">
        <v>12</v>
      </c>
      <c r="B15" s="535" t="s">
        <v>147</v>
      </c>
      <c r="C15" s="527" t="s">
        <v>387</v>
      </c>
      <c r="D15" s="528"/>
      <c r="E15" s="529" t="str">
        <f>'YARIŞMA PROGRAMI'!O20</f>
        <v>OKTAY ŞENSOY-29:05.3</v>
      </c>
      <c r="F15" s="530"/>
      <c r="G15" s="531" t="s">
        <v>15</v>
      </c>
      <c r="H15" s="532" t="s">
        <v>27</v>
      </c>
      <c r="I15" s="23"/>
      <c r="J15" s="24">
        <v>8</v>
      </c>
      <c r="K15" s="25" t="s">
        <v>1300</v>
      </c>
      <c r="L15" s="26">
        <f>IF(ISERROR(VLOOKUP(K15,'KAYIT LİSTESİ'!$B$4:$H$605,2,0)),"",(VLOOKUP(K15,'KAYIT LİSTESİ'!$B$4:$H$605,2,0)))</f>
        <v>45</v>
      </c>
      <c r="M15" s="27" t="str">
        <f>IF(ISERROR(VLOOKUP(K15,'KAYIT LİSTESİ'!$B$4:$H$605,4,0)),"",(VLOOKUP(K15,'KAYIT LİSTESİ'!$B$4:$H$605,4,0)))</f>
        <v>25.4.1946</v>
      </c>
      <c r="N15" s="27" t="str">
        <f>IF(ISERROR(VLOOKUP(K15,'KAYIT LİSTESİ'!$B$4:$N$605,13,0)),"",(VLOOKUP(K15,'KAYIT LİSTESİ'!$B$4:$N$605,13,0)))</f>
        <v>M-65</v>
      </c>
      <c r="O15" s="46" t="str">
        <f>IF(ISERROR(VLOOKUP(K15,'KAYIT LİSTESİ'!$B$4:$H$605,5,0)),"",(VLOOKUP(K15,'KAYIT LİSTESİ'!$B$4:$H$605,5,0)))</f>
        <v>YILMAZ ERGÜNEŞ</v>
      </c>
      <c r="P15" s="46" t="str">
        <f>IF(ISERROR(VLOOKUP(K15,'KAYIT LİSTESİ'!$B$4:$H$605,6,0)),"",(VLOOKUP(K15,'KAYIT LİSTESİ'!$B$4:$H$605,6,0)))</f>
        <v>İZMİR MASTERLER ATL. KULÜBÜ</v>
      </c>
      <c r="Q15" s="417">
        <v>395056</v>
      </c>
      <c r="R15" s="26">
        <v>9</v>
      </c>
    </row>
    <row r="16" spans="1:18" s="20" customFormat="1" ht="33" customHeight="1" x14ac:dyDescent="0.2">
      <c r="A16" s="534"/>
      <c r="B16" s="536"/>
      <c r="C16" s="354" t="s">
        <v>386</v>
      </c>
      <c r="D16" s="355" t="s">
        <v>225</v>
      </c>
      <c r="E16" s="348" t="s">
        <v>14</v>
      </c>
      <c r="F16" s="348" t="s">
        <v>47</v>
      </c>
      <c r="G16" s="531"/>
      <c r="H16" s="533"/>
      <c r="I16" s="23"/>
      <c r="J16" s="24">
        <v>9</v>
      </c>
      <c r="K16" s="25" t="s">
        <v>1301</v>
      </c>
      <c r="L16" s="26">
        <f>IF(ISERROR(VLOOKUP(K16,'KAYIT LİSTESİ'!$B$4:$H$605,2,0)),"",(VLOOKUP(K16,'KAYIT LİSTESİ'!$B$4:$H$605,2,0)))</f>
        <v>78</v>
      </c>
      <c r="M16" s="27" t="str">
        <f>IF(ISERROR(VLOOKUP(K16,'KAYIT LİSTESİ'!$B$4:$H$605,4,0)),"",(VLOOKUP(K16,'KAYIT LİSTESİ'!$B$4:$H$605,4,0)))</f>
        <v>20.3.1949</v>
      </c>
      <c r="N16" s="27" t="str">
        <f>IF(ISERROR(VLOOKUP(K16,'KAYIT LİSTESİ'!$B$4:$N$605,13,0)),"",(VLOOKUP(K16,'KAYIT LİSTESİ'!$B$4:$N$605,13,0)))</f>
        <v>M-65</v>
      </c>
      <c r="O16" s="46" t="str">
        <f>IF(ISERROR(VLOOKUP(K16,'KAYIT LİSTESİ'!$B$4:$H$605,5,0)),"",(VLOOKUP(K16,'KAYIT LİSTESİ'!$B$4:$H$605,5,0)))</f>
        <v>MEHMET AKİF AYTAÇ</v>
      </c>
      <c r="P16" s="46" t="str">
        <f>IF(ISERROR(VLOOKUP(K16,'KAYIT LİSTESİ'!$B$4:$H$605,6,0)),"",(VLOOKUP(K16,'KAYIT LİSTESİ'!$B$4:$H$605,6,0)))</f>
        <v>İZMİR MASTERLER ATL. KULÜBÜ</v>
      </c>
      <c r="Q16" s="417">
        <v>381127</v>
      </c>
      <c r="R16" s="26">
        <v>7</v>
      </c>
    </row>
    <row r="17" spans="1:18" s="20" customFormat="1" ht="33" customHeight="1" x14ac:dyDescent="0.2">
      <c r="A17" s="70">
        <v>1</v>
      </c>
      <c r="B17" s="70">
        <v>146</v>
      </c>
      <c r="C17" s="117" t="s">
        <v>319</v>
      </c>
      <c r="D17" s="117" t="s">
        <v>263</v>
      </c>
      <c r="E17" s="181" t="s">
        <v>320</v>
      </c>
      <c r="F17" s="182" t="s">
        <v>292</v>
      </c>
      <c r="G17" s="417">
        <v>351335</v>
      </c>
      <c r="H17" s="234"/>
      <c r="I17" s="23"/>
      <c r="J17" s="24">
        <v>10</v>
      </c>
      <c r="K17" s="25" t="s">
        <v>1302</v>
      </c>
      <c r="L17" s="26">
        <f>IF(ISERROR(VLOOKUP(K17,'KAYIT LİSTESİ'!$B$4:$H$605,2,0)),"",(VLOOKUP(K17,'KAYIT LİSTESİ'!$B$4:$H$605,2,0)))</f>
        <v>202</v>
      </c>
      <c r="M17" s="27" t="str">
        <f>IF(ISERROR(VLOOKUP(K17,'KAYIT LİSTESİ'!$B$4:$H$605,4,0)),"",(VLOOKUP(K17,'KAYIT LİSTESİ'!$B$4:$H$605,4,0)))</f>
        <v>1.7.1948</v>
      </c>
      <c r="N17" s="27" t="str">
        <f>IF(ISERROR(VLOOKUP(K17,'KAYIT LİSTESİ'!$B$4:$N$605,13,0)),"",(VLOOKUP(K17,'KAYIT LİSTESİ'!$B$4:$N$605,13,0)))</f>
        <v>M-65</v>
      </c>
      <c r="O17" s="46" t="str">
        <f>IF(ISERROR(VLOOKUP(K17,'KAYIT LİSTESİ'!$B$4:$H$605,5,0)),"",(VLOOKUP(K17,'KAYIT LİSTESİ'!$B$4:$H$605,5,0)))</f>
        <v>MUSA ÇINAR</v>
      </c>
      <c r="P17" s="46" t="str">
        <f>IF(ISERROR(VLOOKUP(K17,'KAYIT LİSTESİ'!$B$4:$H$605,6,0)),"",(VLOOKUP(K17,'KAYIT LİSTESİ'!$B$4:$H$605,6,0)))</f>
        <v>İSTANBUL MASTERLERİ ATL. KULÜBÜ</v>
      </c>
      <c r="Q17" s="417" t="s">
        <v>1669</v>
      </c>
      <c r="R17" s="26" t="s">
        <v>383</v>
      </c>
    </row>
    <row r="18" spans="1:18" s="20" customFormat="1" ht="33" customHeight="1" x14ac:dyDescent="0.2">
      <c r="A18" s="70">
        <v>2</v>
      </c>
      <c r="B18" s="70">
        <v>24</v>
      </c>
      <c r="C18" s="117" t="s">
        <v>1135</v>
      </c>
      <c r="D18" s="117" t="s">
        <v>263</v>
      </c>
      <c r="E18" s="181" t="s">
        <v>1136</v>
      </c>
      <c r="F18" s="182" t="s">
        <v>1137</v>
      </c>
      <c r="G18" s="417">
        <v>375695</v>
      </c>
      <c r="H18" s="234"/>
      <c r="I18" s="23"/>
      <c r="J18" s="24">
        <v>11</v>
      </c>
      <c r="K18" s="25" t="s">
        <v>1303</v>
      </c>
      <c r="L18" s="26">
        <f>IF(ISERROR(VLOOKUP(K18,'KAYIT LİSTESİ'!$B$4:$H$605,2,0)),"",(VLOOKUP(K18,'KAYIT LİSTESİ'!$B$4:$H$605,2,0)))</f>
        <v>27</v>
      </c>
      <c r="M18" s="27" t="str">
        <f>IF(ISERROR(VLOOKUP(K18,'KAYIT LİSTESİ'!$B$4:$H$605,4,0)),"",(VLOOKUP(K18,'KAYIT LİSTESİ'!$B$4:$H$605,4,0)))</f>
        <v>15.6.1938</v>
      </c>
      <c r="N18" s="27" t="str">
        <f>IF(ISERROR(VLOOKUP(K18,'KAYIT LİSTESİ'!$B$4:$N$605,13,0)),"",(VLOOKUP(K18,'KAYIT LİSTESİ'!$B$4:$N$605,13,0)))</f>
        <v>M-75</v>
      </c>
      <c r="O18" s="46" t="str">
        <f>IF(ISERROR(VLOOKUP(K18,'KAYIT LİSTESİ'!$B$4:$H$605,5,0)),"",(VLOOKUP(K18,'KAYIT LİSTESİ'!$B$4:$H$605,5,0)))</f>
        <v>OKTAY ŞENSOY</v>
      </c>
      <c r="P18" s="46" t="str">
        <f>IF(ISERROR(VLOOKUP(K18,'KAYIT LİSTESİ'!$B$4:$H$605,6,0)),"",(VLOOKUP(K18,'KAYIT LİSTESİ'!$B$4:$H$605,6,0)))</f>
        <v>ANTALYA POLİS GÜCÜ</v>
      </c>
      <c r="Q18" s="417">
        <v>355779</v>
      </c>
      <c r="R18" s="26">
        <v>3</v>
      </c>
    </row>
    <row r="19" spans="1:18" s="20" customFormat="1" ht="33" customHeight="1" x14ac:dyDescent="0.2">
      <c r="A19" s="534" t="s">
        <v>12</v>
      </c>
      <c r="B19" s="535" t="s">
        <v>147</v>
      </c>
      <c r="C19" s="527" t="s">
        <v>387</v>
      </c>
      <c r="D19" s="528"/>
      <c r="E19" s="529" t="str">
        <f>'YARIŞMA PROGRAMI'!P20</f>
        <v>OKTAY ŞENSOY-31:56.8</v>
      </c>
      <c r="F19" s="530"/>
      <c r="G19" s="531" t="s">
        <v>15</v>
      </c>
      <c r="H19" s="532" t="s">
        <v>27</v>
      </c>
      <c r="I19" s="23"/>
      <c r="J19" s="24">
        <v>12</v>
      </c>
      <c r="K19" s="25" t="s">
        <v>1304</v>
      </c>
      <c r="L19" s="26">
        <f>IF(ISERROR(VLOOKUP(K19,'KAYIT LİSTESİ'!$B$4:$H$605,2,0)),"",(VLOOKUP(K19,'KAYIT LİSTESİ'!$B$4:$H$605,2,0)))</f>
        <v>36</v>
      </c>
      <c r="M19" s="27" t="str">
        <f>IF(ISERROR(VLOOKUP(K19,'KAYIT LİSTESİ'!$B$4:$H$605,4,0)),"",(VLOOKUP(K19,'KAYIT LİSTESİ'!$B$4:$H$605,4,0)))</f>
        <v>20.6.1939</v>
      </c>
      <c r="N19" s="27" t="str">
        <f>IF(ISERROR(VLOOKUP(K19,'KAYIT LİSTESİ'!$B$4:$N$605,13,0)),"",(VLOOKUP(K19,'KAYIT LİSTESİ'!$B$4:$N$605,13,0)))</f>
        <v>M-75</v>
      </c>
      <c r="O19" s="46" t="str">
        <f>IF(ISERROR(VLOOKUP(K19,'KAYIT LİSTESİ'!$B$4:$H$605,5,0)),"",(VLOOKUP(K19,'KAYIT LİSTESİ'!$B$4:$H$605,5,0)))</f>
        <v>ERGÜDER YÖNT</v>
      </c>
      <c r="P19" s="46" t="str">
        <f>IF(ISERROR(VLOOKUP(K19,'KAYIT LİSTESİ'!$B$4:$H$605,6,0)),"",(VLOOKUP(K19,'KAYIT LİSTESİ'!$B$4:$H$605,6,0)))</f>
        <v>İZMİR MASTERLER ATL. KULÜBÜ</v>
      </c>
      <c r="Q19" s="417">
        <v>363452</v>
      </c>
      <c r="R19" s="26">
        <v>4</v>
      </c>
    </row>
    <row r="20" spans="1:18" s="20" customFormat="1" ht="33" customHeight="1" x14ac:dyDescent="0.2">
      <c r="A20" s="534"/>
      <c r="B20" s="536"/>
      <c r="C20" s="354" t="s">
        <v>386</v>
      </c>
      <c r="D20" s="355" t="s">
        <v>225</v>
      </c>
      <c r="E20" s="348" t="s">
        <v>14</v>
      </c>
      <c r="F20" s="348" t="s">
        <v>47</v>
      </c>
      <c r="G20" s="531"/>
      <c r="H20" s="533"/>
      <c r="I20" s="23"/>
      <c r="J20" s="24">
        <v>13</v>
      </c>
      <c r="K20" s="25" t="s">
        <v>1305</v>
      </c>
      <c r="L20" s="26" t="str">
        <f>IF(ISERROR(VLOOKUP(K20,'KAYIT LİSTESİ'!$B$4:$H$605,2,0)),"",(VLOOKUP(K20,'KAYIT LİSTESİ'!$B$4:$H$605,2,0)))</f>
        <v/>
      </c>
      <c r="M20" s="27" t="str">
        <f>IF(ISERROR(VLOOKUP(K20,'KAYIT LİSTESİ'!$B$4:$H$605,4,0)),"",(VLOOKUP(K20,'KAYIT LİSTESİ'!$B$4:$H$605,4,0)))</f>
        <v/>
      </c>
      <c r="N20" s="27" t="str">
        <f>IF(ISERROR(VLOOKUP(K20,'KAYIT LİSTESİ'!$B$4:$N$605,13,0)),"",(VLOOKUP(K20,'KAYIT LİSTESİ'!$B$4:$N$605,13,0)))</f>
        <v/>
      </c>
      <c r="O20" s="46" t="str">
        <f>IF(ISERROR(VLOOKUP(K20,'KAYIT LİSTESİ'!$B$4:$H$605,5,0)),"",(VLOOKUP(K20,'KAYIT LİSTESİ'!$B$4:$H$605,5,0)))</f>
        <v/>
      </c>
      <c r="P20" s="46" t="str">
        <f>IF(ISERROR(VLOOKUP(K20,'KAYIT LİSTESİ'!$B$4:$H$605,6,0)),"",(VLOOKUP(K20,'KAYIT LİSTESİ'!$B$4:$H$605,6,0)))</f>
        <v/>
      </c>
      <c r="Q20" s="417"/>
      <c r="R20" s="26"/>
    </row>
    <row r="21" spans="1:18" s="20" customFormat="1" ht="33" customHeight="1" x14ac:dyDescent="0.2">
      <c r="A21" s="70">
        <v>1</v>
      </c>
      <c r="B21" s="70">
        <v>78</v>
      </c>
      <c r="C21" s="117" t="s">
        <v>1216</v>
      </c>
      <c r="D21" s="117" t="s">
        <v>264</v>
      </c>
      <c r="E21" s="181" t="s">
        <v>1217</v>
      </c>
      <c r="F21" s="182" t="s">
        <v>250</v>
      </c>
      <c r="G21" s="417">
        <v>381127</v>
      </c>
      <c r="H21" s="71"/>
      <c r="I21" s="23"/>
      <c r="J21" s="24">
        <v>14</v>
      </c>
      <c r="K21" s="25" t="s">
        <v>1306</v>
      </c>
      <c r="L21" s="26" t="str">
        <f>IF(ISERROR(VLOOKUP(K21,'KAYIT LİSTESİ'!$B$4:$H$605,2,0)),"",(VLOOKUP(K21,'KAYIT LİSTESİ'!$B$4:$H$605,2,0)))</f>
        <v/>
      </c>
      <c r="M21" s="27" t="str">
        <f>IF(ISERROR(VLOOKUP(K21,'KAYIT LİSTESİ'!$B$4:$H$605,4,0)),"",(VLOOKUP(K21,'KAYIT LİSTESİ'!$B$4:$H$605,4,0)))</f>
        <v/>
      </c>
      <c r="N21" s="27" t="str">
        <f>IF(ISERROR(VLOOKUP(K21,'KAYIT LİSTESİ'!$B$4:$N$605,13,0)),"",(VLOOKUP(K21,'KAYIT LİSTESİ'!$B$4:$N$605,13,0)))</f>
        <v/>
      </c>
      <c r="O21" s="46" t="str">
        <f>IF(ISERROR(VLOOKUP(K21,'KAYIT LİSTESİ'!$B$4:$H$605,5,0)),"",(VLOOKUP(K21,'KAYIT LİSTESİ'!$B$4:$H$605,5,0)))</f>
        <v/>
      </c>
      <c r="P21" s="46" t="str">
        <f>IF(ISERROR(VLOOKUP(K21,'KAYIT LİSTESİ'!$B$4:$H$605,6,0)),"",(VLOOKUP(K21,'KAYIT LİSTESİ'!$B$4:$H$605,6,0)))</f>
        <v/>
      </c>
      <c r="Q21" s="417"/>
      <c r="R21" s="26"/>
    </row>
    <row r="22" spans="1:18" s="20" customFormat="1" ht="33" customHeight="1" x14ac:dyDescent="0.2">
      <c r="A22" s="70">
        <v>2</v>
      </c>
      <c r="B22" s="70">
        <v>45</v>
      </c>
      <c r="C22" s="117" t="s">
        <v>942</v>
      </c>
      <c r="D22" s="117" t="s">
        <v>264</v>
      </c>
      <c r="E22" s="181" t="s">
        <v>943</v>
      </c>
      <c r="F22" s="182" t="s">
        <v>250</v>
      </c>
      <c r="G22" s="417">
        <v>395056</v>
      </c>
      <c r="H22" s="71"/>
      <c r="I22" s="23"/>
      <c r="J22" s="24">
        <v>15</v>
      </c>
      <c r="K22" s="25" t="s">
        <v>1307</v>
      </c>
      <c r="L22" s="26" t="str">
        <f>IF(ISERROR(VLOOKUP(K22,'KAYIT LİSTESİ'!$B$4:$H$605,2,0)),"",(VLOOKUP(K22,'KAYIT LİSTESİ'!$B$4:$H$605,2,0)))</f>
        <v/>
      </c>
      <c r="M22" s="27" t="str">
        <f>IF(ISERROR(VLOOKUP(K22,'KAYIT LİSTESİ'!$B$4:$H$605,4,0)),"",(VLOOKUP(K22,'KAYIT LİSTESİ'!$B$4:$H$605,4,0)))</f>
        <v/>
      </c>
      <c r="N22" s="27" t="str">
        <f>IF(ISERROR(VLOOKUP(K22,'KAYIT LİSTESİ'!$B$4:$N$605,13,0)),"",(VLOOKUP(K22,'KAYIT LİSTESİ'!$B$4:$N$605,13,0)))</f>
        <v/>
      </c>
      <c r="O22" s="46" t="str">
        <f>IF(ISERROR(VLOOKUP(K22,'KAYIT LİSTESİ'!$B$4:$H$605,5,0)),"",(VLOOKUP(K22,'KAYIT LİSTESİ'!$B$4:$H$605,5,0)))</f>
        <v/>
      </c>
      <c r="P22" s="46" t="str">
        <f>IF(ISERROR(VLOOKUP(K22,'KAYIT LİSTESİ'!$B$4:$H$605,6,0)),"",(VLOOKUP(K22,'KAYIT LİSTESİ'!$B$4:$H$605,6,0)))</f>
        <v/>
      </c>
      <c r="Q22" s="417"/>
      <c r="R22" s="26"/>
    </row>
    <row r="23" spans="1:18" s="20" customFormat="1" ht="33" customHeight="1" x14ac:dyDescent="0.2">
      <c r="A23" s="70" t="s">
        <v>383</v>
      </c>
      <c r="B23" s="70">
        <v>202</v>
      </c>
      <c r="C23" s="117" t="s">
        <v>1387</v>
      </c>
      <c r="D23" s="117" t="s">
        <v>264</v>
      </c>
      <c r="E23" s="181" t="s">
        <v>1388</v>
      </c>
      <c r="F23" s="182" t="s">
        <v>232</v>
      </c>
      <c r="G23" s="417" t="s">
        <v>1669</v>
      </c>
      <c r="H23" s="71"/>
      <c r="I23" s="23"/>
      <c r="J23" s="24">
        <v>16</v>
      </c>
      <c r="K23" s="25" t="s">
        <v>1308</v>
      </c>
      <c r="L23" s="26" t="str">
        <f>IF(ISERROR(VLOOKUP(K23,'KAYIT LİSTESİ'!$B$4:$H$605,2,0)),"",(VLOOKUP(K23,'KAYIT LİSTESİ'!$B$4:$H$605,2,0)))</f>
        <v/>
      </c>
      <c r="M23" s="27" t="str">
        <f>IF(ISERROR(VLOOKUP(K23,'KAYIT LİSTESİ'!$B$4:$H$605,4,0)),"",(VLOOKUP(K23,'KAYIT LİSTESİ'!$B$4:$H$605,4,0)))</f>
        <v/>
      </c>
      <c r="N23" s="27" t="str">
        <f>IF(ISERROR(VLOOKUP(K23,'KAYIT LİSTESİ'!$B$4:$N$605,13,0)),"",(VLOOKUP(K23,'KAYIT LİSTESİ'!$B$4:$N$605,13,0)))</f>
        <v/>
      </c>
      <c r="O23" s="46" t="str">
        <f>IF(ISERROR(VLOOKUP(K23,'KAYIT LİSTESİ'!$B$4:$H$605,5,0)),"",(VLOOKUP(K23,'KAYIT LİSTESİ'!$B$4:$H$605,5,0)))</f>
        <v/>
      </c>
      <c r="P23" s="46" t="str">
        <f>IF(ISERROR(VLOOKUP(K23,'KAYIT LİSTESİ'!$B$4:$H$605,6,0)),"",(VLOOKUP(K23,'KAYIT LİSTESİ'!$B$4:$H$605,6,0)))</f>
        <v/>
      </c>
      <c r="Q23" s="233"/>
      <c r="R23" s="26"/>
    </row>
    <row r="24" spans="1:18" s="20" customFormat="1" ht="33" customHeight="1" x14ac:dyDescent="0.2">
      <c r="A24" s="70"/>
      <c r="B24" s="70"/>
      <c r="C24" s="117"/>
      <c r="D24" s="117"/>
      <c r="E24" s="181"/>
      <c r="F24" s="182"/>
      <c r="G24" s="233"/>
      <c r="H24" s="71"/>
      <c r="I24" s="23"/>
      <c r="J24" s="24">
        <v>17</v>
      </c>
      <c r="K24" s="25" t="s">
        <v>1309</v>
      </c>
      <c r="L24" s="26" t="str">
        <f>IF(ISERROR(VLOOKUP(K24,'KAYIT LİSTESİ'!$B$4:$H$605,2,0)),"",(VLOOKUP(K24,'KAYIT LİSTESİ'!$B$4:$H$605,2,0)))</f>
        <v/>
      </c>
      <c r="M24" s="27" t="str">
        <f>IF(ISERROR(VLOOKUP(K24,'KAYIT LİSTESİ'!$B$4:$H$605,4,0)),"",(VLOOKUP(K24,'KAYIT LİSTESİ'!$B$4:$H$605,4,0)))</f>
        <v/>
      </c>
      <c r="N24" s="27" t="str">
        <f>IF(ISERROR(VLOOKUP(K24,'KAYIT LİSTESİ'!$B$4:$N$605,13,0)),"",(VLOOKUP(K24,'KAYIT LİSTESİ'!$B$4:$N$605,13,0)))</f>
        <v/>
      </c>
      <c r="O24" s="46" t="str">
        <f>IF(ISERROR(VLOOKUP(K24,'KAYIT LİSTESİ'!$B$4:$H$605,5,0)),"",(VLOOKUP(K24,'KAYIT LİSTESİ'!$B$4:$H$605,5,0)))</f>
        <v/>
      </c>
      <c r="P24" s="46" t="str">
        <f>IF(ISERROR(VLOOKUP(K24,'KAYIT LİSTESİ'!$B$4:$H$605,6,0)),"",(VLOOKUP(K24,'KAYIT LİSTESİ'!$B$4:$H$605,6,0)))</f>
        <v/>
      </c>
      <c r="Q24" s="233"/>
      <c r="R24" s="26"/>
    </row>
    <row r="25" spans="1:18" s="20" customFormat="1" ht="33" customHeight="1" x14ac:dyDescent="0.2">
      <c r="A25" s="70"/>
      <c r="B25" s="70"/>
      <c r="C25" s="117"/>
      <c r="D25" s="117"/>
      <c r="E25" s="181"/>
      <c r="F25" s="182"/>
      <c r="G25" s="233"/>
      <c r="H25" s="71"/>
      <c r="I25" s="23"/>
      <c r="J25" s="547" t="s">
        <v>17</v>
      </c>
      <c r="K25" s="548"/>
      <c r="L25" s="548"/>
      <c r="M25" s="548"/>
      <c r="N25" s="548"/>
      <c r="O25" s="548"/>
      <c r="P25" s="548"/>
      <c r="Q25" s="548"/>
      <c r="R25" s="549"/>
    </row>
    <row r="26" spans="1:18" s="20" customFormat="1" ht="33" customHeight="1" x14ac:dyDescent="0.2">
      <c r="A26" s="534" t="s">
        <v>12</v>
      </c>
      <c r="B26" s="535" t="s">
        <v>147</v>
      </c>
      <c r="C26" s="527" t="s">
        <v>387</v>
      </c>
      <c r="D26" s="528"/>
      <c r="E26" s="529"/>
      <c r="F26" s="530"/>
      <c r="G26" s="531" t="s">
        <v>15</v>
      </c>
      <c r="H26" s="532" t="s">
        <v>27</v>
      </c>
      <c r="I26" s="23"/>
      <c r="J26" s="45" t="s">
        <v>12</v>
      </c>
      <c r="K26" s="42" t="s">
        <v>148</v>
      </c>
      <c r="L26" s="42" t="s">
        <v>147</v>
      </c>
      <c r="M26" s="43" t="s">
        <v>13</v>
      </c>
      <c r="N26" s="43" t="s">
        <v>225</v>
      </c>
      <c r="O26" s="44" t="s">
        <v>14</v>
      </c>
      <c r="P26" s="44" t="s">
        <v>47</v>
      </c>
      <c r="Q26" s="42" t="s">
        <v>15</v>
      </c>
      <c r="R26" s="42" t="s">
        <v>27</v>
      </c>
    </row>
    <row r="27" spans="1:18" s="20" customFormat="1" ht="33" customHeight="1" x14ac:dyDescent="0.2">
      <c r="A27" s="534"/>
      <c r="B27" s="536"/>
      <c r="C27" s="354" t="s">
        <v>386</v>
      </c>
      <c r="D27" s="355" t="s">
        <v>225</v>
      </c>
      <c r="E27" s="348" t="s">
        <v>14</v>
      </c>
      <c r="F27" s="348" t="s">
        <v>47</v>
      </c>
      <c r="G27" s="531"/>
      <c r="H27" s="533"/>
      <c r="I27" s="23"/>
      <c r="J27" s="24">
        <v>1</v>
      </c>
      <c r="K27" s="25" t="s">
        <v>1310</v>
      </c>
      <c r="L27" s="26" t="str">
        <f>IF(ISERROR(VLOOKUP(K27,'KAYIT LİSTESİ'!$B$4:$H$605,2,0)),"",(VLOOKUP(K27,'KAYIT LİSTESİ'!$B$4:$H$605,2,0)))</f>
        <v/>
      </c>
      <c r="M27" s="27" t="str">
        <f>IF(ISERROR(VLOOKUP(K27,'KAYIT LİSTESİ'!$B$4:$H$605,4,0)),"",(VLOOKUP(K27,'KAYIT LİSTESİ'!$B$4:$H$605,4,0)))</f>
        <v/>
      </c>
      <c r="N27" s="27" t="str">
        <f>IF(ISERROR(VLOOKUP(K27,'KAYIT LİSTESİ'!$B$4:$N$605,13,0)),"",(VLOOKUP(K27,'KAYIT LİSTESİ'!$B$4:$N$605,13,0)))</f>
        <v/>
      </c>
      <c r="O27" s="46" t="str">
        <f>IF(ISERROR(VLOOKUP(K27,'KAYIT LİSTESİ'!$B$4:$H$605,5,0)),"",(VLOOKUP(K27,'KAYIT LİSTESİ'!$B$4:$H$605,5,0)))</f>
        <v/>
      </c>
      <c r="P27" s="46" t="str">
        <f>IF(ISERROR(VLOOKUP(K27,'KAYIT LİSTESİ'!$B$4:$H$605,6,0)),"",(VLOOKUP(K27,'KAYIT LİSTESİ'!$B$4:$H$605,6,0)))</f>
        <v/>
      </c>
      <c r="Q27" s="233"/>
      <c r="R27" s="26"/>
    </row>
    <row r="28" spans="1:18" s="20" customFormat="1" ht="33" customHeight="1" x14ac:dyDescent="0.2">
      <c r="A28" s="70">
        <v>1</v>
      </c>
      <c r="B28" s="70">
        <v>27</v>
      </c>
      <c r="C28" s="117" t="s">
        <v>1067</v>
      </c>
      <c r="D28" s="117" t="s">
        <v>271</v>
      </c>
      <c r="E28" s="181" t="s">
        <v>1068</v>
      </c>
      <c r="F28" s="182" t="s">
        <v>1069</v>
      </c>
      <c r="G28" s="417">
        <v>355779</v>
      </c>
      <c r="H28" s="71"/>
      <c r="I28" s="23"/>
      <c r="J28" s="24">
        <v>2</v>
      </c>
      <c r="K28" s="25" t="s">
        <v>1311</v>
      </c>
      <c r="L28" s="26" t="str">
        <f>IF(ISERROR(VLOOKUP(K28,'KAYIT LİSTESİ'!$B$4:$H$605,2,0)),"",(VLOOKUP(K28,'KAYIT LİSTESİ'!$B$4:$H$605,2,0)))</f>
        <v/>
      </c>
      <c r="M28" s="27" t="str">
        <f>IF(ISERROR(VLOOKUP(K28,'KAYIT LİSTESİ'!$B$4:$H$605,4,0)),"",(VLOOKUP(K28,'KAYIT LİSTESİ'!$B$4:$H$605,4,0)))</f>
        <v/>
      </c>
      <c r="N28" s="27" t="str">
        <f>IF(ISERROR(VLOOKUP(K28,'KAYIT LİSTESİ'!$B$4:$N$605,13,0)),"",(VLOOKUP(K28,'KAYIT LİSTESİ'!$B$4:$N$605,13,0)))</f>
        <v/>
      </c>
      <c r="O28" s="46" t="str">
        <f>IF(ISERROR(VLOOKUP(K28,'KAYIT LİSTESİ'!$B$4:$H$605,5,0)),"",(VLOOKUP(K28,'KAYIT LİSTESİ'!$B$4:$H$605,5,0)))</f>
        <v/>
      </c>
      <c r="P28" s="46" t="str">
        <f>IF(ISERROR(VLOOKUP(K28,'KAYIT LİSTESİ'!$B$4:$H$605,6,0)),"",(VLOOKUP(K28,'KAYIT LİSTESİ'!$B$4:$H$605,6,0)))</f>
        <v/>
      </c>
      <c r="Q28" s="233"/>
      <c r="R28" s="26"/>
    </row>
    <row r="29" spans="1:18" s="20" customFormat="1" ht="33" customHeight="1" x14ac:dyDescent="0.2">
      <c r="A29" s="70">
        <v>2</v>
      </c>
      <c r="B29" s="70">
        <v>36</v>
      </c>
      <c r="C29" s="117" t="s">
        <v>266</v>
      </c>
      <c r="D29" s="117" t="s">
        <v>271</v>
      </c>
      <c r="E29" s="181" t="s">
        <v>267</v>
      </c>
      <c r="F29" s="182" t="s">
        <v>250</v>
      </c>
      <c r="G29" s="417">
        <v>363452</v>
      </c>
      <c r="H29" s="71"/>
      <c r="I29" s="23"/>
      <c r="J29" s="24">
        <v>3</v>
      </c>
      <c r="K29" s="25" t="s">
        <v>1312</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33"/>
      <c r="R29" s="26"/>
    </row>
    <row r="30" spans="1:18" s="20" customFormat="1" ht="33" customHeight="1" x14ac:dyDescent="0.2">
      <c r="A30" s="70"/>
      <c r="B30" s="70"/>
      <c r="C30" s="117"/>
      <c r="D30" s="117"/>
      <c r="E30" s="181"/>
      <c r="F30" s="182"/>
      <c r="G30" s="233"/>
      <c r="H30" s="71"/>
      <c r="I30" s="23"/>
      <c r="J30" s="24">
        <v>4</v>
      </c>
      <c r="K30" s="25" t="s">
        <v>1313</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33"/>
      <c r="R30" s="26"/>
    </row>
    <row r="31" spans="1:18" s="20" customFormat="1" ht="33" customHeight="1" x14ac:dyDescent="0.2">
      <c r="A31" s="70"/>
      <c r="B31" s="70"/>
      <c r="C31" s="117"/>
      <c r="D31" s="117"/>
      <c r="E31" s="181"/>
      <c r="F31" s="182"/>
      <c r="G31" s="233"/>
      <c r="H31" s="71"/>
      <c r="I31" s="23"/>
      <c r="J31" s="24">
        <v>5</v>
      </c>
      <c r="K31" s="25" t="s">
        <v>1314</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33"/>
      <c r="R31" s="26"/>
    </row>
    <row r="32" spans="1:18" s="20" customFormat="1" ht="33" customHeight="1" x14ac:dyDescent="0.2">
      <c r="A32" s="70"/>
      <c r="B32" s="70"/>
      <c r="C32" s="117"/>
      <c r="D32" s="117"/>
      <c r="E32" s="181"/>
      <c r="F32" s="182"/>
      <c r="G32" s="233"/>
      <c r="H32" s="71"/>
      <c r="I32" s="23"/>
      <c r="J32" s="24">
        <v>6</v>
      </c>
      <c r="K32" s="25" t="s">
        <v>1315</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33"/>
      <c r="R32" s="26"/>
    </row>
    <row r="33" spans="1:18" s="20" customFormat="1" ht="33" customHeight="1" x14ac:dyDescent="0.2">
      <c r="A33" s="534" t="s">
        <v>12</v>
      </c>
      <c r="B33" s="535" t="s">
        <v>147</v>
      </c>
      <c r="C33" s="527" t="s">
        <v>387</v>
      </c>
      <c r="D33" s="528"/>
      <c r="E33" s="529"/>
      <c r="F33" s="530"/>
      <c r="G33" s="531" t="s">
        <v>15</v>
      </c>
      <c r="H33" s="532" t="s">
        <v>27</v>
      </c>
      <c r="I33" s="23"/>
      <c r="J33" s="24">
        <v>7</v>
      </c>
      <c r="K33" s="25" t="s">
        <v>1316</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33"/>
      <c r="R33" s="26"/>
    </row>
    <row r="34" spans="1:18" s="20" customFormat="1" ht="33" customHeight="1" x14ac:dyDescent="0.2">
      <c r="A34" s="534"/>
      <c r="B34" s="536"/>
      <c r="C34" s="354" t="s">
        <v>386</v>
      </c>
      <c r="D34" s="355" t="s">
        <v>225</v>
      </c>
      <c r="E34" s="348" t="s">
        <v>14</v>
      </c>
      <c r="F34" s="348" t="s">
        <v>47</v>
      </c>
      <c r="G34" s="531"/>
      <c r="H34" s="533"/>
      <c r="I34" s="23"/>
      <c r="J34" s="24">
        <v>8</v>
      </c>
      <c r="K34" s="25" t="s">
        <v>1317</v>
      </c>
      <c r="L34" s="26" t="str">
        <f>IF(ISERROR(VLOOKUP(K34,'KAYIT LİSTESİ'!$B$4:$H$605,2,0)),"",(VLOOKUP(K34,'KAYIT LİSTESİ'!$B$4:$H$605,2,0)))</f>
        <v/>
      </c>
      <c r="M34" s="27" t="str">
        <f>IF(ISERROR(VLOOKUP(K34,'KAYIT LİSTESİ'!$B$4:$H$605,4,0)),"",(VLOOKUP(K34,'KAYIT LİSTESİ'!$B$4:$H$605,4,0)))</f>
        <v/>
      </c>
      <c r="N34" s="27" t="str">
        <f>IF(ISERROR(VLOOKUP(K34,'KAYIT LİSTESİ'!$B$4:$N$605,13,0)),"",(VLOOKUP(K34,'KAYIT LİSTESİ'!$B$4:$N$605,13,0)))</f>
        <v/>
      </c>
      <c r="O34" s="46" t="str">
        <f>IF(ISERROR(VLOOKUP(K34,'KAYIT LİSTESİ'!$B$4:$H$605,5,0)),"",(VLOOKUP(K34,'KAYIT LİSTESİ'!$B$4:$H$605,5,0)))</f>
        <v/>
      </c>
      <c r="P34" s="46" t="str">
        <f>IF(ISERROR(VLOOKUP(K34,'KAYIT LİSTESİ'!$B$4:$H$605,6,0)),"",(VLOOKUP(K34,'KAYIT LİSTESİ'!$B$4:$H$605,6,0)))</f>
        <v/>
      </c>
      <c r="Q34" s="233"/>
      <c r="R34" s="26"/>
    </row>
    <row r="35" spans="1:18" s="20" customFormat="1" ht="33" customHeight="1" x14ac:dyDescent="0.2">
      <c r="A35" s="70">
        <v>1</v>
      </c>
      <c r="B35" s="70"/>
      <c r="C35" s="117"/>
      <c r="D35" s="117"/>
      <c r="E35" s="181"/>
      <c r="F35" s="182"/>
      <c r="G35" s="233"/>
      <c r="H35" s="71"/>
      <c r="I35" s="23"/>
      <c r="J35" s="24">
        <v>9</v>
      </c>
      <c r="K35" s="25" t="s">
        <v>1318</v>
      </c>
      <c r="L35" s="26" t="str">
        <f>IF(ISERROR(VLOOKUP(K35,'KAYIT LİSTESİ'!$B$4:$H$605,2,0)),"",(VLOOKUP(K35,'KAYIT LİSTESİ'!$B$4:$H$605,2,0)))</f>
        <v/>
      </c>
      <c r="M35" s="27" t="str">
        <f>IF(ISERROR(VLOOKUP(K35,'KAYIT LİSTESİ'!$B$4:$H$605,4,0)),"",(VLOOKUP(K35,'KAYIT LİSTESİ'!$B$4:$H$605,4,0)))</f>
        <v/>
      </c>
      <c r="N35" s="27" t="str">
        <f>IF(ISERROR(VLOOKUP(K35,'KAYIT LİSTESİ'!$B$4:$N$605,13,0)),"",(VLOOKUP(K35,'KAYIT LİSTESİ'!$B$4:$N$605,13,0)))</f>
        <v/>
      </c>
      <c r="O35" s="46" t="str">
        <f>IF(ISERROR(VLOOKUP(K35,'KAYIT LİSTESİ'!$B$4:$H$605,5,0)),"",(VLOOKUP(K35,'KAYIT LİSTESİ'!$B$4:$H$605,5,0)))</f>
        <v/>
      </c>
      <c r="P35" s="46" t="str">
        <f>IF(ISERROR(VLOOKUP(K35,'KAYIT LİSTESİ'!$B$4:$H$605,6,0)),"",(VLOOKUP(K35,'KAYIT LİSTESİ'!$B$4:$H$605,6,0)))</f>
        <v/>
      </c>
      <c r="Q35" s="233"/>
      <c r="R35" s="26"/>
    </row>
    <row r="36" spans="1:18" s="20" customFormat="1" ht="33" customHeight="1" x14ac:dyDescent="0.2">
      <c r="A36" s="70">
        <v>2</v>
      </c>
      <c r="B36" s="70"/>
      <c r="C36" s="117"/>
      <c r="D36" s="117"/>
      <c r="E36" s="181"/>
      <c r="F36" s="182"/>
      <c r="G36" s="233"/>
      <c r="H36" s="71"/>
      <c r="I36" s="23"/>
      <c r="J36" s="24">
        <v>10</v>
      </c>
      <c r="K36" s="25" t="s">
        <v>1319</v>
      </c>
      <c r="L36" s="26" t="str">
        <f>IF(ISERROR(VLOOKUP(K36,'KAYIT LİSTESİ'!$B$4:$H$605,2,0)),"",(VLOOKUP(K36,'KAYIT LİSTESİ'!$B$4:$H$605,2,0)))</f>
        <v/>
      </c>
      <c r="M36" s="27" t="str">
        <f>IF(ISERROR(VLOOKUP(K36,'KAYIT LİSTESİ'!$B$4:$H$605,4,0)),"",(VLOOKUP(K36,'KAYIT LİSTESİ'!$B$4:$H$605,4,0)))</f>
        <v/>
      </c>
      <c r="N36" s="27" t="str">
        <f>IF(ISERROR(VLOOKUP(K36,'KAYIT LİSTESİ'!$B$4:$N$605,13,0)),"",(VLOOKUP(K36,'KAYIT LİSTESİ'!$B$4:$N$605,13,0)))</f>
        <v/>
      </c>
      <c r="O36" s="46" t="str">
        <f>IF(ISERROR(VLOOKUP(K36,'KAYIT LİSTESİ'!$B$4:$H$605,5,0)),"",(VLOOKUP(K36,'KAYIT LİSTESİ'!$B$4:$H$605,5,0)))</f>
        <v/>
      </c>
      <c r="P36" s="46" t="str">
        <f>IF(ISERROR(VLOOKUP(K36,'KAYIT LİSTESİ'!$B$4:$H$605,6,0)),"",(VLOOKUP(K36,'KAYIT LİSTESİ'!$B$4:$H$605,6,0)))</f>
        <v/>
      </c>
      <c r="Q36" s="233"/>
      <c r="R36" s="26"/>
    </row>
    <row r="37" spans="1:18" s="20" customFormat="1" ht="33" customHeight="1" x14ac:dyDescent="0.2">
      <c r="A37" s="70">
        <v>3</v>
      </c>
      <c r="B37" s="70"/>
      <c r="C37" s="117"/>
      <c r="D37" s="117"/>
      <c r="E37" s="181"/>
      <c r="F37" s="182"/>
      <c r="G37" s="233"/>
      <c r="H37" s="71"/>
      <c r="I37" s="23"/>
      <c r="J37" s="24">
        <v>11</v>
      </c>
      <c r="K37" s="25" t="s">
        <v>1320</v>
      </c>
      <c r="L37" s="26" t="str">
        <f>IF(ISERROR(VLOOKUP(K37,'KAYIT LİSTESİ'!$B$4:$H$605,2,0)),"",(VLOOKUP(K37,'KAYIT LİSTESİ'!$B$4:$H$605,2,0)))</f>
        <v/>
      </c>
      <c r="M37" s="27" t="str">
        <f>IF(ISERROR(VLOOKUP(K37,'KAYIT LİSTESİ'!$B$4:$H$605,4,0)),"",(VLOOKUP(K37,'KAYIT LİSTESİ'!$B$4:$H$605,4,0)))</f>
        <v/>
      </c>
      <c r="N37" s="27" t="str">
        <f>IF(ISERROR(VLOOKUP(K37,'KAYIT LİSTESİ'!$B$4:$N$605,13,0)),"",(VLOOKUP(K37,'KAYIT LİSTESİ'!$B$4:$N$605,13,0)))</f>
        <v/>
      </c>
      <c r="O37" s="46" t="str">
        <f>IF(ISERROR(VLOOKUP(K37,'KAYIT LİSTESİ'!$B$4:$H$605,5,0)),"",(VLOOKUP(K37,'KAYIT LİSTESİ'!$B$4:$H$605,5,0)))</f>
        <v/>
      </c>
      <c r="P37" s="46" t="str">
        <f>IF(ISERROR(VLOOKUP(K37,'KAYIT LİSTESİ'!$B$4:$H$605,6,0)),"",(VLOOKUP(K37,'KAYIT LİSTESİ'!$B$4:$H$605,6,0)))</f>
        <v/>
      </c>
      <c r="Q37" s="233"/>
      <c r="R37" s="26"/>
    </row>
    <row r="38" spans="1:18" s="20" customFormat="1" ht="33" customHeight="1" x14ac:dyDescent="0.2">
      <c r="A38" s="70">
        <v>4</v>
      </c>
      <c r="B38" s="70"/>
      <c r="C38" s="117"/>
      <c r="D38" s="117"/>
      <c r="E38" s="181"/>
      <c r="F38" s="182"/>
      <c r="G38" s="233"/>
      <c r="H38" s="71"/>
      <c r="I38" s="23"/>
      <c r="J38" s="24">
        <v>12</v>
      </c>
      <c r="K38" s="25" t="s">
        <v>1321</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33"/>
      <c r="R38" s="26"/>
    </row>
    <row r="39" spans="1:18" s="20" customFormat="1" ht="33" customHeight="1" x14ac:dyDescent="0.2">
      <c r="A39" s="70">
        <v>5</v>
      </c>
      <c r="B39" s="70"/>
      <c r="C39" s="117"/>
      <c r="D39" s="117"/>
      <c r="E39" s="181"/>
      <c r="F39" s="182"/>
      <c r="G39" s="233"/>
      <c r="H39" s="71"/>
      <c r="I39" s="23"/>
      <c r="J39" s="24">
        <v>13</v>
      </c>
      <c r="K39" s="25" t="s">
        <v>1322</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33"/>
      <c r="R39" s="26"/>
    </row>
    <row r="40" spans="1:18" s="20" customFormat="1" ht="33" customHeight="1" x14ac:dyDescent="0.2">
      <c r="A40" s="32" t="s">
        <v>19</v>
      </c>
      <c r="B40" s="32"/>
      <c r="C40" s="32"/>
      <c r="D40" s="32"/>
      <c r="E40" s="32"/>
      <c r="F40" s="48" t="s">
        <v>0</v>
      </c>
      <c r="G40" s="48" t="s">
        <v>1</v>
      </c>
      <c r="H40" s="29"/>
      <c r="I40" s="23"/>
      <c r="J40" s="24">
        <v>14</v>
      </c>
      <c r="K40" s="25" t="s">
        <v>1323</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33"/>
      <c r="R40" s="26"/>
    </row>
    <row r="41" spans="1:18" s="20" customFormat="1" ht="33" customHeight="1" x14ac:dyDescent="0.2">
      <c r="A41" s="29"/>
      <c r="B41" s="29"/>
      <c r="C41" s="22"/>
      <c r="D41" s="22"/>
      <c r="E41" s="22"/>
      <c r="F41" s="49"/>
      <c r="G41" s="49"/>
      <c r="H41" s="30"/>
      <c r="I41" s="23"/>
      <c r="J41" s="24">
        <v>15</v>
      </c>
      <c r="K41" s="25" t="s">
        <v>1324</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33"/>
      <c r="R41" s="26"/>
    </row>
    <row r="42" spans="1:18" s="20" customFormat="1" ht="33" customHeight="1" x14ac:dyDescent="0.2">
      <c r="A42" s="29"/>
      <c r="B42" s="29"/>
      <c r="C42" s="22"/>
      <c r="D42" s="22"/>
      <c r="E42" s="22"/>
      <c r="F42" s="49"/>
      <c r="G42" s="49"/>
      <c r="H42" s="30"/>
      <c r="I42" s="23"/>
      <c r="J42" s="24">
        <v>16</v>
      </c>
      <c r="K42" s="25" t="s">
        <v>1325</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33"/>
      <c r="R42" s="26"/>
    </row>
    <row r="43" spans="1:18" s="20" customFormat="1" ht="33" customHeight="1" x14ac:dyDescent="0.2">
      <c r="A43" s="29"/>
      <c r="B43" s="29"/>
      <c r="C43" s="22"/>
      <c r="D43" s="22"/>
      <c r="E43" s="22"/>
      <c r="F43" s="49"/>
      <c r="G43" s="49"/>
      <c r="H43" s="30"/>
      <c r="I43" s="23"/>
      <c r="J43" s="24">
        <v>17</v>
      </c>
      <c r="K43" s="25" t="s">
        <v>1326</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33"/>
      <c r="R43" s="26"/>
    </row>
    <row r="44" spans="1:18" s="20" customFormat="1" ht="33" customHeight="1" x14ac:dyDescent="0.2">
      <c r="A44" s="29"/>
      <c r="B44" s="29"/>
      <c r="C44" s="22"/>
      <c r="D44" s="22"/>
      <c r="E44" s="22"/>
      <c r="F44" s="49"/>
      <c r="G44" s="49"/>
      <c r="H44" s="30"/>
      <c r="I44" s="23"/>
      <c r="J44" s="24">
        <v>18</v>
      </c>
      <c r="K44" s="25" t="s">
        <v>1327</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33"/>
      <c r="R44" s="26"/>
    </row>
    <row r="45" spans="1:18" x14ac:dyDescent="0.2">
      <c r="I45" s="33" t="s">
        <v>2</v>
      </c>
      <c r="J45" s="33"/>
      <c r="K45" s="33"/>
      <c r="L45" s="33"/>
      <c r="O45" s="50" t="s">
        <v>3</v>
      </c>
      <c r="P45" s="51" t="s">
        <v>3</v>
      </c>
      <c r="Q45" s="29" t="s">
        <v>3</v>
      </c>
    </row>
  </sheetData>
  <sortState ref="B21:G22">
    <sortCondition ref="G21:G22"/>
  </sortState>
  <mergeCells count="48">
    <mergeCell ref="A1:R1"/>
    <mergeCell ref="A2:R2"/>
    <mergeCell ref="A3:C3"/>
    <mergeCell ref="E3:F3"/>
    <mergeCell ref="G3:H3"/>
    <mergeCell ref="J3:L3"/>
    <mergeCell ref="P3:R3"/>
    <mergeCell ref="A4:C4"/>
    <mergeCell ref="E4:F4"/>
    <mergeCell ref="P5:R5"/>
    <mergeCell ref="A6:A7"/>
    <mergeCell ref="B6:B7"/>
    <mergeCell ref="C6:D6"/>
    <mergeCell ref="E6:F6"/>
    <mergeCell ref="G6:G7"/>
    <mergeCell ref="H6:H7"/>
    <mergeCell ref="J6:R6"/>
    <mergeCell ref="A33:A34"/>
    <mergeCell ref="B33:B34"/>
    <mergeCell ref="H15:H16"/>
    <mergeCell ref="A10:A11"/>
    <mergeCell ref="B10:B11"/>
    <mergeCell ref="C10:D10"/>
    <mergeCell ref="E10:F10"/>
    <mergeCell ref="G10:G11"/>
    <mergeCell ref="H10:H11"/>
    <mergeCell ref="A15:A16"/>
    <mergeCell ref="B15:B16"/>
    <mergeCell ref="C15:D15"/>
    <mergeCell ref="E15:F15"/>
    <mergeCell ref="G15:G16"/>
    <mergeCell ref="A19:A20"/>
    <mergeCell ref="B19:B20"/>
    <mergeCell ref="H19:H20"/>
    <mergeCell ref="C19:D19"/>
    <mergeCell ref="E19:F19"/>
    <mergeCell ref="G19:G20"/>
    <mergeCell ref="A26:A27"/>
    <mergeCell ref="B26:B27"/>
    <mergeCell ref="C26:D26"/>
    <mergeCell ref="E26:F26"/>
    <mergeCell ref="G26:G27"/>
    <mergeCell ref="C33:D33"/>
    <mergeCell ref="E33:F33"/>
    <mergeCell ref="G33:G34"/>
    <mergeCell ref="H33:H34"/>
    <mergeCell ref="J25:R25"/>
    <mergeCell ref="H26:H27"/>
  </mergeCells>
  <hyperlinks>
    <hyperlink ref="E3" location="'YARIŞMA PROGRAMI'!C7" display="100 m. Engelli"/>
  </hyperlinks>
  <printOptions horizontalCentered="1"/>
  <pageMargins left="0.16" right="0.19685039370078741" top="0.17" bottom="0.17" header="0.17" footer="0.17"/>
  <pageSetup paperSize="9" scale="52"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57"/>
  <sheetViews>
    <sheetView view="pageBreakPreview" zoomScale="80" zoomScaleNormal="100" zoomScaleSheetLayoutView="80" workbookViewId="0">
      <selection activeCell="P13" sqref="P13"/>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7.1406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541" t="s">
        <v>419</v>
      </c>
      <c r="B1" s="541"/>
      <c r="C1" s="541"/>
      <c r="D1" s="541"/>
      <c r="E1" s="541"/>
      <c r="F1" s="541"/>
      <c r="G1" s="541"/>
      <c r="H1" s="541"/>
      <c r="I1" s="541"/>
      <c r="J1" s="541"/>
      <c r="K1" s="541"/>
      <c r="L1" s="541"/>
      <c r="M1" s="541"/>
      <c r="N1" s="541"/>
      <c r="O1" s="541"/>
      <c r="P1" s="541"/>
      <c r="Q1" s="541"/>
      <c r="R1" s="541"/>
    </row>
    <row r="2" spans="1:18" s="10" customFormat="1" ht="23.25" customHeight="1" x14ac:dyDescent="0.2">
      <c r="A2" s="542" t="s">
        <v>418</v>
      </c>
      <c r="B2" s="542"/>
      <c r="C2" s="542"/>
      <c r="D2" s="542"/>
      <c r="E2" s="542"/>
      <c r="F2" s="542"/>
      <c r="G2" s="542"/>
      <c r="H2" s="542"/>
      <c r="I2" s="542"/>
      <c r="J2" s="542"/>
      <c r="K2" s="542"/>
      <c r="L2" s="542"/>
      <c r="M2" s="542"/>
      <c r="N2" s="542"/>
      <c r="O2" s="542"/>
      <c r="P2" s="542"/>
      <c r="Q2" s="542"/>
      <c r="R2" s="542"/>
    </row>
    <row r="3" spans="1:18" s="13" customFormat="1" ht="27" customHeight="1" x14ac:dyDescent="0.2">
      <c r="A3" s="543" t="s">
        <v>160</v>
      </c>
      <c r="B3" s="543"/>
      <c r="C3" s="543"/>
      <c r="D3" s="350"/>
      <c r="E3" s="545" t="str">
        <f>'YARIŞMA PROGRAMI'!C36</f>
        <v>4X400 Metre Bayrak</v>
      </c>
      <c r="F3" s="545"/>
      <c r="G3" s="539"/>
      <c r="H3" s="539"/>
      <c r="I3" s="11"/>
      <c r="J3" s="546"/>
      <c r="K3" s="546"/>
      <c r="L3" s="546"/>
      <c r="M3" s="12"/>
      <c r="N3" s="12"/>
      <c r="O3" s="351"/>
      <c r="P3" s="540"/>
      <c r="Q3" s="540"/>
      <c r="R3" s="540"/>
    </row>
    <row r="4" spans="1:18" s="13" customFormat="1" ht="17.25" customHeight="1" x14ac:dyDescent="0.2">
      <c r="A4" s="537" t="s">
        <v>151</v>
      </c>
      <c r="B4" s="537"/>
      <c r="C4" s="537"/>
      <c r="D4" s="349"/>
      <c r="E4" s="544" t="str">
        <f>'YARIŞMA BİLGİLERİ'!F21</f>
        <v>Master Erkekler</v>
      </c>
      <c r="F4" s="544"/>
      <c r="G4" s="35"/>
      <c r="H4" s="35"/>
      <c r="I4" s="35"/>
      <c r="J4" s="35"/>
      <c r="K4" s="35"/>
      <c r="L4" s="35"/>
      <c r="M4" s="36"/>
      <c r="N4" s="36"/>
      <c r="O4" s="81" t="s">
        <v>5</v>
      </c>
      <c r="P4" s="406">
        <f>'YARIŞMA PROGRAMI'!B36</f>
        <v>42211.885416666664</v>
      </c>
      <c r="Q4" s="193"/>
      <c r="R4" s="192"/>
    </row>
    <row r="5" spans="1:18" s="10" customFormat="1" ht="16.5" customHeight="1" x14ac:dyDescent="0.2">
      <c r="A5" s="14"/>
      <c r="B5" s="14"/>
      <c r="C5" s="15"/>
      <c r="D5" s="15"/>
      <c r="E5" s="16"/>
      <c r="F5" s="17"/>
      <c r="G5" s="17"/>
      <c r="H5" s="17"/>
      <c r="I5" s="17"/>
      <c r="J5" s="14"/>
      <c r="K5" s="14"/>
      <c r="L5" s="14"/>
      <c r="M5" s="18"/>
      <c r="N5" s="18"/>
      <c r="O5" s="19"/>
      <c r="P5" s="538">
        <f ca="1">NOW()</f>
        <v>42212.506261805553</v>
      </c>
      <c r="Q5" s="538"/>
      <c r="R5" s="538"/>
    </row>
    <row r="6" spans="1:18" s="20" customFormat="1" ht="24.75" customHeight="1" x14ac:dyDescent="0.2">
      <c r="A6" s="534" t="s">
        <v>12</v>
      </c>
      <c r="B6" s="535" t="s">
        <v>147</v>
      </c>
      <c r="C6" s="527" t="s">
        <v>387</v>
      </c>
      <c r="D6" s="528"/>
      <c r="E6" s="529"/>
      <c r="F6" s="530"/>
      <c r="G6" s="531" t="s">
        <v>15</v>
      </c>
      <c r="H6" s="532" t="s">
        <v>27</v>
      </c>
      <c r="J6" s="547" t="s">
        <v>16</v>
      </c>
      <c r="K6" s="548"/>
      <c r="L6" s="548"/>
      <c r="M6" s="548"/>
      <c r="N6" s="548"/>
      <c r="O6" s="548"/>
      <c r="P6" s="548"/>
      <c r="Q6" s="548"/>
      <c r="R6" s="549"/>
    </row>
    <row r="7" spans="1:18" ht="24.75" customHeight="1" x14ac:dyDescent="0.2">
      <c r="A7" s="534"/>
      <c r="B7" s="536"/>
      <c r="C7" s="354" t="s">
        <v>386</v>
      </c>
      <c r="D7" s="355" t="s">
        <v>225</v>
      </c>
      <c r="E7" s="348" t="s">
        <v>14</v>
      </c>
      <c r="F7" s="348" t="s">
        <v>47</v>
      </c>
      <c r="G7" s="531"/>
      <c r="H7" s="533"/>
      <c r="I7" s="21"/>
      <c r="J7" s="45" t="s">
        <v>12</v>
      </c>
      <c r="K7" s="42" t="s">
        <v>148</v>
      </c>
      <c r="L7" s="42" t="s">
        <v>147</v>
      </c>
      <c r="M7" s="43" t="s">
        <v>13</v>
      </c>
      <c r="N7" s="43" t="s">
        <v>225</v>
      </c>
      <c r="O7" s="44" t="s">
        <v>14</v>
      </c>
      <c r="P7" s="44" t="s">
        <v>47</v>
      </c>
      <c r="Q7" s="42" t="s">
        <v>15</v>
      </c>
      <c r="R7" s="42" t="s">
        <v>27</v>
      </c>
    </row>
    <row r="8" spans="1:18" s="20" customFormat="1" ht="27.6" customHeight="1" x14ac:dyDescent="0.2">
      <c r="A8" s="70">
        <v>1</v>
      </c>
      <c r="B8" s="70"/>
      <c r="C8" s="117"/>
      <c r="D8" s="117"/>
      <c r="E8" s="181"/>
      <c r="F8" s="182"/>
      <c r="G8" s="233"/>
      <c r="H8" s="71"/>
      <c r="I8" s="23"/>
      <c r="J8" s="24">
        <v>1</v>
      </c>
      <c r="K8" s="25" t="s">
        <v>1328</v>
      </c>
      <c r="L8" s="26" t="str">
        <f>IF(ISERROR(VLOOKUP(K8,'KAYIT LİSTESİ'!$B$4:$H$605,2,0)),"",(VLOOKUP(K8,'KAYIT LİSTESİ'!$B$4:$H$605,2,0)))</f>
        <v/>
      </c>
      <c r="M8" s="27" t="str">
        <f>IF(ISERROR(VLOOKUP(K8,'KAYIT LİSTESİ'!$B$4:$H$605,4,0)),"",(VLOOKUP(K8,'KAYIT LİSTESİ'!$B$4:$H$605,4,0)))</f>
        <v/>
      </c>
      <c r="N8" s="27" t="str">
        <f>IF(ISERROR(VLOOKUP(K8,'KAYIT LİSTESİ'!$B$4:$N$605,13,0)),"",(VLOOKUP(K8,'KAYIT LİSTESİ'!$B$4:$N$605,13,0)))</f>
        <v/>
      </c>
      <c r="O8" s="46" t="str">
        <f>IF(ISERROR(VLOOKUP(K8,'KAYIT LİSTESİ'!$B$4:$H$605,5,0)),"",(VLOOKUP(K8,'KAYIT LİSTESİ'!$B$4:$H$605,5,0)))</f>
        <v/>
      </c>
      <c r="P8" s="46" t="str">
        <f>IF(ISERROR(VLOOKUP(K8,'KAYIT LİSTESİ'!$B$4:$H$605,6,0)),"",(VLOOKUP(K8,'KAYIT LİSTESİ'!$B$4:$H$605,6,0)))</f>
        <v/>
      </c>
      <c r="Q8" s="417"/>
      <c r="R8" s="26"/>
    </row>
    <row r="9" spans="1:18" s="20" customFormat="1" ht="27.6" customHeight="1" x14ac:dyDescent="0.2">
      <c r="A9" s="70">
        <v>2</v>
      </c>
      <c r="B9" s="70"/>
      <c r="C9" s="117"/>
      <c r="D9" s="117"/>
      <c r="E9" s="181"/>
      <c r="F9" s="182"/>
      <c r="G9" s="233"/>
      <c r="H9" s="71"/>
      <c r="I9" s="23"/>
      <c r="J9" s="24">
        <v>2</v>
      </c>
      <c r="K9" s="25" t="s">
        <v>1329</v>
      </c>
      <c r="L9" s="26" t="str">
        <f>IF(ISERROR(VLOOKUP(K9,'KAYIT LİSTESİ'!$B$4:$H$605,2,0)),"",(VLOOKUP(K9,'KAYIT LİSTESİ'!$B$4:$H$605,2,0)))</f>
        <v/>
      </c>
      <c r="M9" s="27" t="str">
        <f>IF(ISERROR(VLOOKUP(K9,'KAYIT LİSTESİ'!$B$4:$H$605,4,0)),"",(VLOOKUP(K9,'KAYIT LİSTESİ'!$B$4:$H$605,4,0)))</f>
        <v/>
      </c>
      <c r="N9" s="27" t="str">
        <f>IF(ISERROR(VLOOKUP(K9,'KAYIT LİSTESİ'!$B$4:$N$605,13,0)),"",(VLOOKUP(K9,'KAYIT LİSTESİ'!$B$4:$N$605,13,0)))</f>
        <v/>
      </c>
      <c r="O9" s="46" t="str">
        <f>IF(ISERROR(VLOOKUP(K9,'KAYIT LİSTESİ'!$B$4:$H$605,5,0)),"",(VLOOKUP(K9,'KAYIT LİSTESİ'!$B$4:$H$605,5,0)))</f>
        <v/>
      </c>
      <c r="P9" s="46" t="str">
        <f>IF(ISERROR(VLOOKUP(K9,'KAYIT LİSTESİ'!$B$4:$H$605,6,0)),"",(VLOOKUP(K9,'KAYIT LİSTESİ'!$B$4:$H$605,6,0)))</f>
        <v/>
      </c>
      <c r="Q9" s="417"/>
      <c r="R9" s="26"/>
    </row>
    <row r="10" spans="1:18" s="20" customFormat="1" ht="27.6" customHeight="1" x14ac:dyDescent="0.2">
      <c r="A10" s="534" t="s">
        <v>12</v>
      </c>
      <c r="B10" s="535" t="s">
        <v>147</v>
      </c>
      <c r="C10" s="527" t="s">
        <v>387</v>
      </c>
      <c r="D10" s="528"/>
      <c r="E10" s="529"/>
      <c r="F10" s="530"/>
      <c r="G10" s="531" t="s">
        <v>15</v>
      </c>
      <c r="H10" s="532" t="s">
        <v>27</v>
      </c>
      <c r="I10" s="23"/>
      <c r="J10" s="24">
        <v>3</v>
      </c>
      <c r="K10" s="25" t="s">
        <v>1330</v>
      </c>
      <c r="L10" s="26" t="str">
        <f>IF(ISERROR(VLOOKUP(K10,'KAYIT LİSTESİ'!$B$4:$H$605,2,0)),"",(VLOOKUP(K10,'KAYIT LİSTESİ'!$B$4:$H$605,2,0)))</f>
        <v/>
      </c>
      <c r="M10" s="27" t="str">
        <f>IF(ISERROR(VLOOKUP(K10,'KAYIT LİSTESİ'!$B$4:$H$605,4,0)),"",(VLOOKUP(K10,'KAYIT LİSTESİ'!$B$4:$H$605,4,0)))</f>
        <v/>
      </c>
      <c r="N10" s="27" t="str">
        <f>IF(ISERROR(VLOOKUP(K10,'KAYIT LİSTESİ'!$B$4:$N$605,13,0)),"",(VLOOKUP(K10,'KAYIT LİSTESİ'!$B$4:$N$605,13,0)))</f>
        <v/>
      </c>
      <c r="O10" s="46" t="str">
        <f>IF(ISERROR(VLOOKUP(K10,'KAYIT LİSTESİ'!$B$4:$H$605,5,0)),"",(VLOOKUP(K10,'KAYIT LİSTESİ'!$B$4:$H$605,5,0)))</f>
        <v/>
      </c>
      <c r="P10" s="46" t="str">
        <f>IF(ISERROR(VLOOKUP(K10,'KAYIT LİSTESİ'!$B$4:$H$605,6,0)),"",(VLOOKUP(K10,'KAYIT LİSTESİ'!$B$4:$H$605,6,0)))</f>
        <v/>
      </c>
      <c r="Q10" s="417"/>
      <c r="R10" s="26"/>
    </row>
    <row r="11" spans="1:18" s="20" customFormat="1" ht="27.6" customHeight="1" x14ac:dyDescent="0.2">
      <c r="A11" s="534"/>
      <c r="B11" s="536"/>
      <c r="C11" s="354" t="s">
        <v>386</v>
      </c>
      <c r="D11" s="355" t="s">
        <v>225</v>
      </c>
      <c r="E11" s="348" t="s">
        <v>14</v>
      </c>
      <c r="F11" s="348" t="s">
        <v>47</v>
      </c>
      <c r="G11" s="531"/>
      <c r="H11" s="533"/>
      <c r="I11" s="23"/>
      <c r="J11" s="24">
        <v>4</v>
      </c>
      <c r="K11" s="25" t="s">
        <v>1331</v>
      </c>
      <c r="L11" s="26" t="str">
        <f>IF(ISERROR(VLOOKUP(K11,'KAYIT LİSTESİ'!$B$4:$H$605,2,0)),"",(VLOOKUP(K11,'KAYIT LİSTESİ'!$B$4:$H$605,2,0)))</f>
        <v/>
      </c>
      <c r="M11" s="27" t="str">
        <f>IF(ISERROR(VLOOKUP(K11,'KAYIT LİSTESİ'!$B$4:$H$605,4,0)),"",(VLOOKUP(K11,'KAYIT LİSTESİ'!$B$4:$H$605,4,0)))</f>
        <v/>
      </c>
      <c r="N11" s="27" t="str">
        <f>IF(ISERROR(VLOOKUP(K11,'KAYIT LİSTESİ'!$B$4:$N$605,13,0)),"",(VLOOKUP(K11,'KAYIT LİSTESİ'!$B$4:$N$605,13,0)))</f>
        <v/>
      </c>
      <c r="O11" s="46" t="str">
        <f>IF(ISERROR(VLOOKUP(K11,'KAYIT LİSTESİ'!$B$4:$H$605,5,0)),"",(VLOOKUP(K11,'KAYIT LİSTESİ'!$B$4:$H$605,5,0)))</f>
        <v/>
      </c>
      <c r="P11" s="46" t="str">
        <f>IF(ISERROR(VLOOKUP(K11,'KAYIT LİSTESİ'!$B$4:$H$605,6,0)),"",(VLOOKUP(K11,'KAYIT LİSTESİ'!$B$4:$H$605,6,0)))</f>
        <v/>
      </c>
      <c r="Q11" s="417"/>
      <c r="R11" s="26"/>
    </row>
    <row r="12" spans="1:18" s="20" customFormat="1" ht="27.6" customHeight="1" x14ac:dyDescent="0.2">
      <c r="A12" s="70">
        <v>1</v>
      </c>
      <c r="B12" s="70"/>
      <c r="C12" s="117"/>
      <c r="D12" s="117"/>
      <c r="E12" s="181"/>
      <c r="F12" s="182"/>
      <c r="G12" s="118"/>
      <c r="H12" s="71"/>
      <c r="I12" s="23"/>
      <c r="J12" s="24">
        <v>5</v>
      </c>
      <c r="K12" s="25" t="s">
        <v>1332</v>
      </c>
      <c r="L12" s="26" t="str">
        <f>IF(ISERROR(VLOOKUP(K12,'KAYIT LİSTESİ'!$B$4:$H$605,2,0)),"",(VLOOKUP(K12,'KAYIT LİSTESİ'!$B$4:$H$605,2,0)))</f>
        <v/>
      </c>
      <c r="M12" s="27" t="str">
        <f>IF(ISERROR(VLOOKUP(K12,'KAYIT LİSTESİ'!$B$4:$H$605,4,0)),"",(VLOOKUP(K12,'KAYIT LİSTESİ'!$B$4:$H$605,4,0)))</f>
        <v/>
      </c>
      <c r="N12" s="27" t="str">
        <f>IF(ISERROR(VLOOKUP(K12,'KAYIT LİSTESİ'!$B$4:$N$605,13,0)),"",(VLOOKUP(K12,'KAYIT LİSTESİ'!$B$4:$N$605,13,0)))</f>
        <v/>
      </c>
      <c r="O12" s="46" t="str">
        <f>IF(ISERROR(VLOOKUP(K12,'KAYIT LİSTESİ'!$B$4:$H$605,5,0)),"",(VLOOKUP(K12,'KAYIT LİSTESİ'!$B$4:$H$605,5,0)))</f>
        <v/>
      </c>
      <c r="P12" s="46" t="str">
        <f>IF(ISERROR(VLOOKUP(K12,'KAYIT LİSTESİ'!$B$4:$H$605,6,0)),"",(VLOOKUP(K12,'KAYIT LİSTESİ'!$B$4:$H$605,6,0)))</f>
        <v/>
      </c>
      <c r="Q12" s="417"/>
      <c r="R12" s="26"/>
    </row>
    <row r="13" spans="1:18" s="20" customFormat="1" ht="27.6" customHeight="1" x14ac:dyDescent="0.2">
      <c r="A13" s="70">
        <v>2</v>
      </c>
      <c r="B13" s="70"/>
      <c r="C13" s="117"/>
      <c r="D13" s="117"/>
      <c r="E13" s="181"/>
      <c r="F13" s="182"/>
      <c r="G13" s="118"/>
      <c r="H13" s="71"/>
      <c r="I13" s="23"/>
      <c r="J13" s="24">
        <v>6</v>
      </c>
      <c r="K13" s="25" t="s">
        <v>1333</v>
      </c>
      <c r="L13" s="26" t="str">
        <f>IF(ISERROR(VLOOKUP(K13,'KAYIT LİSTESİ'!$B$4:$H$605,2,0)),"",(VLOOKUP(K13,'KAYIT LİSTESİ'!$B$4:$H$605,2,0)))</f>
        <v/>
      </c>
      <c r="M13" s="27" t="str">
        <f>IF(ISERROR(VLOOKUP(K13,'KAYIT LİSTESİ'!$B$4:$H$605,4,0)),"",(VLOOKUP(K13,'KAYIT LİSTESİ'!$B$4:$H$605,4,0)))</f>
        <v/>
      </c>
      <c r="N13" s="27" t="str">
        <f>IF(ISERROR(VLOOKUP(K13,'KAYIT LİSTESİ'!$B$4:$N$605,13,0)),"",(VLOOKUP(K13,'KAYIT LİSTESİ'!$B$4:$N$605,13,0)))</f>
        <v/>
      </c>
      <c r="O13" s="46" t="str">
        <f>IF(ISERROR(VLOOKUP(K13,'KAYIT LİSTESİ'!$B$4:$H$605,5,0)),"",(VLOOKUP(K13,'KAYIT LİSTESİ'!$B$4:$H$605,5,0)))</f>
        <v/>
      </c>
      <c r="P13" s="46" t="str">
        <f>IF(ISERROR(VLOOKUP(K13,'KAYIT LİSTESİ'!$B$4:$H$605,6,0)),"",(VLOOKUP(K13,'KAYIT LİSTESİ'!$B$4:$H$605,6,0)))</f>
        <v/>
      </c>
      <c r="Q13" s="417"/>
      <c r="R13" s="26"/>
    </row>
    <row r="14" spans="1:18" s="20" customFormat="1" ht="27.6" customHeight="1" x14ac:dyDescent="0.2">
      <c r="A14" s="70">
        <v>3</v>
      </c>
      <c r="B14" s="70"/>
      <c r="C14" s="117"/>
      <c r="D14" s="117"/>
      <c r="E14" s="181"/>
      <c r="F14" s="182"/>
      <c r="G14" s="118"/>
      <c r="H14" s="71"/>
      <c r="I14" s="23"/>
      <c r="J14" s="24">
        <v>7</v>
      </c>
      <c r="K14" s="25" t="s">
        <v>1334</v>
      </c>
      <c r="L14" s="26" t="str">
        <f>IF(ISERROR(VLOOKUP(K14,'KAYIT LİSTESİ'!$B$4:$H$605,2,0)),"",(VLOOKUP(K14,'KAYIT LİSTESİ'!$B$4:$H$605,2,0)))</f>
        <v/>
      </c>
      <c r="M14" s="27" t="str">
        <f>IF(ISERROR(VLOOKUP(K14,'KAYIT LİSTESİ'!$B$4:$H$605,4,0)),"",(VLOOKUP(K14,'KAYIT LİSTESİ'!$B$4:$H$605,4,0)))</f>
        <v/>
      </c>
      <c r="N14" s="27" t="str">
        <f>IF(ISERROR(VLOOKUP(K14,'KAYIT LİSTESİ'!$B$4:$N$605,13,0)),"",(VLOOKUP(K14,'KAYIT LİSTESİ'!$B$4:$N$605,13,0)))</f>
        <v/>
      </c>
      <c r="O14" s="46" t="str">
        <f>IF(ISERROR(VLOOKUP(K14,'KAYIT LİSTESİ'!$B$4:$H$605,5,0)),"",(VLOOKUP(K14,'KAYIT LİSTESİ'!$B$4:$H$605,5,0)))</f>
        <v/>
      </c>
      <c r="P14" s="46" t="str">
        <f>IF(ISERROR(VLOOKUP(K14,'KAYIT LİSTESİ'!$B$4:$H$605,6,0)),"",(VLOOKUP(K14,'KAYIT LİSTESİ'!$B$4:$H$605,6,0)))</f>
        <v/>
      </c>
      <c r="Q14" s="417"/>
      <c r="R14" s="26"/>
    </row>
    <row r="15" spans="1:18" s="20" customFormat="1" ht="27.6" customHeight="1" x14ac:dyDescent="0.2">
      <c r="A15" s="70">
        <v>4</v>
      </c>
      <c r="B15" s="70"/>
      <c r="C15" s="117"/>
      <c r="D15" s="117"/>
      <c r="E15" s="181"/>
      <c r="F15" s="182"/>
      <c r="G15" s="118"/>
      <c r="H15" s="71"/>
      <c r="I15" s="23"/>
      <c r="J15" s="24">
        <v>8</v>
      </c>
      <c r="K15" s="25" t="s">
        <v>1335</v>
      </c>
      <c r="L15" s="26" t="str">
        <f>IF(ISERROR(VLOOKUP(K15,'KAYIT LİSTESİ'!$B$4:$H$605,2,0)),"",(VLOOKUP(K15,'KAYIT LİSTESİ'!$B$4:$H$605,2,0)))</f>
        <v/>
      </c>
      <c r="M15" s="27" t="str">
        <f>IF(ISERROR(VLOOKUP(K15,'KAYIT LİSTESİ'!$B$4:$H$605,4,0)),"",(VLOOKUP(K15,'KAYIT LİSTESİ'!$B$4:$H$605,4,0)))</f>
        <v/>
      </c>
      <c r="N15" s="27" t="str">
        <f>IF(ISERROR(VLOOKUP(K15,'KAYIT LİSTESİ'!$B$4:$N$605,13,0)),"",(VLOOKUP(K15,'KAYIT LİSTESİ'!$B$4:$N$605,13,0)))</f>
        <v/>
      </c>
      <c r="O15" s="46" t="str">
        <f>IF(ISERROR(VLOOKUP(K15,'KAYIT LİSTESİ'!$B$4:$H$605,5,0)),"",(VLOOKUP(K15,'KAYIT LİSTESİ'!$B$4:$H$605,5,0)))</f>
        <v/>
      </c>
      <c r="P15" s="46" t="str">
        <f>IF(ISERROR(VLOOKUP(K15,'KAYIT LİSTESİ'!$B$4:$H$605,6,0)),"",(VLOOKUP(K15,'KAYIT LİSTESİ'!$B$4:$H$605,6,0)))</f>
        <v/>
      </c>
      <c r="Q15" s="417"/>
      <c r="R15" s="26"/>
    </row>
    <row r="16" spans="1:18" s="20" customFormat="1" ht="27.6" customHeight="1" x14ac:dyDescent="0.2">
      <c r="A16" s="534" t="s">
        <v>12</v>
      </c>
      <c r="B16" s="535" t="s">
        <v>147</v>
      </c>
      <c r="C16" s="527" t="s">
        <v>387</v>
      </c>
      <c r="D16" s="528"/>
      <c r="E16" s="529"/>
      <c r="F16" s="530"/>
      <c r="G16" s="531" t="s">
        <v>15</v>
      </c>
      <c r="H16" s="532" t="s">
        <v>27</v>
      </c>
      <c r="I16" s="23"/>
      <c r="J16" s="547" t="s">
        <v>17</v>
      </c>
      <c r="K16" s="548"/>
      <c r="L16" s="548"/>
      <c r="M16" s="548"/>
      <c r="N16" s="548"/>
      <c r="O16" s="548"/>
      <c r="P16" s="548"/>
      <c r="Q16" s="548"/>
      <c r="R16" s="549"/>
    </row>
    <row r="17" spans="1:18" s="20" customFormat="1" ht="27.6" customHeight="1" x14ac:dyDescent="0.2">
      <c r="A17" s="534"/>
      <c r="B17" s="536"/>
      <c r="C17" s="354" t="s">
        <v>386</v>
      </c>
      <c r="D17" s="355" t="s">
        <v>225</v>
      </c>
      <c r="E17" s="348" t="s">
        <v>14</v>
      </c>
      <c r="F17" s="348" t="s">
        <v>47</v>
      </c>
      <c r="G17" s="531"/>
      <c r="H17" s="533"/>
      <c r="I17" s="23"/>
      <c r="J17" s="45" t="s">
        <v>12</v>
      </c>
      <c r="K17" s="42" t="s">
        <v>148</v>
      </c>
      <c r="L17" s="42" t="s">
        <v>147</v>
      </c>
      <c r="M17" s="43" t="s">
        <v>13</v>
      </c>
      <c r="N17" s="43" t="s">
        <v>225</v>
      </c>
      <c r="O17" s="44" t="s">
        <v>14</v>
      </c>
      <c r="P17" s="44" t="s">
        <v>47</v>
      </c>
      <c r="Q17" s="42" t="s">
        <v>15</v>
      </c>
      <c r="R17" s="42" t="s">
        <v>27</v>
      </c>
    </row>
    <row r="18" spans="1:18" s="20" customFormat="1" ht="27.6" customHeight="1" x14ac:dyDescent="0.2">
      <c r="A18" s="70">
        <v>1</v>
      </c>
      <c r="B18" s="70"/>
      <c r="C18" s="117"/>
      <c r="D18" s="117"/>
      <c r="E18" s="181"/>
      <c r="F18" s="182"/>
      <c r="G18" s="233"/>
      <c r="H18" s="234"/>
      <c r="I18" s="23"/>
      <c r="J18" s="24">
        <v>1</v>
      </c>
      <c r="K18" s="25" t="s">
        <v>1336</v>
      </c>
      <c r="L18" s="26" t="str">
        <f>IF(ISERROR(VLOOKUP(K18,'KAYIT LİSTESİ'!$B$4:$H$605,2,0)),"",(VLOOKUP(K18,'KAYIT LİSTESİ'!$B$4:$H$605,2,0)))</f>
        <v/>
      </c>
      <c r="M18" s="27" t="str">
        <f>IF(ISERROR(VLOOKUP(K18,'KAYIT LİSTESİ'!$B$4:$H$605,4,0)),"",(VLOOKUP(K18,'KAYIT LİSTESİ'!$B$4:$H$605,4,0)))</f>
        <v/>
      </c>
      <c r="N18" s="27" t="str">
        <f>IF(ISERROR(VLOOKUP(K18,'KAYIT LİSTESİ'!$B$4:$N$605,13,0)),"",(VLOOKUP(K18,'KAYIT LİSTESİ'!$B$4:$N$605,13,0)))</f>
        <v/>
      </c>
      <c r="O18" s="46" t="str">
        <f>IF(ISERROR(VLOOKUP(K18,'KAYIT LİSTESİ'!$B$4:$H$605,5,0)),"",(VLOOKUP(K18,'KAYIT LİSTESİ'!$B$4:$H$605,5,0)))</f>
        <v/>
      </c>
      <c r="P18" s="46" t="str">
        <f>IF(ISERROR(VLOOKUP(K18,'KAYIT LİSTESİ'!$B$4:$H$605,6,0)),"",(VLOOKUP(K18,'KAYIT LİSTESİ'!$B$4:$H$605,6,0)))</f>
        <v/>
      </c>
      <c r="Q18" s="233"/>
      <c r="R18" s="26"/>
    </row>
    <row r="19" spans="1:18" s="20" customFormat="1" ht="27.6" customHeight="1" x14ac:dyDescent="0.2">
      <c r="A19" s="70">
        <v>2</v>
      </c>
      <c r="B19" s="70"/>
      <c r="C19" s="117"/>
      <c r="D19" s="117"/>
      <c r="E19" s="181"/>
      <c r="F19" s="182"/>
      <c r="G19" s="233"/>
      <c r="H19" s="234"/>
      <c r="I19" s="23"/>
      <c r="J19" s="24">
        <v>2</v>
      </c>
      <c r="K19" s="25" t="s">
        <v>1337</v>
      </c>
      <c r="L19" s="26" t="str">
        <f>IF(ISERROR(VLOOKUP(K19,'KAYIT LİSTESİ'!$B$4:$H$605,2,0)),"",(VLOOKUP(K19,'KAYIT LİSTESİ'!$B$4:$H$605,2,0)))</f>
        <v/>
      </c>
      <c r="M19" s="27" t="str">
        <f>IF(ISERROR(VLOOKUP(K19,'KAYIT LİSTESİ'!$B$4:$H$605,4,0)),"",(VLOOKUP(K19,'KAYIT LİSTESİ'!$B$4:$H$605,4,0)))</f>
        <v/>
      </c>
      <c r="N19" s="27" t="str">
        <f>IF(ISERROR(VLOOKUP(K19,'KAYIT LİSTESİ'!$B$4:$N$605,13,0)),"",(VLOOKUP(K19,'KAYIT LİSTESİ'!$B$4:$N$605,13,0)))</f>
        <v/>
      </c>
      <c r="O19" s="46" t="str">
        <f>IF(ISERROR(VLOOKUP(K19,'KAYIT LİSTESİ'!$B$4:$H$605,5,0)),"",(VLOOKUP(K19,'KAYIT LİSTESİ'!$B$4:$H$605,5,0)))</f>
        <v/>
      </c>
      <c r="P19" s="46" t="str">
        <f>IF(ISERROR(VLOOKUP(K19,'KAYIT LİSTESİ'!$B$4:$H$605,6,0)),"",(VLOOKUP(K19,'KAYIT LİSTESİ'!$B$4:$H$605,6,0)))</f>
        <v/>
      </c>
      <c r="Q19" s="233"/>
      <c r="R19" s="26"/>
    </row>
    <row r="20" spans="1:18" s="20" customFormat="1" ht="27.6" customHeight="1" x14ac:dyDescent="0.2">
      <c r="A20" s="70">
        <v>3</v>
      </c>
      <c r="B20" s="70"/>
      <c r="C20" s="117"/>
      <c r="D20" s="117"/>
      <c r="E20" s="181"/>
      <c r="F20" s="182"/>
      <c r="G20" s="233"/>
      <c r="H20" s="234"/>
      <c r="I20" s="23"/>
      <c r="J20" s="24">
        <v>3</v>
      </c>
      <c r="K20" s="25" t="s">
        <v>1338</v>
      </c>
      <c r="L20" s="26" t="str">
        <f>IF(ISERROR(VLOOKUP(K20,'KAYIT LİSTESİ'!$B$4:$H$605,2,0)),"",(VLOOKUP(K20,'KAYIT LİSTESİ'!$B$4:$H$605,2,0)))</f>
        <v/>
      </c>
      <c r="M20" s="27" t="str">
        <f>IF(ISERROR(VLOOKUP(K20,'KAYIT LİSTESİ'!$B$4:$H$605,4,0)),"",(VLOOKUP(K20,'KAYIT LİSTESİ'!$B$4:$H$605,4,0)))</f>
        <v/>
      </c>
      <c r="N20" s="27" t="str">
        <f>IF(ISERROR(VLOOKUP(K20,'KAYIT LİSTESİ'!$B$4:$N$605,13,0)),"",(VLOOKUP(K20,'KAYIT LİSTESİ'!$B$4:$N$605,13,0)))</f>
        <v/>
      </c>
      <c r="O20" s="46" t="str">
        <f>IF(ISERROR(VLOOKUP(K20,'KAYIT LİSTESİ'!$B$4:$H$605,5,0)),"",(VLOOKUP(K20,'KAYIT LİSTESİ'!$B$4:$H$605,5,0)))</f>
        <v/>
      </c>
      <c r="P20" s="46" t="str">
        <f>IF(ISERROR(VLOOKUP(K20,'KAYIT LİSTESİ'!$B$4:$H$605,6,0)),"",(VLOOKUP(K20,'KAYIT LİSTESİ'!$B$4:$H$605,6,0)))</f>
        <v/>
      </c>
      <c r="Q20" s="233"/>
      <c r="R20" s="26"/>
    </row>
    <row r="21" spans="1:18" s="20" customFormat="1" ht="27.6" customHeight="1" x14ac:dyDescent="0.2">
      <c r="A21" s="70">
        <v>4</v>
      </c>
      <c r="B21" s="70"/>
      <c r="C21" s="117"/>
      <c r="D21" s="117"/>
      <c r="E21" s="181"/>
      <c r="F21" s="182"/>
      <c r="G21" s="233"/>
      <c r="H21" s="71"/>
      <c r="I21" s="23"/>
      <c r="J21" s="24">
        <v>4</v>
      </c>
      <c r="K21" s="25" t="s">
        <v>1339</v>
      </c>
      <c r="L21" s="26" t="str">
        <f>IF(ISERROR(VLOOKUP(K21,'KAYIT LİSTESİ'!$B$4:$H$605,2,0)),"",(VLOOKUP(K21,'KAYIT LİSTESİ'!$B$4:$H$605,2,0)))</f>
        <v/>
      </c>
      <c r="M21" s="27" t="str">
        <f>IF(ISERROR(VLOOKUP(K21,'KAYIT LİSTESİ'!$B$4:$H$605,4,0)),"",(VLOOKUP(K21,'KAYIT LİSTESİ'!$B$4:$H$605,4,0)))</f>
        <v/>
      </c>
      <c r="N21" s="27" t="str">
        <f>IF(ISERROR(VLOOKUP(K21,'KAYIT LİSTESİ'!$B$4:$N$605,13,0)),"",(VLOOKUP(K21,'KAYIT LİSTESİ'!$B$4:$N$605,13,0)))</f>
        <v/>
      </c>
      <c r="O21" s="46" t="str">
        <f>IF(ISERROR(VLOOKUP(K21,'KAYIT LİSTESİ'!$B$4:$H$605,5,0)),"",(VLOOKUP(K21,'KAYIT LİSTESİ'!$B$4:$H$605,5,0)))</f>
        <v/>
      </c>
      <c r="P21" s="46" t="str">
        <f>IF(ISERROR(VLOOKUP(K21,'KAYIT LİSTESİ'!$B$4:$H$605,6,0)),"",(VLOOKUP(K21,'KAYIT LİSTESİ'!$B$4:$H$605,6,0)))</f>
        <v/>
      </c>
      <c r="Q21" s="233"/>
      <c r="R21" s="26"/>
    </row>
    <row r="22" spans="1:18" s="20" customFormat="1" ht="27.6" customHeight="1" x14ac:dyDescent="0.2">
      <c r="A22" s="70">
        <v>5</v>
      </c>
      <c r="B22" s="70"/>
      <c r="C22" s="117"/>
      <c r="D22" s="117"/>
      <c r="E22" s="181"/>
      <c r="F22" s="182"/>
      <c r="G22" s="233"/>
      <c r="H22" s="71"/>
      <c r="I22" s="23"/>
      <c r="J22" s="24">
        <v>5</v>
      </c>
      <c r="K22" s="25" t="s">
        <v>1340</v>
      </c>
      <c r="L22" s="26" t="str">
        <f>IF(ISERROR(VLOOKUP(K22,'KAYIT LİSTESİ'!$B$4:$H$605,2,0)),"",(VLOOKUP(K22,'KAYIT LİSTESİ'!$B$4:$H$605,2,0)))</f>
        <v/>
      </c>
      <c r="M22" s="27" t="str">
        <f>IF(ISERROR(VLOOKUP(K22,'KAYIT LİSTESİ'!$B$4:$H$605,4,0)),"",(VLOOKUP(K22,'KAYIT LİSTESİ'!$B$4:$H$605,4,0)))</f>
        <v/>
      </c>
      <c r="N22" s="27" t="str">
        <f>IF(ISERROR(VLOOKUP(K22,'KAYIT LİSTESİ'!$B$4:$N$605,13,0)),"",(VLOOKUP(K22,'KAYIT LİSTESİ'!$B$4:$N$605,13,0)))</f>
        <v/>
      </c>
      <c r="O22" s="46" t="str">
        <f>IF(ISERROR(VLOOKUP(K22,'KAYIT LİSTESİ'!$B$4:$H$605,5,0)),"",(VLOOKUP(K22,'KAYIT LİSTESİ'!$B$4:$H$605,5,0)))</f>
        <v/>
      </c>
      <c r="P22" s="46" t="str">
        <f>IF(ISERROR(VLOOKUP(K22,'KAYIT LİSTESİ'!$B$4:$H$605,6,0)),"",(VLOOKUP(K22,'KAYIT LİSTESİ'!$B$4:$H$605,6,0)))</f>
        <v/>
      </c>
      <c r="Q22" s="233"/>
      <c r="R22" s="26"/>
    </row>
    <row r="23" spans="1:18" s="20" customFormat="1" ht="27.6" customHeight="1" x14ac:dyDescent="0.2">
      <c r="A23" s="534" t="s">
        <v>12</v>
      </c>
      <c r="B23" s="535" t="s">
        <v>147</v>
      </c>
      <c r="C23" s="527" t="s">
        <v>387</v>
      </c>
      <c r="D23" s="528"/>
      <c r="E23" s="529"/>
      <c r="F23" s="530"/>
      <c r="G23" s="531" t="s">
        <v>15</v>
      </c>
      <c r="H23" s="532" t="s">
        <v>27</v>
      </c>
      <c r="I23" s="23"/>
      <c r="J23" s="24">
        <v>6</v>
      </c>
      <c r="K23" s="25" t="s">
        <v>1341</v>
      </c>
      <c r="L23" s="26" t="str">
        <f>IF(ISERROR(VLOOKUP(K23,'KAYIT LİSTESİ'!$B$4:$H$605,2,0)),"",(VLOOKUP(K23,'KAYIT LİSTESİ'!$B$4:$H$605,2,0)))</f>
        <v/>
      </c>
      <c r="M23" s="27" t="str">
        <f>IF(ISERROR(VLOOKUP(K23,'KAYIT LİSTESİ'!$B$4:$H$605,4,0)),"",(VLOOKUP(K23,'KAYIT LİSTESİ'!$B$4:$H$605,4,0)))</f>
        <v/>
      </c>
      <c r="N23" s="27" t="str">
        <f>IF(ISERROR(VLOOKUP(K23,'KAYIT LİSTESİ'!$B$4:$N$605,13,0)),"",(VLOOKUP(K23,'KAYIT LİSTESİ'!$B$4:$N$605,13,0)))</f>
        <v/>
      </c>
      <c r="O23" s="46" t="str">
        <f>IF(ISERROR(VLOOKUP(K23,'KAYIT LİSTESİ'!$B$4:$H$605,5,0)),"",(VLOOKUP(K23,'KAYIT LİSTESİ'!$B$4:$H$605,5,0)))</f>
        <v/>
      </c>
      <c r="P23" s="46" t="str">
        <f>IF(ISERROR(VLOOKUP(K23,'KAYIT LİSTESİ'!$B$4:$H$605,6,0)),"",(VLOOKUP(K23,'KAYIT LİSTESİ'!$B$4:$H$605,6,0)))</f>
        <v/>
      </c>
      <c r="Q23" s="233"/>
      <c r="R23" s="26"/>
    </row>
    <row r="24" spans="1:18" s="20" customFormat="1" ht="27.6" customHeight="1" x14ac:dyDescent="0.2">
      <c r="A24" s="534"/>
      <c r="B24" s="536"/>
      <c r="C24" s="354" t="s">
        <v>386</v>
      </c>
      <c r="D24" s="355" t="s">
        <v>225</v>
      </c>
      <c r="E24" s="348" t="s">
        <v>14</v>
      </c>
      <c r="F24" s="348" t="s">
        <v>47</v>
      </c>
      <c r="G24" s="531"/>
      <c r="H24" s="533"/>
      <c r="I24" s="23"/>
      <c r="J24" s="24">
        <v>7</v>
      </c>
      <c r="K24" s="25" t="s">
        <v>1342</v>
      </c>
      <c r="L24" s="26" t="str">
        <f>IF(ISERROR(VLOOKUP(K24,'KAYIT LİSTESİ'!$B$4:$H$605,2,0)),"",(VLOOKUP(K24,'KAYIT LİSTESİ'!$B$4:$H$605,2,0)))</f>
        <v/>
      </c>
      <c r="M24" s="27" t="str">
        <f>IF(ISERROR(VLOOKUP(K24,'KAYIT LİSTESİ'!$B$4:$H$605,4,0)),"",(VLOOKUP(K24,'KAYIT LİSTESİ'!$B$4:$H$605,4,0)))</f>
        <v/>
      </c>
      <c r="N24" s="27" t="str">
        <f>IF(ISERROR(VLOOKUP(K24,'KAYIT LİSTESİ'!$B$4:$N$605,13,0)),"",(VLOOKUP(K24,'KAYIT LİSTESİ'!$B$4:$N$605,13,0)))</f>
        <v/>
      </c>
      <c r="O24" s="46" t="str">
        <f>IF(ISERROR(VLOOKUP(K24,'KAYIT LİSTESİ'!$B$4:$H$605,5,0)),"",(VLOOKUP(K24,'KAYIT LİSTESİ'!$B$4:$H$605,5,0)))</f>
        <v/>
      </c>
      <c r="P24" s="46" t="str">
        <f>IF(ISERROR(VLOOKUP(K24,'KAYIT LİSTESİ'!$B$4:$H$605,6,0)),"",(VLOOKUP(K24,'KAYIT LİSTESİ'!$B$4:$H$605,6,0)))</f>
        <v/>
      </c>
      <c r="Q24" s="233"/>
      <c r="R24" s="26"/>
    </row>
    <row r="25" spans="1:18" s="20" customFormat="1" ht="27.6" customHeight="1" x14ac:dyDescent="0.2">
      <c r="A25" s="70">
        <v>1</v>
      </c>
      <c r="B25" s="70"/>
      <c r="C25" s="117"/>
      <c r="D25" s="117"/>
      <c r="E25" s="181"/>
      <c r="F25" s="182"/>
      <c r="G25" s="233"/>
      <c r="H25" s="71"/>
      <c r="I25" s="23"/>
      <c r="J25" s="24">
        <v>8</v>
      </c>
      <c r="K25" s="25" t="s">
        <v>1343</v>
      </c>
      <c r="L25" s="26" t="str">
        <f>IF(ISERROR(VLOOKUP(K25,'KAYIT LİSTESİ'!$B$4:$H$605,2,0)),"",(VLOOKUP(K25,'KAYIT LİSTESİ'!$B$4:$H$605,2,0)))</f>
        <v/>
      </c>
      <c r="M25" s="27" t="str">
        <f>IF(ISERROR(VLOOKUP(K25,'KAYIT LİSTESİ'!$B$4:$H$605,4,0)),"",(VLOOKUP(K25,'KAYIT LİSTESİ'!$B$4:$H$605,4,0)))</f>
        <v/>
      </c>
      <c r="N25" s="27" t="str">
        <f>IF(ISERROR(VLOOKUP(K25,'KAYIT LİSTESİ'!$B$4:$N$605,13,0)),"",(VLOOKUP(K25,'KAYIT LİSTESİ'!$B$4:$N$605,13,0)))</f>
        <v/>
      </c>
      <c r="O25" s="46" t="str">
        <f>IF(ISERROR(VLOOKUP(K25,'KAYIT LİSTESİ'!$B$4:$H$605,5,0)),"",(VLOOKUP(K25,'KAYIT LİSTESİ'!$B$4:$H$605,5,0)))</f>
        <v/>
      </c>
      <c r="P25" s="46" t="str">
        <f>IF(ISERROR(VLOOKUP(K25,'KAYIT LİSTESİ'!$B$4:$H$605,6,0)),"",(VLOOKUP(K25,'KAYIT LİSTESİ'!$B$4:$H$605,6,0)))</f>
        <v/>
      </c>
      <c r="Q25" s="233"/>
      <c r="R25" s="26"/>
    </row>
    <row r="26" spans="1:18" s="20" customFormat="1" ht="27.6" customHeight="1" x14ac:dyDescent="0.2">
      <c r="A26" s="70">
        <v>2</v>
      </c>
      <c r="B26" s="70"/>
      <c r="C26" s="117"/>
      <c r="D26" s="117"/>
      <c r="E26" s="181"/>
      <c r="F26" s="182"/>
      <c r="G26" s="118"/>
      <c r="H26" s="71"/>
      <c r="I26" s="23"/>
      <c r="J26" s="547" t="s">
        <v>18</v>
      </c>
      <c r="K26" s="548"/>
      <c r="L26" s="548"/>
      <c r="M26" s="548"/>
      <c r="N26" s="548"/>
      <c r="O26" s="548"/>
      <c r="P26" s="548"/>
      <c r="Q26" s="548"/>
      <c r="R26" s="549"/>
    </row>
    <row r="27" spans="1:18" s="20" customFormat="1" ht="27.6" customHeight="1" x14ac:dyDescent="0.2">
      <c r="A27" s="70">
        <v>3</v>
      </c>
      <c r="B27" s="70"/>
      <c r="C27" s="117"/>
      <c r="D27" s="117"/>
      <c r="E27" s="181"/>
      <c r="F27" s="182"/>
      <c r="G27" s="118"/>
      <c r="H27" s="71"/>
      <c r="I27" s="23"/>
      <c r="J27" s="45" t="s">
        <v>12</v>
      </c>
      <c r="K27" s="42" t="s">
        <v>148</v>
      </c>
      <c r="L27" s="42" t="s">
        <v>147</v>
      </c>
      <c r="M27" s="43" t="s">
        <v>13</v>
      </c>
      <c r="N27" s="43" t="s">
        <v>225</v>
      </c>
      <c r="O27" s="44" t="s">
        <v>14</v>
      </c>
      <c r="P27" s="44" t="s">
        <v>47</v>
      </c>
      <c r="Q27" s="42" t="s">
        <v>15</v>
      </c>
      <c r="R27" s="42" t="s">
        <v>27</v>
      </c>
    </row>
    <row r="28" spans="1:18" s="20" customFormat="1" ht="27.6" customHeight="1" x14ac:dyDescent="0.2">
      <c r="A28" s="70">
        <v>4</v>
      </c>
      <c r="B28" s="70"/>
      <c r="C28" s="117"/>
      <c r="D28" s="117"/>
      <c r="E28" s="181"/>
      <c r="F28" s="182"/>
      <c r="G28" s="118"/>
      <c r="H28" s="71"/>
      <c r="I28" s="23"/>
      <c r="J28" s="24">
        <v>1</v>
      </c>
      <c r="K28" s="25" t="s">
        <v>1344</v>
      </c>
      <c r="L28" s="26" t="str">
        <f>IF(ISERROR(VLOOKUP(K28,'KAYIT LİSTESİ'!$B$4:$H$605,2,0)),"",(VLOOKUP(K28,'KAYIT LİSTESİ'!$B$4:$H$605,2,0)))</f>
        <v/>
      </c>
      <c r="M28" s="27" t="str">
        <f>IF(ISERROR(VLOOKUP(K28,'KAYIT LİSTESİ'!$B$4:$H$605,4,0)),"",(VLOOKUP(K28,'KAYIT LİSTESİ'!$B$4:$H$605,4,0)))</f>
        <v/>
      </c>
      <c r="N28" s="27" t="str">
        <f>IF(ISERROR(VLOOKUP(K28,'KAYIT LİSTESİ'!$B$4:$N$605,13,0)),"",(VLOOKUP(K28,'KAYIT LİSTESİ'!$B$4:$N$605,13,0)))</f>
        <v/>
      </c>
      <c r="O28" s="46" t="str">
        <f>IF(ISERROR(VLOOKUP(K28,'KAYIT LİSTESİ'!$B$4:$H$605,5,0)),"",(VLOOKUP(K28,'KAYIT LİSTESİ'!$B$4:$H$605,5,0)))</f>
        <v/>
      </c>
      <c r="P28" s="46" t="str">
        <f>IF(ISERROR(VLOOKUP(K28,'KAYIT LİSTESİ'!$B$4:$H$605,6,0)),"",(VLOOKUP(K28,'KAYIT LİSTESİ'!$B$4:$H$605,6,0)))</f>
        <v/>
      </c>
      <c r="Q28" s="28"/>
      <c r="R28" s="26"/>
    </row>
    <row r="29" spans="1:18" s="20" customFormat="1" ht="27.6" customHeight="1" x14ac:dyDescent="0.2">
      <c r="A29" s="70">
        <v>5</v>
      </c>
      <c r="B29" s="70"/>
      <c r="C29" s="117"/>
      <c r="D29" s="117"/>
      <c r="E29" s="181"/>
      <c r="F29" s="182"/>
      <c r="G29" s="118"/>
      <c r="H29" s="71"/>
      <c r="I29" s="23"/>
      <c r="J29" s="24">
        <v>2</v>
      </c>
      <c r="K29" s="25" t="s">
        <v>1345</v>
      </c>
      <c r="L29" s="26" t="str">
        <f>IF(ISERROR(VLOOKUP(K29,'KAYIT LİSTESİ'!$B$4:$H$605,2,0)),"",(VLOOKUP(K29,'KAYIT LİSTESİ'!$B$4:$H$605,2,0)))</f>
        <v/>
      </c>
      <c r="M29" s="27" t="str">
        <f>IF(ISERROR(VLOOKUP(K29,'KAYIT LİSTESİ'!$B$4:$H$605,4,0)),"",(VLOOKUP(K29,'KAYIT LİSTESİ'!$B$4:$H$605,4,0)))</f>
        <v/>
      </c>
      <c r="N29" s="27" t="str">
        <f>IF(ISERROR(VLOOKUP(K29,'KAYIT LİSTESİ'!$B$4:$N$605,13,0)),"",(VLOOKUP(K29,'KAYIT LİSTESİ'!$B$4:$N$605,13,0)))</f>
        <v/>
      </c>
      <c r="O29" s="46" t="str">
        <f>IF(ISERROR(VLOOKUP(K29,'KAYIT LİSTESİ'!$B$4:$H$605,5,0)),"",(VLOOKUP(K29,'KAYIT LİSTESİ'!$B$4:$H$605,5,0)))</f>
        <v/>
      </c>
      <c r="P29" s="46" t="str">
        <f>IF(ISERROR(VLOOKUP(K29,'KAYIT LİSTESİ'!$B$4:$H$605,6,0)),"",(VLOOKUP(K29,'KAYIT LİSTESİ'!$B$4:$H$605,6,0)))</f>
        <v/>
      </c>
      <c r="Q29" s="28"/>
      <c r="R29" s="26"/>
    </row>
    <row r="30" spans="1:18" s="20" customFormat="1" ht="27.6" customHeight="1" x14ac:dyDescent="0.2">
      <c r="A30" s="70">
        <v>6</v>
      </c>
      <c r="B30" s="70"/>
      <c r="C30" s="117"/>
      <c r="D30" s="117"/>
      <c r="E30" s="181"/>
      <c r="F30" s="182"/>
      <c r="G30" s="118"/>
      <c r="H30" s="71"/>
      <c r="I30" s="23"/>
      <c r="J30" s="24">
        <v>3</v>
      </c>
      <c r="K30" s="25" t="s">
        <v>1346</v>
      </c>
      <c r="L30" s="26" t="str">
        <f>IF(ISERROR(VLOOKUP(K30,'KAYIT LİSTESİ'!$B$4:$H$605,2,0)),"",(VLOOKUP(K30,'KAYIT LİSTESİ'!$B$4:$H$605,2,0)))</f>
        <v/>
      </c>
      <c r="M30" s="27" t="str">
        <f>IF(ISERROR(VLOOKUP(K30,'KAYIT LİSTESİ'!$B$4:$H$605,4,0)),"",(VLOOKUP(K30,'KAYIT LİSTESİ'!$B$4:$H$605,4,0)))</f>
        <v/>
      </c>
      <c r="N30" s="27" t="str">
        <f>IF(ISERROR(VLOOKUP(K30,'KAYIT LİSTESİ'!$B$4:$N$605,13,0)),"",(VLOOKUP(K30,'KAYIT LİSTESİ'!$B$4:$N$605,13,0)))</f>
        <v/>
      </c>
      <c r="O30" s="46" t="str">
        <f>IF(ISERROR(VLOOKUP(K30,'KAYIT LİSTESİ'!$B$4:$H$605,5,0)),"",(VLOOKUP(K30,'KAYIT LİSTESİ'!$B$4:$H$605,5,0)))</f>
        <v/>
      </c>
      <c r="P30" s="46" t="str">
        <f>IF(ISERROR(VLOOKUP(K30,'KAYIT LİSTESİ'!$B$4:$H$605,6,0)),"",(VLOOKUP(K30,'KAYIT LİSTESİ'!$B$4:$H$605,6,0)))</f>
        <v/>
      </c>
      <c r="Q30" s="28"/>
      <c r="R30" s="26"/>
    </row>
    <row r="31" spans="1:18" s="20" customFormat="1" ht="27.6" customHeight="1" x14ac:dyDescent="0.2">
      <c r="A31" s="70">
        <v>7</v>
      </c>
      <c r="B31" s="70"/>
      <c r="C31" s="117"/>
      <c r="D31" s="117"/>
      <c r="E31" s="181"/>
      <c r="F31" s="182"/>
      <c r="G31" s="118"/>
      <c r="H31" s="71"/>
      <c r="I31" s="23"/>
      <c r="J31" s="24">
        <v>4</v>
      </c>
      <c r="K31" s="25" t="s">
        <v>1347</v>
      </c>
      <c r="L31" s="26" t="str">
        <f>IF(ISERROR(VLOOKUP(K31,'KAYIT LİSTESİ'!$B$4:$H$605,2,0)),"",(VLOOKUP(K31,'KAYIT LİSTESİ'!$B$4:$H$605,2,0)))</f>
        <v/>
      </c>
      <c r="M31" s="27" t="str">
        <f>IF(ISERROR(VLOOKUP(K31,'KAYIT LİSTESİ'!$B$4:$H$605,4,0)),"",(VLOOKUP(K31,'KAYIT LİSTESİ'!$B$4:$H$605,4,0)))</f>
        <v/>
      </c>
      <c r="N31" s="27" t="str">
        <f>IF(ISERROR(VLOOKUP(K31,'KAYIT LİSTESİ'!$B$4:$N$605,13,0)),"",(VLOOKUP(K31,'KAYIT LİSTESİ'!$B$4:$N$605,13,0)))</f>
        <v/>
      </c>
      <c r="O31" s="46" t="str">
        <f>IF(ISERROR(VLOOKUP(K31,'KAYIT LİSTESİ'!$B$4:$H$605,5,0)),"",(VLOOKUP(K31,'KAYIT LİSTESİ'!$B$4:$H$605,5,0)))</f>
        <v/>
      </c>
      <c r="P31" s="46" t="str">
        <f>IF(ISERROR(VLOOKUP(K31,'KAYIT LİSTESİ'!$B$4:$H$605,6,0)),"",(VLOOKUP(K31,'KAYIT LİSTESİ'!$B$4:$H$605,6,0)))</f>
        <v/>
      </c>
      <c r="Q31" s="28"/>
      <c r="R31" s="26"/>
    </row>
    <row r="32" spans="1:18" s="20" customFormat="1" ht="27.6" customHeight="1" x14ac:dyDescent="0.2">
      <c r="A32" s="534" t="s">
        <v>12</v>
      </c>
      <c r="B32" s="535" t="s">
        <v>147</v>
      </c>
      <c r="C32" s="527" t="s">
        <v>387</v>
      </c>
      <c r="D32" s="528"/>
      <c r="E32" s="529"/>
      <c r="F32" s="530"/>
      <c r="G32" s="531" t="s">
        <v>15</v>
      </c>
      <c r="H32" s="532" t="s">
        <v>27</v>
      </c>
      <c r="I32" s="23"/>
      <c r="J32" s="24">
        <v>5</v>
      </c>
      <c r="K32" s="25" t="s">
        <v>1348</v>
      </c>
      <c r="L32" s="26" t="str">
        <f>IF(ISERROR(VLOOKUP(K32,'KAYIT LİSTESİ'!$B$4:$H$605,2,0)),"",(VLOOKUP(K32,'KAYIT LİSTESİ'!$B$4:$H$605,2,0)))</f>
        <v/>
      </c>
      <c r="M32" s="27" t="str">
        <f>IF(ISERROR(VLOOKUP(K32,'KAYIT LİSTESİ'!$B$4:$H$605,4,0)),"",(VLOOKUP(K32,'KAYIT LİSTESİ'!$B$4:$H$605,4,0)))</f>
        <v/>
      </c>
      <c r="N32" s="27" t="str">
        <f>IF(ISERROR(VLOOKUP(K32,'KAYIT LİSTESİ'!$B$4:$N$605,13,0)),"",(VLOOKUP(K32,'KAYIT LİSTESİ'!$B$4:$N$605,13,0)))</f>
        <v/>
      </c>
      <c r="O32" s="46" t="str">
        <f>IF(ISERROR(VLOOKUP(K32,'KAYIT LİSTESİ'!$B$4:$H$605,5,0)),"",(VLOOKUP(K32,'KAYIT LİSTESİ'!$B$4:$H$605,5,0)))</f>
        <v/>
      </c>
      <c r="P32" s="46" t="str">
        <f>IF(ISERROR(VLOOKUP(K32,'KAYIT LİSTESİ'!$B$4:$H$605,6,0)),"",(VLOOKUP(K32,'KAYIT LİSTESİ'!$B$4:$H$605,6,0)))</f>
        <v/>
      </c>
      <c r="Q32" s="28"/>
      <c r="R32" s="26"/>
    </row>
    <row r="33" spans="1:18" s="20" customFormat="1" ht="27.6" customHeight="1" x14ac:dyDescent="0.2">
      <c r="A33" s="534"/>
      <c r="B33" s="536"/>
      <c r="C33" s="354" t="s">
        <v>386</v>
      </c>
      <c r="D33" s="355" t="s">
        <v>225</v>
      </c>
      <c r="E33" s="348" t="s">
        <v>14</v>
      </c>
      <c r="F33" s="348" t="s">
        <v>47</v>
      </c>
      <c r="G33" s="531"/>
      <c r="H33" s="533"/>
      <c r="I33" s="23"/>
      <c r="J33" s="24">
        <v>6</v>
      </c>
      <c r="K33" s="25" t="s">
        <v>1349</v>
      </c>
      <c r="L33" s="26" t="str">
        <f>IF(ISERROR(VLOOKUP(K33,'KAYIT LİSTESİ'!$B$4:$H$605,2,0)),"",(VLOOKUP(K33,'KAYIT LİSTESİ'!$B$4:$H$605,2,0)))</f>
        <v/>
      </c>
      <c r="M33" s="27" t="str">
        <f>IF(ISERROR(VLOOKUP(K33,'KAYIT LİSTESİ'!$B$4:$H$605,4,0)),"",(VLOOKUP(K33,'KAYIT LİSTESİ'!$B$4:$H$605,4,0)))</f>
        <v/>
      </c>
      <c r="N33" s="27" t="str">
        <f>IF(ISERROR(VLOOKUP(K33,'KAYIT LİSTESİ'!$B$4:$N$605,13,0)),"",(VLOOKUP(K33,'KAYIT LİSTESİ'!$B$4:$N$605,13,0)))</f>
        <v/>
      </c>
      <c r="O33" s="46" t="str">
        <f>IF(ISERROR(VLOOKUP(K33,'KAYIT LİSTESİ'!$B$4:$H$605,5,0)),"",(VLOOKUP(K33,'KAYIT LİSTESİ'!$B$4:$H$605,5,0)))</f>
        <v/>
      </c>
      <c r="P33" s="46" t="str">
        <f>IF(ISERROR(VLOOKUP(K33,'KAYIT LİSTESİ'!$B$4:$H$605,6,0)),"",(VLOOKUP(K33,'KAYIT LİSTESİ'!$B$4:$H$605,6,0)))</f>
        <v/>
      </c>
      <c r="Q33" s="28"/>
      <c r="R33" s="26"/>
    </row>
    <row r="34" spans="1:18" s="20" customFormat="1" ht="27.6" customHeight="1" x14ac:dyDescent="0.2">
      <c r="A34" s="70">
        <v>1</v>
      </c>
      <c r="B34" s="70"/>
      <c r="C34" s="117"/>
      <c r="D34" s="117"/>
      <c r="E34" s="181"/>
      <c r="F34" s="182"/>
      <c r="G34" s="233"/>
      <c r="H34" s="71"/>
      <c r="I34" s="23"/>
      <c r="J34" s="24">
        <v>7</v>
      </c>
      <c r="K34" s="25" t="s">
        <v>1350</v>
      </c>
      <c r="L34" s="26" t="str">
        <f>IF(ISERROR(VLOOKUP(K34,'KAYIT LİSTESİ'!$B$4:$H$605,2,0)),"",(VLOOKUP(K34,'KAYIT LİSTESİ'!$B$4:$H$605,2,0)))</f>
        <v/>
      </c>
      <c r="M34" s="27" t="str">
        <f>IF(ISERROR(VLOOKUP(K34,'KAYIT LİSTESİ'!$B$4:$H$605,4,0)),"",(VLOOKUP(K34,'KAYIT LİSTESİ'!$B$4:$H$605,4,0)))</f>
        <v/>
      </c>
      <c r="N34" s="27" t="str">
        <f>IF(ISERROR(VLOOKUP(K34,'KAYIT LİSTESİ'!$B$4:$N$605,13,0)),"",(VLOOKUP(K34,'KAYIT LİSTESİ'!$B$4:$N$605,13,0)))</f>
        <v/>
      </c>
      <c r="O34" s="46" t="str">
        <f>IF(ISERROR(VLOOKUP(K34,'KAYIT LİSTESİ'!$B$4:$H$605,5,0)),"",(VLOOKUP(K34,'KAYIT LİSTESİ'!$B$4:$H$605,5,0)))</f>
        <v/>
      </c>
      <c r="P34" s="46" t="str">
        <f>IF(ISERROR(VLOOKUP(K34,'KAYIT LİSTESİ'!$B$4:$H$605,6,0)),"",(VLOOKUP(K34,'KAYIT LİSTESİ'!$B$4:$H$605,6,0)))</f>
        <v/>
      </c>
      <c r="Q34" s="28"/>
      <c r="R34" s="26"/>
    </row>
    <row r="35" spans="1:18" s="20" customFormat="1" ht="27.6" customHeight="1" x14ac:dyDescent="0.2">
      <c r="A35" s="70">
        <v>2</v>
      </c>
      <c r="B35" s="70"/>
      <c r="C35" s="117"/>
      <c r="D35" s="117"/>
      <c r="E35" s="181"/>
      <c r="F35" s="182"/>
      <c r="G35" s="233"/>
      <c r="H35" s="71"/>
      <c r="I35" s="23"/>
      <c r="J35" s="24">
        <v>8</v>
      </c>
      <c r="K35" s="25" t="s">
        <v>1351</v>
      </c>
      <c r="L35" s="26" t="str">
        <f>IF(ISERROR(VLOOKUP(K35,'KAYIT LİSTESİ'!$B$4:$H$605,2,0)),"",(VLOOKUP(K35,'KAYIT LİSTESİ'!$B$4:$H$605,2,0)))</f>
        <v/>
      </c>
      <c r="M35" s="27" t="str">
        <f>IF(ISERROR(VLOOKUP(K35,'KAYIT LİSTESİ'!$B$4:$H$605,4,0)),"",(VLOOKUP(K35,'KAYIT LİSTESİ'!$B$4:$H$605,4,0)))</f>
        <v/>
      </c>
      <c r="N35" s="27" t="str">
        <f>IF(ISERROR(VLOOKUP(K35,'KAYIT LİSTESİ'!$B$4:$N$605,13,0)),"",(VLOOKUP(K35,'KAYIT LİSTESİ'!$B$4:$N$605,13,0)))</f>
        <v/>
      </c>
      <c r="O35" s="46" t="str">
        <f>IF(ISERROR(VLOOKUP(K35,'KAYIT LİSTESİ'!$B$4:$H$605,5,0)),"",(VLOOKUP(K35,'KAYIT LİSTESİ'!$B$4:$H$605,5,0)))</f>
        <v/>
      </c>
      <c r="P35" s="46" t="str">
        <f>IF(ISERROR(VLOOKUP(K35,'KAYIT LİSTESİ'!$B$4:$H$605,6,0)),"",(VLOOKUP(K35,'KAYIT LİSTESİ'!$B$4:$H$605,6,0)))</f>
        <v/>
      </c>
      <c r="Q35" s="28"/>
      <c r="R35" s="26"/>
    </row>
    <row r="36" spans="1:18" s="20" customFormat="1" ht="27.6" customHeight="1" x14ac:dyDescent="0.2">
      <c r="A36" s="534" t="s">
        <v>12</v>
      </c>
      <c r="B36" s="535" t="s">
        <v>147</v>
      </c>
      <c r="C36" s="527" t="s">
        <v>387</v>
      </c>
      <c r="D36" s="528"/>
      <c r="E36" s="529"/>
      <c r="F36" s="530"/>
      <c r="G36" s="531" t="s">
        <v>15</v>
      </c>
      <c r="H36" s="532" t="s">
        <v>27</v>
      </c>
      <c r="I36" s="23"/>
      <c r="J36" s="547" t="s">
        <v>44</v>
      </c>
      <c r="K36" s="548"/>
      <c r="L36" s="548"/>
      <c r="M36" s="548"/>
      <c r="N36" s="548"/>
      <c r="O36" s="548"/>
      <c r="P36" s="548"/>
      <c r="Q36" s="548"/>
      <c r="R36" s="549"/>
    </row>
    <row r="37" spans="1:18" s="20" customFormat="1" ht="27.6" customHeight="1" x14ac:dyDescent="0.2">
      <c r="A37" s="534"/>
      <c r="B37" s="536"/>
      <c r="C37" s="354" t="s">
        <v>386</v>
      </c>
      <c r="D37" s="355" t="s">
        <v>225</v>
      </c>
      <c r="E37" s="348" t="s">
        <v>14</v>
      </c>
      <c r="F37" s="348" t="s">
        <v>47</v>
      </c>
      <c r="G37" s="531"/>
      <c r="H37" s="533"/>
      <c r="I37" s="23"/>
      <c r="J37" s="45" t="s">
        <v>12</v>
      </c>
      <c r="K37" s="42" t="s">
        <v>148</v>
      </c>
      <c r="L37" s="42" t="s">
        <v>147</v>
      </c>
      <c r="M37" s="43" t="s">
        <v>13</v>
      </c>
      <c r="N37" s="43" t="s">
        <v>225</v>
      </c>
      <c r="O37" s="44" t="s">
        <v>14</v>
      </c>
      <c r="P37" s="44" t="s">
        <v>47</v>
      </c>
      <c r="Q37" s="42" t="s">
        <v>15</v>
      </c>
      <c r="R37" s="42" t="s">
        <v>27</v>
      </c>
    </row>
    <row r="38" spans="1:18" s="20" customFormat="1" ht="27.6" customHeight="1" x14ac:dyDescent="0.2">
      <c r="A38" s="70">
        <v>1</v>
      </c>
      <c r="B38" s="70"/>
      <c r="C38" s="117"/>
      <c r="D38" s="117"/>
      <c r="E38" s="181"/>
      <c r="F38" s="182"/>
      <c r="G38" s="118"/>
      <c r="H38" s="71"/>
      <c r="I38" s="23"/>
      <c r="J38" s="24">
        <v>1</v>
      </c>
      <c r="K38" s="25" t="s">
        <v>1352</v>
      </c>
      <c r="L38" s="26" t="str">
        <f>IF(ISERROR(VLOOKUP(K38,'KAYIT LİSTESİ'!$B$4:$H$605,2,0)),"",(VLOOKUP(K38,'KAYIT LİSTESİ'!$B$4:$H$605,2,0)))</f>
        <v/>
      </c>
      <c r="M38" s="27" t="str">
        <f>IF(ISERROR(VLOOKUP(K38,'KAYIT LİSTESİ'!$B$4:$H$605,4,0)),"",(VLOOKUP(K38,'KAYIT LİSTESİ'!$B$4:$H$605,4,0)))</f>
        <v/>
      </c>
      <c r="N38" s="27" t="str">
        <f>IF(ISERROR(VLOOKUP(K38,'KAYIT LİSTESİ'!$B$4:$N$605,13,0)),"",(VLOOKUP(K38,'KAYIT LİSTESİ'!$B$4:$N$605,13,0)))</f>
        <v/>
      </c>
      <c r="O38" s="46" t="str">
        <f>IF(ISERROR(VLOOKUP(K38,'KAYIT LİSTESİ'!$B$4:$H$605,5,0)),"",(VLOOKUP(K38,'KAYIT LİSTESİ'!$B$4:$H$605,5,0)))</f>
        <v/>
      </c>
      <c r="P38" s="46" t="str">
        <f>IF(ISERROR(VLOOKUP(K38,'KAYIT LİSTESİ'!$B$4:$H$605,6,0)),"",(VLOOKUP(K38,'KAYIT LİSTESİ'!$B$4:$H$605,6,0)))</f>
        <v/>
      </c>
      <c r="Q38" s="233"/>
      <c r="R38" s="26"/>
    </row>
    <row r="39" spans="1:18" s="20" customFormat="1" ht="27.6" customHeight="1" x14ac:dyDescent="0.2">
      <c r="A39" s="70">
        <v>2</v>
      </c>
      <c r="B39" s="70"/>
      <c r="C39" s="117"/>
      <c r="D39" s="117"/>
      <c r="E39" s="181"/>
      <c r="F39" s="182"/>
      <c r="G39" s="118"/>
      <c r="H39" s="71"/>
      <c r="I39" s="23"/>
      <c r="J39" s="24">
        <v>2</v>
      </c>
      <c r="K39" s="25" t="s">
        <v>1353</v>
      </c>
      <c r="L39" s="26" t="str">
        <f>IF(ISERROR(VLOOKUP(K39,'KAYIT LİSTESİ'!$B$4:$H$605,2,0)),"",(VLOOKUP(K39,'KAYIT LİSTESİ'!$B$4:$H$605,2,0)))</f>
        <v/>
      </c>
      <c r="M39" s="27" t="str">
        <f>IF(ISERROR(VLOOKUP(K39,'KAYIT LİSTESİ'!$B$4:$H$605,4,0)),"",(VLOOKUP(K39,'KAYIT LİSTESİ'!$B$4:$H$605,4,0)))</f>
        <v/>
      </c>
      <c r="N39" s="27" t="str">
        <f>IF(ISERROR(VLOOKUP(K39,'KAYIT LİSTESİ'!$B$4:$N$605,13,0)),"",(VLOOKUP(K39,'KAYIT LİSTESİ'!$B$4:$N$605,13,0)))</f>
        <v/>
      </c>
      <c r="O39" s="46" t="str">
        <f>IF(ISERROR(VLOOKUP(K39,'KAYIT LİSTESİ'!$B$4:$H$605,5,0)),"",(VLOOKUP(K39,'KAYIT LİSTESİ'!$B$4:$H$605,5,0)))</f>
        <v/>
      </c>
      <c r="P39" s="46" t="str">
        <f>IF(ISERROR(VLOOKUP(K39,'KAYIT LİSTESİ'!$B$4:$H$605,6,0)),"",(VLOOKUP(K39,'KAYIT LİSTESİ'!$B$4:$H$605,6,0)))</f>
        <v/>
      </c>
      <c r="Q39" s="233"/>
      <c r="R39" s="26"/>
    </row>
    <row r="40" spans="1:18" s="20" customFormat="1" ht="27.6" customHeight="1" x14ac:dyDescent="0.2">
      <c r="A40" s="70">
        <v>3</v>
      </c>
      <c r="B40" s="70"/>
      <c r="C40" s="117"/>
      <c r="D40" s="117"/>
      <c r="E40" s="181"/>
      <c r="F40" s="182"/>
      <c r="G40" s="118"/>
      <c r="H40" s="71"/>
      <c r="I40" s="23"/>
      <c r="J40" s="24">
        <v>3</v>
      </c>
      <c r="K40" s="25" t="s">
        <v>1354</v>
      </c>
      <c r="L40" s="26" t="str">
        <f>IF(ISERROR(VLOOKUP(K40,'KAYIT LİSTESİ'!$B$4:$H$605,2,0)),"",(VLOOKUP(K40,'KAYIT LİSTESİ'!$B$4:$H$605,2,0)))</f>
        <v/>
      </c>
      <c r="M40" s="27" t="str">
        <f>IF(ISERROR(VLOOKUP(K40,'KAYIT LİSTESİ'!$B$4:$H$605,4,0)),"",(VLOOKUP(K40,'KAYIT LİSTESİ'!$B$4:$H$605,4,0)))</f>
        <v/>
      </c>
      <c r="N40" s="27" t="str">
        <f>IF(ISERROR(VLOOKUP(K40,'KAYIT LİSTESİ'!$B$4:$N$605,13,0)),"",(VLOOKUP(K40,'KAYIT LİSTESİ'!$B$4:$N$605,13,0)))</f>
        <v/>
      </c>
      <c r="O40" s="46" t="str">
        <f>IF(ISERROR(VLOOKUP(K40,'KAYIT LİSTESİ'!$B$4:$H$605,5,0)),"",(VLOOKUP(K40,'KAYIT LİSTESİ'!$B$4:$H$605,5,0)))</f>
        <v/>
      </c>
      <c r="P40" s="46" t="str">
        <f>IF(ISERROR(VLOOKUP(K40,'KAYIT LİSTESİ'!$B$4:$H$605,6,0)),"",(VLOOKUP(K40,'KAYIT LİSTESİ'!$B$4:$H$605,6,0)))</f>
        <v/>
      </c>
      <c r="Q40" s="233"/>
      <c r="R40" s="26"/>
    </row>
    <row r="41" spans="1:18" s="20" customFormat="1" ht="27.6" customHeight="1" x14ac:dyDescent="0.2">
      <c r="A41" s="70">
        <v>4</v>
      </c>
      <c r="B41" s="70"/>
      <c r="C41" s="117"/>
      <c r="D41" s="117"/>
      <c r="E41" s="181"/>
      <c r="F41" s="182"/>
      <c r="G41" s="118"/>
      <c r="H41" s="71"/>
      <c r="I41" s="23"/>
      <c r="J41" s="24">
        <v>4</v>
      </c>
      <c r="K41" s="25" t="s">
        <v>1355</v>
      </c>
      <c r="L41" s="26" t="str">
        <f>IF(ISERROR(VLOOKUP(K41,'KAYIT LİSTESİ'!$B$4:$H$605,2,0)),"",(VLOOKUP(K41,'KAYIT LİSTESİ'!$B$4:$H$605,2,0)))</f>
        <v/>
      </c>
      <c r="M41" s="27" t="str">
        <f>IF(ISERROR(VLOOKUP(K41,'KAYIT LİSTESİ'!$B$4:$H$605,4,0)),"",(VLOOKUP(K41,'KAYIT LİSTESİ'!$B$4:$H$605,4,0)))</f>
        <v/>
      </c>
      <c r="N41" s="27" t="str">
        <f>IF(ISERROR(VLOOKUP(K41,'KAYIT LİSTESİ'!$B$4:$N$605,13,0)),"",(VLOOKUP(K41,'KAYIT LİSTESİ'!$B$4:$N$605,13,0)))</f>
        <v/>
      </c>
      <c r="O41" s="46" t="str">
        <f>IF(ISERROR(VLOOKUP(K41,'KAYIT LİSTESİ'!$B$4:$H$605,5,0)),"",(VLOOKUP(K41,'KAYIT LİSTESİ'!$B$4:$H$605,5,0)))</f>
        <v/>
      </c>
      <c r="P41" s="46" t="str">
        <f>IF(ISERROR(VLOOKUP(K41,'KAYIT LİSTESİ'!$B$4:$H$605,6,0)),"",(VLOOKUP(K41,'KAYIT LİSTESİ'!$B$4:$H$605,6,0)))</f>
        <v/>
      </c>
      <c r="Q41" s="233"/>
      <c r="R41" s="26"/>
    </row>
    <row r="42" spans="1:18" s="20" customFormat="1" ht="27.6" customHeight="1" x14ac:dyDescent="0.2">
      <c r="A42" s="534" t="s">
        <v>12</v>
      </c>
      <c r="B42" s="535" t="s">
        <v>147</v>
      </c>
      <c r="C42" s="527" t="s">
        <v>387</v>
      </c>
      <c r="D42" s="528"/>
      <c r="E42" s="529"/>
      <c r="F42" s="530"/>
      <c r="G42" s="531" t="s">
        <v>15</v>
      </c>
      <c r="H42" s="532" t="s">
        <v>27</v>
      </c>
      <c r="I42" s="23"/>
      <c r="J42" s="24">
        <v>5</v>
      </c>
      <c r="K42" s="25" t="s">
        <v>1356</v>
      </c>
      <c r="L42" s="26" t="str">
        <f>IF(ISERROR(VLOOKUP(K42,'KAYIT LİSTESİ'!$B$4:$H$605,2,0)),"",(VLOOKUP(K42,'KAYIT LİSTESİ'!$B$4:$H$605,2,0)))</f>
        <v/>
      </c>
      <c r="M42" s="27" t="str">
        <f>IF(ISERROR(VLOOKUP(K42,'KAYIT LİSTESİ'!$B$4:$H$605,4,0)),"",(VLOOKUP(K42,'KAYIT LİSTESİ'!$B$4:$H$605,4,0)))</f>
        <v/>
      </c>
      <c r="N42" s="27" t="str">
        <f>IF(ISERROR(VLOOKUP(K42,'KAYIT LİSTESİ'!$B$4:$N$605,13,0)),"",(VLOOKUP(K42,'KAYIT LİSTESİ'!$B$4:$N$605,13,0)))</f>
        <v/>
      </c>
      <c r="O42" s="46" t="str">
        <f>IF(ISERROR(VLOOKUP(K42,'KAYIT LİSTESİ'!$B$4:$H$605,5,0)),"",(VLOOKUP(K42,'KAYIT LİSTESİ'!$B$4:$H$605,5,0)))</f>
        <v/>
      </c>
      <c r="P42" s="46" t="str">
        <f>IF(ISERROR(VLOOKUP(K42,'KAYIT LİSTESİ'!$B$4:$H$605,6,0)),"",(VLOOKUP(K42,'KAYIT LİSTESİ'!$B$4:$H$605,6,0)))</f>
        <v/>
      </c>
      <c r="Q42" s="233"/>
      <c r="R42" s="26"/>
    </row>
    <row r="43" spans="1:18" s="20" customFormat="1" ht="27.6" customHeight="1" x14ac:dyDescent="0.2">
      <c r="A43" s="534"/>
      <c r="B43" s="536"/>
      <c r="C43" s="354" t="s">
        <v>386</v>
      </c>
      <c r="D43" s="355" t="s">
        <v>225</v>
      </c>
      <c r="E43" s="348" t="s">
        <v>14</v>
      </c>
      <c r="F43" s="348" t="s">
        <v>47</v>
      </c>
      <c r="G43" s="531"/>
      <c r="H43" s="533"/>
      <c r="I43" s="23"/>
      <c r="J43" s="24">
        <v>6</v>
      </c>
      <c r="K43" s="25" t="s">
        <v>1357</v>
      </c>
      <c r="L43" s="26" t="str">
        <f>IF(ISERROR(VLOOKUP(K43,'KAYIT LİSTESİ'!$B$4:$H$605,2,0)),"",(VLOOKUP(K43,'KAYIT LİSTESİ'!$B$4:$H$605,2,0)))</f>
        <v/>
      </c>
      <c r="M43" s="27" t="str">
        <f>IF(ISERROR(VLOOKUP(K43,'KAYIT LİSTESİ'!$B$4:$H$605,4,0)),"",(VLOOKUP(K43,'KAYIT LİSTESİ'!$B$4:$H$605,4,0)))</f>
        <v/>
      </c>
      <c r="N43" s="27" t="str">
        <f>IF(ISERROR(VLOOKUP(K43,'KAYIT LİSTESİ'!$B$4:$N$605,13,0)),"",(VLOOKUP(K43,'KAYIT LİSTESİ'!$B$4:$N$605,13,0)))</f>
        <v/>
      </c>
      <c r="O43" s="46" t="str">
        <f>IF(ISERROR(VLOOKUP(K43,'KAYIT LİSTESİ'!$B$4:$H$605,5,0)),"",(VLOOKUP(K43,'KAYIT LİSTESİ'!$B$4:$H$605,5,0)))</f>
        <v/>
      </c>
      <c r="P43" s="46" t="str">
        <f>IF(ISERROR(VLOOKUP(K43,'KAYIT LİSTESİ'!$B$4:$H$605,6,0)),"",(VLOOKUP(K43,'KAYIT LİSTESİ'!$B$4:$H$605,6,0)))</f>
        <v/>
      </c>
      <c r="Q43" s="233"/>
      <c r="R43" s="26"/>
    </row>
    <row r="44" spans="1:18" s="20" customFormat="1" ht="27.6" customHeight="1" x14ac:dyDescent="0.2">
      <c r="A44" s="70">
        <v>1</v>
      </c>
      <c r="B44" s="70"/>
      <c r="C44" s="117"/>
      <c r="D44" s="117"/>
      <c r="E44" s="181"/>
      <c r="F44" s="182"/>
      <c r="G44" s="118"/>
      <c r="H44" s="71"/>
      <c r="I44" s="23"/>
      <c r="J44" s="24">
        <v>7</v>
      </c>
      <c r="K44" s="25" t="s">
        <v>1358</v>
      </c>
      <c r="L44" s="26" t="str">
        <f>IF(ISERROR(VLOOKUP(K44,'KAYIT LİSTESİ'!$B$4:$H$605,2,0)),"",(VLOOKUP(K44,'KAYIT LİSTESİ'!$B$4:$H$605,2,0)))</f>
        <v/>
      </c>
      <c r="M44" s="27" t="str">
        <f>IF(ISERROR(VLOOKUP(K44,'KAYIT LİSTESİ'!$B$4:$H$605,4,0)),"",(VLOOKUP(K44,'KAYIT LİSTESİ'!$B$4:$H$605,4,0)))</f>
        <v/>
      </c>
      <c r="N44" s="27" t="str">
        <f>IF(ISERROR(VLOOKUP(K44,'KAYIT LİSTESİ'!$B$4:$N$605,13,0)),"",(VLOOKUP(K44,'KAYIT LİSTESİ'!$B$4:$N$605,13,0)))</f>
        <v/>
      </c>
      <c r="O44" s="46" t="str">
        <f>IF(ISERROR(VLOOKUP(K44,'KAYIT LİSTESİ'!$B$4:$H$605,5,0)),"",(VLOOKUP(K44,'KAYIT LİSTESİ'!$B$4:$H$605,5,0)))</f>
        <v/>
      </c>
      <c r="P44" s="46" t="str">
        <f>IF(ISERROR(VLOOKUP(K44,'KAYIT LİSTESİ'!$B$4:$H$605,6,0)),"",(VLOOKUP(K44,'KAYIT LİSTESİ'!$B$4:$H$605,6,0)))</f>
        <v/>
      </c>
      <c r="Q44" s="233"/>
      <c r="R44" s="26"/>
    </row>
    <row r="45" spans="1:18" s="20" customFormat="1" ht="27.6" customHeight="1" x14ac:dyDescent="0.2">
      <c r="A45" s="70">
        <v>2</v>
      </c>
      <c r="B45" s="70"/>
      <c r="C45" s="117"/>
      <c r="D45" s="117"/>
      <c r="E45" s="181"/>
      <c r="F45" s="182"/>
      <c r="G45" s="118"/>
      <c r="H45" s="71"/>
      <c r="I45" s="23"/>
      <c r="J45" s="24">
        <v>8</v>
      </c>
      <c r="K45" s="25" t="s">
        <v>1359</v>
      </c>
      <c r="L45" s="26" t="str">
        <f>IF(ISERROR(VLOOKUP(K45,'KAYIT LİSTESİ'!$B$4:$H$605,2,0)),"",(VLOOKUP(K45,'KAYIT LİSTESİ'!$B$4:$H$605,2,0)))</f>
        <v/>
      </c>
      <c r="M45" s="27" t="str">
        <f>IF(ISERROR(VLOOKUP(K45,'KAYIT LİSTESİ'!$B$4:$H$605,4,0)),"",(VLOOKUP(K45,'KAYIT LİSTESİ'!$B$4:$H$605,4,0)))</f>
        <v/>
      </c>
      <c r="N45" s="27" t="str">
        <f>IF(ISERROR(VLOOKUP(K45,'KAYIT LİSTESİ'!$B$4:$N$605,13,0)),"",(VLOOKUP(K45,'KAYIT LİSTESİ'!$B$4:$N$605,13,0)))</f>
        <v/>
      </c>
      <c r="O45" s="46" t="str">
        <f>IF(ISERROR(VLOOKUP(K45,'KAYIT LİSTESİ'!$B$4:$H$605,5,0)),"",(VLOOKUP(K45,'KAYIT LİSTESİ'!$B$4:$H$605,5,0)))</f>
        <v/>
      </c>
      <c r="P45" s="46" t="str">
        <f>IF(ISERROR(VLOOKUP(K45,'KAYIT LİSTESİ'!$B$4:$H$605,6,0)),"",(VLOOKUP(K45,'KAYIT LİSTESİ'!$B$4:$H$605,6,0)))</f>
        <v/>
      </c>
      <c r="Q45" s="233"/>
      <c r="R45" s="26"/>
    </row>
    <row r="46" spans="1:18" s="20" customFormat="1" ht="27.6" customHeight="1" x14ac:dyDescent="0.2">
      <c r="A46" s="70">
        <v>3</v>
      </c>
      <c r="B46" s="70"/>
      <c r="C46" s="117"/>
      <c r="D46" s="117"/>
      <c r="E46" s="181"/>
      <c r="F46" s="182"/>
      <c r="G46" s="118"/>
      <c r="H46" s="71"/>
      <c r="I46" s="23"/>
      <c r="J46" s="547" t="s">
        <v>45</v>
      </c>
      <c r="K46" s="548"/>
      <c r="L46" s="548"/>
      <c r="M46" s="548"/>
      <c r="N46" s="548"/>
      <c r="O46" s="548"/>
      <c r="P46" s="548"/>
      <c r="Q46" s="548"/>
      <c r="R46" s="549"/>
    </row>
    <row r="47" spans="1:18" s="20" customFormat="1" ht="27.6" customHeight="1" x14ac:dyDescent="0.2">
      <c r="A47" s="70">
        <v>4</v>
      </c>
      <c r="B47" s="70"/>
      <c r="C47" s="117"/>
      <c r="D47" s="117"/>
      <c r="E47" s="181"/>
      <c r="F47" s="182"/>
      <c r="G47" s="118"/>
      <c r="H47" s="71"/>
      <c r="I47" s="23"/>
      <c r="J47" s="45" t="s">
        <v>12</v>
      </c>
      <c r="K47" s="42" t="s">
        <v>148</v>
      </c>
      <c r="L47" s="42" t="s">
        <v>147</v>
      </c>
      <c r="M47" s="43" t="s">
        <v>13</v>
      </c>
      <c r="N47" s="43" t="s">
        <v>225</v>
      </c>
      <c r="O47" s="44" t="s">
        <v>14</v>
      </c>
      <c r="P47" s="44" t="s">
        <v>47</v>
      </c>
      <c r="Q47" s="42" t="s">
        <v>15</v>
      </c>
      <c r="R47" s="42" t="s">
        <v>27</v>
      </c>
    </row>
    <row r="48" spans="1:18" s="20" customFormat="1" ht="27.6" customHeight="1" x14ac:dyDescent="0.2">
      <c r="A48" s="70">
        <v>5</v>
      </c>
      <c r="B48" s="70"/>
      <c r="C48" s="117"/>
      <c r="D48" s="117"/>
      <c r="E48" s="181"/>
      <c r="F48" s="182"/>
      <c r="G48" s="118"/>
      <c r="H48" s="71"/>
      <c r="I48" s="23"/>
      <c r="J48" s="24">
        <v>1</v>
      </c>
      <c r="K48" s="25" t="s">
        <v>1360</v>
      </c>
      <c r="L48" s="26" t="str">
        <f>IF(ISERROR(VLOOKUP(K48,'KAYIT LİSTESİ'!$B$4:$H$605,2,0)),"",(VLOOKUP(K48,'KAYIT LİSTESİ'!$B$4:$H$605,2,0)))</f>
        <v/>
      </c>
      <c r="M48" s="27" t="str">
        <f>IF(ISERROR(VLOOKUP(K48,'KAYIT LİSTESİ'!$B$4:$H$605,4,0)),"",(VLOOKUP(K48,'KAYIT LİSTESİ'!$B$4:$H$605,4,0)))</f>
        <v/>
      </c>
      <c r="N48" s="27" t="str">
        <f>IF(ISERROR(VLOOKUP(K48,'KAYIT LİSTESİ'!$B$4:$N$605,13,0)),"",(VLOOKUP(K48,'KAYIT LİSTESİ'!$B$4:$N$605,13,0)))</f>
        <v/>
      </c>
      <c r="O48" s="46" t="str">
        <f>IF(ISERROR(VLOOKUP(K48,'KAYIT LİSTESİ'!$B$4:$H$605,5,0)),"",(VLOOKUP(K48,'KAYIT LİSTESİ'!$B$4:$H$605,5,0)))</f>
        <v/>
      </c>
      <c r="P48" s="46" t="str">
        <f>IF(ISERROR(VLOOKUP(K48,'KAYIT LİSTESİ'!$B$4:$H$605,6,0)),"",(VLOOKUP(K48,'KAYIT LİSTESİ'!$B$4:$H$605,6,0)))</f>
        <v/>
      </c>
      <c r="Q48" s="28"/>
      <c r="R48" s="26"/>
    </row>
    <row r="49" spans="1:19" s="20" customFormat="1" ht="27.6" customHeight="1" x14ac:dyDescent="0.2">
      <c r="A49" s="534" t="s">
        <v>12</v>
      </c>
      <c r="B49" s="535" t="s">
        <v>147</v>
      </c>
      <c r="C49" s="527" t="s">
        <v>387</v>
      </c>
      <c r="D49" s="528"/>
      <c r="E49" s="529"/>
      <c r="F49" s="530"/>
      <c r="G49" s="531" t="s">
        <v>15</v>
      </c>
      <c r="H49" s="532" t="s">
        <v>27</v>
      </c>
      <c r="I49" s="23"/>
      <c r="J49" s="24">
        <v>2</v>
      </c>
      <c r="K49" s="25" t="s">
        <v>1361</v>
      </c>
      <c r="L49" s="26" t="str">
        <f>IF(ISERROR(VLOOKUP(K49,'KAYIT LİSTESİ'!$B$4:$H$605,2,0)),"",(VLOOKUP(K49,'KAYIT LİSTESİ'!$B$4:$H$605,2,0)))</f>
        <v/>
      </c>
      <c r="M49" s="27" t="str">
        <f>IF(ISERROR(VLOOKUP(K49,'KAYIT LİSTESİ'!$B$4:$H$605,4,0)),"",(VLOOKUP(K49,'KAYIT LİSTESİ'!$B$4:$H$605,4,0)))</f>
        <v/>
      </c>
      <c r="N49" s="27" t="str">
        <f>IF(ISERROR(VLOOKUP(K49,'KAYIT LİSTESİ'!$B$4:$N$605,13,0)),"",(VLOOKUP(K49,'KAYIT LİSTESİ'!$B$4:$N$605,13,0)))</f>
        <v/>
      </c>
      <c r="O49" s="46" t="str">
        <f>IF(ISERROR(VLOOKUP(K49,'KAYIT LİSTESİ'!$B$4:$H$605,5,0)),"",(VLOOKUP(K49,'KAYIT LİSTESİ'!$B$4:$H$605,5,0)))</f>
        <v/>
      </c>
      <c r="P49" s="46" t="str">
        <f>IF(ISERROR(VLOOKUP(K49,'KAYIT LİSTESİ'!$B$4:$H$605,6,0)),"",(VLOOKUP(K49,'KAYIT LİSTESİ'!$B$4:$H$605,6,0)))</f>
        <v/>
      </c>
      <c r="Q49" s="28"/>
      <c r="R49" s="26"/>
    </row>
    <row r="50" spans="1:19" s="20" customFormat="1" ht="27.6" customHeight="1" x14ac:dyDescent="0.2">
      <c r="A50" s="534"/>
      <c r="B50" s="536"/>
      <c r="C50" s="354" t="s">
        <v>386</v>
      </c>
      <c r="D50" s="355" t="s">
        <v>225</v>
      </c>
      <c r="E50" s="348" t="s">
        <v>14</v>
      </c>
      <c r="F50" s="348" t="s">
        <v>47</v>
      </c>
      <c r="G50" s="531"/>
      <c r="H50" s="533"/>
      <c r="I50" s="23"/>
      <c r="J50" s="24">
        <v>3</v>
      </c>
      <c r="K50" s="25" t="s">
        <v>1362</v>
      </c>
      <c r="L50" s="26" t="str">
        <f>IF(ISERROR(VLOOKUP(K50,'KAYIT LİSTESİ'!$B$4:$H$605,2,0)),"",(VLOOKUP(K50,'KAYIT LİSTESİ'!$B$4:$H$605,2,0)))</f>
        <v/>
      </c>
      <c r="M50" s="27" t="str">
        <f>IF(ISERROR(VLOOKUP(K50,'KAYIT LİSTESİ'!$B$4:$H$605,4,0)),"",(VLOOKUP(K50,'KAYIT LİSTESİ'!$B$4:$H$605,4,0)))</f>
        <v/>
      </c>
      <c r="N50" s="27" t="str">
        <f>IF(ISERROR(VLOOKUP(K50,'KAYIT LİSTESİ'!$B$4:$N$605,13,0)),"",(VLOOKUP(K50,'KAYIT LİSTESİ'!$B$4:$N$605,13,0)))</f>
        <v/>
      </c>
      <c r="O50" s="46" t="str">
        <f>IF(ISERROR(VLOOKUP(K50,'KAYIT LİSTESİ'!$B$4:$H$605,5,0)),"",(VLOOKUP(K50,'KAYIT LİSTESİ'!$B$4:$H$605,5,0)))</f>
        <v/>
      </c>
      <c r="P50" s="46" t="str">
        <f>IF(ISERROR(VLOOKUP(K50,'KAYIT LİSTESİ'!$B$4:$H$605,6,0)),"",(VLOOKUP(K50,'KAYIT LİSTESİ'!$B$4:$H$605,6,0)))</f>
        <v/>
      </c>
      <c r="Q50" s="28"/>
      <c r="R50" s="26"/>
    </row>
    <row r="51" spans="1:19" s="20" customFormat="1" ht="27.6" customHeight="1" x14ac:dyDescent="0.2">
      <c r="A51" s="70">
        <v>1</v>
      </c>
      <c r="B51" s="70"/>
      <c r="C51" s="117"/>
      <c r="D51" s="117"/>
      <c r="E51" s="181"/>
      <c r="F51" s="182"/>
      <c r="G51" s="118"/>
      <c r="H51" s="71"/>
      <c r="I51" s="23"/>
      <c r="J51" s="24">
        <v>4</v>
      </c>
      <c r="K51" s="25" t="s">
        <v>1363</v>
      </c>
      <c r="L51" s="26" t="str">
        <f>IF(ISERROR(VLOOKUP(K51,'KAYIT LİSTESİ'!$B$4:$H$605,2,0)),"",(VLOOKUP(K51,'KAYIT LİSTESİ'!$B$4:$H$605,2,0)))</f>
        <v/>
      </c>
      <c r="M51" s="27" t="str">
        <f>IF(ISERROR(VLOOKUP(K51,'KAYIT LİSTESİ'!$B$4:$H$605,4,0)),"",(VLOOKUP(K51,'KAYIT LİSTESİ'!$B$4:$H$605,4,0)))</f>
        <v/>
      </c>
      <c r="N51" s="27" t="str">
        <f>IF(ISERROR(VLOOKUP(K51,'KAYIT LİSTESİ'!$B$4:$N$605,13,0)),"",(VLOOKUP(K51,'KAYIT LİSTESİ'!$B$4:$N$605,13,0)))</f>
        <v/>
      </c>
      <c r="O51" s="46" t="str">
        <f>IF(ISERROR(VLOOKUP(K51,'KAYIT LİSTESİ'!$B$4:$H$605,5,0)),"",(VLOOKUP(K51,'KAYIT LİSTESİ'!$B$4:$H$605,5,0)))</f>
        <v/>
      </c>
      <c r="P51" s="46" t="str">
        <f>IF(ISERROR(VLOOKUP(K51,'KAYIT LİSTESİ'!$B$4:$H$605,6,0)),"",(VLOOKUP(K51,'KAYIT LİSTESİ'!$B$4:$H$605,6,0)))</f>
        <v/>
      </c>
      <c r="Q51" s="28"/>
      <c r="R51" s="26"/>
    </row>
    <row r="52" spans="1:19" s="20" customFormat="1" ht="27.6" customHeight="1" x14ac:dyDescent="0.2">
      <c r="A52" s="70"/>
      <c r="B52" s="70"/>
      <c r="C52" s="117"/>
      <c r="D52" s="117"/>
      <c r="E52" s="181"/>
      <c r="F52" s="182"/>
      <c r="G52" s="118"/>
      <c r="H52" s="71"/>
      <c r="I52" s="23"/>
      <c r="J52" s="24">
        <v>5</v>
      </c>
      <c r="K52" s="25" t="s">
        <v>1364</v>
      </c>
      <c r="L52" s="26" t="str">
        <f>IF(ISERROR(VLOOKUP(K52,'KAYIT LİSTESİ'!$B$4:$H$605,2,0)),"",(VLOOKUP(K52,'KAYIT LİSTESİ'!$B$4:$H$605,2,0)))</f>
        <v/>
      </c>
      <c r="M52" s="27" t="str">
        <f>IF(ISERROR(VLOOKUP(K52,'KAYIT LİSTESİ'!$B$4:$H$605,4,0)),"",(VLOOKUP(K52,'KAYIT LİSTESİ'!$B$4:$H$605,4,0)))</f>
        <v/>
      </c>
      <c r="N52" s="27" t="str">
        <f>IF(ISERROR(VLOOKUP(K52,'KAYIT LİSTESİ'!$B$4:$N$605,13,0)),"",(VLOOKUP(K52,'KAYIT LİSTESİ'!$B$4:$N$605,13,0)))</f>
        <v/>
      </c>
      <c r="O52" s="46" t="str">
        <f>IF(ISERROR(VLOOKUP(K52,'KAYIT LİSTESİ'!$B$4:$H$605,5,0)),"",(VLOOKUP(K52,'KAYIT LİSTESİ'!$B$4:$H$605,5,0)))</f>
        <v/>
      </c>
      <c r="P52" s="46" t="str">
        <f>IF(ISERROR(VLOOKUP(K52,'KAYIT LİSTESİ'!$B$4:$H$605,6,0)),"",(VLOOKUP(K52,'KAYIT LİSTESİ'!$B$4:$H$605,6,0)))</f>
        <v/>
      </c>
      <c r="Q52" s="28"/>
      <c r="R52" s="26"/>
    </row>
    <row r="53" spans="1:19" s="20" customFormat="1" ht="27.6" customHeight="1" x14ac:dyDescent="0.2">
      <c r="A53" s="70"/>
      <c r="B53" s="70"/>
      <c r="C53" s="117"/>
      <c r="D53" s="117"/>
      <c r="E53" s="181"/>
      <c r="F53" s="182"/>
      <c r="G53" s="118"/>
      <c r="H53" s="71"/>
      <c r="I53" s="23"/>
      <c r="J53" s="24">
        <v>6</v>
      </c>
      <c r="K53" s="25" t="s">
        <v>1365</v>
      </c>
      <c r="L53" s="26" t="str">
        <f>IF(ISERROR(VLOOKUP(K53,'KAYIT LİSTESİ'!$B$4:$H$605,2,0)),"",(VLOOKUP(K53,'KAYIT LİSTESİ'!$B$4:$H$605,2,0)))</f>
        <v/>
      </c>
      <c r="M53" s="27" t="str">
        <f>IF(ISERROR(VLOOKUP(K53,'KAYIT LİSTESİ'!$B$4:$H$605,4,0)),"",(VLOOKUP(K53,'KAYIT LİSTESİ'!$B$4:$H$605,4,0)))</f>
        <v/>
      </c>
      <c r="N53" s="27" t="str">
        <f>IF(ISERROR(VLOOKUP(K53,'KAYIT LİSTESİ'!$B$4:$N$605,13,0)),"",(VLOOKUP(K53,'KAYIT LİSTESİ'!$B$4:$N$605,13,0)))</f>
        <v/>
      </c>
      <c r="O53" s="46" t="str">
        <f>IF(ISERROR(VLOOKUP(K53,'KAYIT LİSTESİ'!$B$4:$H$605,5,0)),"",(VLOOKUP(K53,'KAYIT LİSTESİ'!$B$4:$H$605,5,0)))</f>
        <v/>
      </c>
      <c r="P53" s="46" t="str">
        <f>IF(ISERROR(VLOOKUP(K53,'KAYIT LİSTESİ'!$B$4:$H$605,6,0)),"",(VLOOKUP(K53,'KAYIT LİSTESİ'!$B$4:$H$605,6,0)))</f>
        <v/>
      </c>
      <c r="Q53" s="28"/>
      <c r="R53" s="26"/>
    </row>
    <row r="54" spans="1:19" s="20" customFormat="1" ht="27.6" customHeight="1" x14ac:dyDescent="0.2">
      <c r="A54" s="70"/>
      <c r="B54" s="70"/>
      <c r="C54" s="117"/>
      <c r="D54" s="117"/>
      <c r="E54" s="181"/>
      <c r="F54" s="182"/>
      <c r="G54" s="118"/>
      <c r="H54" s="71"/>
      <c r="I54" s="23"/>
      <c r="J54" s="24">
        <v>7</v>
      </c>
      <c r="K54" s="25" t="s">
        <v>1366</v>
      </c>
      <c r="L54" s="26" t="str">
        <f>IF(ISERROR(VLOOKUP(K54,'KAYIT LİSTESİ'!$B$4:$H$605,2,0)),"",(VLOOKUP(K54,'KAYIT LİSTESİ'!$B$4:$H$605,2,0)))</f>
        <v/>
      </c>
      <c r="M54" s="27" t="str">
        <f>IF(ISERROR(VLOOKUP(K54,'KAYIT LİSTESİ'!$B$4:$H$605,4,0)),"",(VLOOKUP(K54,'KAYIT LİSTESİ'!$B$4:$H$605,4,0)))</f>
        <v/>
      </c>
      <c r="N54" s="27" t="str">
        <f>IF(ISERROR(VLOOKUP(K54,'KAYIT LİSTESİ'!$B$4:$N$605,13,0)),"",(VLOOKUP(K54,'KAYIT LİSTESİ'!$B$4:$N$605,13,0)))</f>
        <v/>
      </c>
      <c r="O54" s="46" t="str">
        <f>IF(ISERROR(VLOOKUP(K54,'KAYIT LİSTESİ'!$B$4:$H$605,5,0)),"",(VLOOKUP(K54,'KAYIT LİSTESİ'!$B$4:$H$605,5,0)))</f>
        <v/>
      </c>
      <c r="P54" s="46" t="str">
        <f>IF(ISERROR(VLOOKUP(K54,'KAYIT LİSTESİ'!$B$4:$H$605,6,0)),"",(VLOOKUP(K54,'KAYIT LİSTESİ'!$B$4:$H$605,6,0)))</f>
        <v/>
      </c>
      <c r="Q54" s="28"/>
      <c r="R54" s="26"/>
    </row>
    <row r="55" spans="1:19" s="20" customFormat="1" ht="27.6" customHeight="1" x14ac:dyDescent="0.2">
      <c r="A55" s="70"/>
      <c r="B55" s="70"/>
      <c r="C55" s="117"/>
      <c r="D55" s="117"/>
      <c r="E55" s="181"/>
      <c r="F55" s="182"/>
      <c r="G55" s="118"/>
      <c r="H55" s="71"/>
      <c r="I55" s="23"/>
      <c r="J55" s="24">
        <v>8</v>
      </c>
      <c r="K55" s="25" t="s">
        <v>1367</v>
      </c>
      <c r="L55" s="26" t="str">
        <f>IF(ISERROR(VLOOKUP(K55,'KAYIT LİSTESİ'!$B$4:$H$605,2,0)),"",(VLOOKUP(K55,'KAYIT LİSTESİ'!$B$4:$H$605,2,0)))</f>
        <v/>
      </c>
      <c r="M55" s="27" t="str">
        <f>IF(ISERROR(VLOOKUP(K55,'KAYIT LİSTESİ'!$B$4:$H$605,4,0)),"",(VLOOKUP(K55,'KAYIT LİSTESİ'!$B$4:$H$605,4,0)))</f>
        <v/>
      </c>
      <c r="N55" s="27" t="str">
        <f>IF(ISERROR(VLOOKUP(K55,'KAYIT LİSTESİ'!$B$4:$N$605,13,0)),"",(VLOOKUP(K55,'KAYIT LİSTESİ'!$B$4:$N$605,13,0)))</f>
        <v/>
      </c>
      <c r="O55" s="46" t="str">
        <f>IF(ISERROR(VLOOKUP(K55,'KAYIT LİSTESİ'!$B$4:$H$605,5,0)),"",(VLOOKUP(K55,'KAYIT LİSTESİ'!$B$4:$H$605,5,0)))</f>
        <v/>
      </c>
      <c r="P55" s="46" t="str">
        <f>IF(ISERROR(VLOOKUP(K55,'KAYIT LİSTESİ'!$B$4:$H$605,6,0)),"",(VLOOKUP(K55,'KAYIT LİSTESİ'!$B$4:$H$605,6,0)))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mergeCells count="63">
    <mergeCell ref="A1:R1"/>
    <mergeCell ref="A2:R2"/>
    <mergeCell ref="A3:C3"/>
    <mergeCell ref="E3:F3"/>
    <mergeCell ref="G3:H3"/>
    <mergeCell ref="J3:L3"/>
    <mergeCell ref="P3:R3"/>
    <mergeCell ref="H10:H11"/>
    <mergeCell ref="A4:C4"/>
    <mergeCell ref="E4:F4"/>
    <mergeCell ref="P5:R5"/>
    <mergeCell ref="A6:A7"/>
    <mergeCell ref="B6:B7"/>
    <mergeCell ref="C6:D6"/>
    <mergeCell ref="E6:F6"/>
    <mergeCell ref="G6:G7"/>
    <mergeCell ref="H6:H7"/>
    <mergeCell ref="J6:R6"/>
    <mergeCell ref="A10:A11"/>
    <mergeCell ref="B10:B11"/>
    <mergeCell ref="C10:D10"/>
    <mergeCell ref="E10:F10"/>
    <mergeCell ref="G10:G11"/>
    <mergeCell ref="J16:R16"/>
    <mergeCell ref="A23:A24"/>
    <mergeCell ref="B23:B24"/>
    <mergeCell ref="C23:D23"/>
    <mergeCell ref="E23:F23"/>
    <mergeCell ref="G23:G24"/>
    <mergeCell ref="H23:H24"/>
    <mergeCell ref="A16:A17"/>
    <mergeCell ref="B16:B17"/>
    <mergeCell ref="C16:D16"/>
    <mergeCell ref="E16:F16"/>
    <mergeCell ref="G16:G17"/>
    <mergeCell ref="H16:H17"/>
    <mergeCell ref="J26:R26"/>
    <mergeCell ref="A32:A33"/>
    <mergeCell ref="B32:B33"/>
    <mergeCell ref="C32:D32"/>
    <mergeCell ref="E32:F32"/>
    <mergeCell ref="G32:G33"/>
    <mergeCell ref="H32:H33"/>
    <mergeCell ref="J36:R36"/>
    <mergeCell ref="A42:A43"/>
    <mergeCell ref="B42:B43"/>
    <mergeCell ref="C42:D42"/>
    <mergeCell ref="E42:F42"/>
    <mergeCell ref="G42:G43"/>
    <mergeCell ref="H42:H43"/>
    <mergeCell ref="A36:A37"/>
    <mergeCell ref="B36:B37"/>
    <mergeCell ref="C36:D36"/>
    <mergeCell ref="E36:F36"/>
    <mergeCell ref="G36:G37"/>
    <mergeCell ref="H36:H37"/>
    <mergeCell ref="J46:R46"/>
    <mergeCell ref="A49:A50"/>
    <mergeCell ref="B49:B50"/>
    <mergeCell ref="C49:D49"/>
    <mergeCell ref="E49:F49"/>
    <mergeCell ref="G49:G50"/>
    <mergeCell ref="H49:H50"/>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39" bestFit="1" customWidth="1"/>
    <col min="2" max="2" width="17.42578125" style="152" bestFit="1" customWidth="1"/>
    <col min="3" max="3" width="10.42578125" style="2" bestFit="1" customWidth="1"/>
    <col min="4" max="4" width="17.42578125" style="154" customWidth="1"/>
    <col min="5" max="5" width="19.140625" style="154"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97" bestFit="1" customWidth="1"/>
    <col min="13" max="13" width="14.140625" style="2" customWidth="1"/>
    <col min="14" max="16384" width="9.140625" style="2"/>
  </cols>
  <sheetData>
    <row r="1" spans="1:13" s="131" customFormat="1" ht="42" customHeight="1" x14ac:dyDescent="0.2">
      <c r="A1" s="578" t="str">
        <f>'YARIŞMA BİLGİLERİ'!F19</f>
        <v>Masterler Türkiye Şampiyonası</v>
      </c>
      <c r="B1" s="578"/>
      <c r="C1" s="578"/>
      <c r="D1" s="578"/>
      <c r="E1" s="578"/>
      <c r="F1" s="578"/>
      <c r="G1" s="578"/>
      <c r="H1" s="578"/>
      <c r="I1" s="578"/>
      <c r="J1" s="578"/>
      <c r="K1" s="153" t="str">
        <f>'YARIŞMA BİLGİLERİ'!F20</f>
        <v>İZMİR</v>
      </c>
      <c r="L1" s="577"/>
      <c r="M1" s="577"/>
    </row>
    <row r="2" spans="1:13" s="138" customFormat="1" ht="27.75" customHeight="1" x14ac:dyDescent="0.2">
      <c r="A2" s="132" t="s">
        <v>24</v>
      </c>
      <c r="B2" s="157" t="s">
        <v>36</v>
      </c>
      <c r="C2" s="134" t="s">
        <v>21</v>
      </c>
      <c r="D2" s="135" t="s">
        <v>25</v>
      </c>
      <c r="E2" s="135" t="s">
        <v>23</v>
      </c>
      <c r="F2" s="136" t="s">
        <v>26</v>
      </c>
      <c r="G2" s="133" t="s">
        <v>31</v>
      </c>
      <c r="H2" s="133" t="s">
        <v>11</v>
      </c>
      <c r="I2" s="133" t="s">
        <v>192</v>
      </c>
      <c r="J2" s="133" t="s">
        <v>32</v>
      </c>
      <c r="K2" s="133" t="s">
        <v>33</v>
      </c>
      <c r="L2" s="134" t="s">
        <v>34</v>
      </c>
      <c r="M2" s="137" t="s">
        <v>35</v>
      </c>
    </row>
    <row r="3" spans="1:13" s="138" customFormat="1" ht="26.25" customHeight="1" x14ac:dyDescent="0.2">
      <c r="A3" s="140">
        <v>1</v>
      </c>
      <c r="B3" s="150" t="s">
        <v>194</v>
      </c>
      <c r="C3" s="141" t="str">
        <f>'80M.ENG'!C8</f>
        <v>1.7.1932</v>
      </c>
      <c r="D3" s="149" t="str">
        <f>'80M.ENG'!E8</f>
        <v>NURETTİN  SABUNCU</v>
      </c>
      <c r="E3" s="149" t="str">
        <f>'80M.ENG'!F8</f>
        <v>İZMİR MASTERLER ATL. KULÜBÜ</v>
      </c>
      <c r="F3" s="142">
        <f>'80M.ENG'!G8</f>
        <v>2645</v>
      </c>
      <c r="G3" s="143">
        <f>'80M.ENG'!A8</f>
        <v>1</v>
      </c>
      <c r="H3" s="142" t="s">
        <v>195</v>
      </c>
      <c r="I3" s="144"/>
      <c r="J3" s="142" t="str">
        <f>'YARIŞMA BİLGİLERİ'!$F$21</f>
        <v>Master Erkekler</v>
      </c>
      <c r="K3" s="145" t="str">
        <f t="shared" ref="K3:K34" si="0">CONCATENATE(K$1,"-",A$1)</f>
        <v>İZMİR-Masterler Türkiye Şampiyonası</v>
      </c>
      <c r="L3" s="196">
        <f>'80M.ENG'!P$4</f>
        <v>42210.697916666664</v>
      </c>
      <c r="M3" s="146" t="s">
        <v>193</v>
      </c>
    </row>
    <row r="4" spans="1:13" s="138" customFormat="1" ht="26.25" customHeight="1" x14ac:dyDescent="0.2">
      <c r="A4" s="140">
        <v>2</v>
      </c>
      <c r="B4" s="150" t="s">
        <v>194</v>
      </c>
      <c r="C4" s="141">
        <f>'80M.ENG'!C9</f>
        <v>0</v>
      </c>
      <c r="D4" s="149">
        <f>'80M.ENG'!E9</f>
        <v>0</v>
      </c>
      <c r="E4" s="149">
        <f>'80M.ENG'!F9</f>
        <v>0</v>
      </c>
      <c r="F4" s="142">
        <f>'80M.ENG'!G9</f>
        <v>0</v>
      </c>
      <c r="G4" s="143">
        <f>'80M.ENG'!A9</f>
        <v>2</v>
      </c>
      <c r="H4" s="142" t="s">
        <v>195</v>
      </c>
      <c r="I4" s="144"/>
      <c r="J4" s="142" t="str">
        <f>'YARIŞMA BİLGİLERİ'!$F$21</f>
        <v>Master Erkekler</v>
      </c>
      <c r="K4" s="145" t="str">
        <f t="shared" si="0"/>
        <v>İZMİR-Masterler Türkiye Şampiyonası</v>
      </c>
      <c r="L4" s="196">
        <f>'80M.ENG'!P$4</f>
        <v>42210.697916666664</v>
      </c>
      <c r="M4" s="146" t="s">
        <v>193</v>
      </c>
    </row>
    <row r="5" spans="1:13" s="138" customFormat="1" ht="26.25" customHeight="1" x14ac:dyDescent="0.2">
      <c r="A5" s="140">
        <v>3</v>
      </c>
      <c r="B5" s="150" t="s">
        <v>194</v>
      </c>
      <c r="C5" s="141">
        <f>'80M.ENG'!C11</f>
        <v>0</v>
      </c>
      <c r="D5" s="149">
        <f>'80M.ENG'!E11</f>
        <v>0</v>
      </c>
      <c r="E5" s="149">
        <f>'80M.ENG'!F11</f>
        <v>0</v>
      </c>
      <c r="F5" s="142">
        <f>'80M.ENG'!G11</f>
        <v>0</v>
      </c>
      <c r="G5" s="143" t="str">
        <f>'80M.ENG'!A11</f>
        <v>-</v>
      </c>
      <c r="H5" s="142" t="s">
        <v>195</v>
      </c>
      <c r="I5" s="144"/>
      <c r="J5" s="142" t="str">
        <f>'YARIŞMA BİLGİLERİ'!$F$21</f>
        <v>Master Erkekler</v>
      </c>
      <c r="K5" s="145" t="str">
        <f t="shared" si="0"/>
        <v>İZMİR-Masterler Türkiye Şampiyonası</v>
      </c>
      <c r="L5" s="196">
        <f>'80M.ENG'!P$4</f>
        <v>42210.697916666664</v>
      </c>
      <c r="M5" s="146" t="s">
        <v>193</v>
      </c>
    </row>
    <row r="6" spans="1:13" s="138" customFormat="1" ht="26.25" customHeight="1" x14ac:dyDescent="0.2">
      <c r="A6" s="140">
        <v>4</v>
      </c>
      <c r="B6" s="150" t="s">
        <v>194</v>
      </c>
      <c r="C6" s="141" t="str">
        <f>'80M.ENG'!C12</f>
        <v>Türkiye Rekoru :</v>
      </c>
      <c r="D6" s="149">
        <f>'80M.ENG'!E12</f>
        <v>0</v>
      </c>
      <c r="E6" s="149">
        <f>'80M.ENG'!F12</f>
        <v>0</v>
      </c>
      <c r="F6" s="142" t="str">
        <f>'80M.ENG'!G12</f>
        <v>Derece</v>
      </c>
      <c r="G6" s="143" t="str">
        <f>'80M.ENG'!A12</f>
        <v>Sıra No</v>
      </c>
      <c r="H6" s="142" t="s">
        <v>195</v>
      </c>
      <c r="I6" s="144"/>
      <c r="J6" s="142" t="str">
        <f>'YARIŞMA BİLGİLERİ'!$F$21</f>
        <v>Master Erkekler</v>
      </c>
      <c r="K6" s="145" t="str">
        <f t="shared" si="0"/>
        <v>İZMİR-Masterler Türkiye Şampiyonası</v>
      </c>
      <c r="L6" s="196">
        <f>'80M.ENG'!P$4</f>
        <v>42210.697916666664</v>
      </c>
      <c r="M6" s="146" t="s">
        <v>193</v>
      </c>
    </row>
    <row r="7" spans="1:13" s="138" customFormat="1" ht="26.25" customHeight="1" x14ac:dyDescent="0.2">
      <c r="A7" s="140">
        <v>5</v>
      </c>
      <c r="B7" s="150" t="s">
        <v>194</v>
      </c>
      <c r="C7" s="141" t="str">
        <f>'80M.ENG'!C13</f>
        <v>Doğum Tarihi
Gün/Ay/Yıl</v>
      </c>
      <c r="D7" s="149" t="str">
        <f>'80M.ENG'!E13</f>
        <v>Adı ve Soyadı</v>
      </c>
      <c r="E7" s="149" t="str">
        <f>'80M.ENG'!F13</f>
        <v>İLİ</v>
      </c>
      <c r="F7" s="142">
        <f>'80M.ENG'!G13</f>
        <v>0</v>
      </c>
      <c r="G7" s="143">
        <f>'80M.ENG'!A13</f>
        <v>0</v>
      </c>
      <c r="H7" s="142" t="s">
        <v>195</v>
      </c>
      <c r="I7" s="144"/>
      <c r="J7" s="142" t="str">
        <f>'YARIŞMA BİLGİLERİ'!$F$21</f>
        <v>Master Erkekler</v>
      </c>
      <c r="K7" s="145" t="str">
        <f t="shared" si="0"/>
        <v>İZMİR-Masterler Türkiye Şampiyonası</v>
      </c>
      <c r="L7" s="196">
        <f>'80M.ENG'!P$4</f>
        <v>42210.697916666664</v>
      </c>
      <c r="M7" s="146" t="s">
        <v>193</v>
      </c>
    </row>
    <row r="8" spans="1:13" s="138" customFormat="1" ht="26.25" customHeight="1" x14ac:dyDescent="0.2">
      <c r="A8" s="140">
        <v>6</v>
      </c>
      <c r="B8" s="150" t="s">
        <v>194</v>
      </c>
      <c r="C8" s="141">
        <f>'80M.ENG'!C14</f>
        <v>0</v>
      </c>
      <c r="D8" s="149">
        <f>'80M.ENG'!E14</f>
        <v>0</v>
      </c>
      <c r="E8" s="149">
        <f>'80M.ENG'!F14</f>
        <v>0</v>
      </c>
      <c r="F8" s="142">
        <f>'80M.ENG'!G14</f>
        <v>0</v>
      </c>
      <c r="G8" s="143">
        <f>'80M.ENG'!A14</f>
        <v>0</v>
      </c>
      <c r="H8" s="142" t="s">
        <v>195</v>
      </c>
      <c r="I8" s="144"/>
      <c r="J8" s="142" t="str">
        <f>'YARIŞMA BİLGİLERİ'!$F$21</f>
        <v>Master Erkekler</v>
      </c>
      <c r="K8" s="145" t="str">
        <f t="shared" si="0"/>
        <v>İZMİR-Masterler Türkiye Şampiyonası</v>
      </c>
      <c r="L8" s="196">
        <f>'80M.ENG'!P$4</f>
        <v>42210.697916666664</v>
      </c>
      <c r="M8" s="146" t="s">
        <v>193</v>
      </c>
    </row>
    <row r="9" spans="1:13" s="138" customFormat="1" ht="26.25" customHeight="1" x14ac:dyDescent="0.2">
      <c r="A9" s="140">
        <v>7</v>
      </c>
      <c r="B9" s="150" t="s">
        <v>194</v>
      </c>
      <c r="C9" s="141">
        <f>'80M.ENG'!C15</f>
        <v>0</v>
      </c>
      <c r="D9" s="149">
        <f>'80M.ENG'!E15</f>
        <v>0</v>
      </c>
      <c r="E9" s="149">
        <f>'80M.ENG'!F15</f>
        <v>0</v>
      </c>
      <c r="F9" s="142">
        <f>'80M.ENG'!G15</f>
        <v>0</v>
      </c>
      <c r="G9" s="143">
        <f>'80M.ENG'!A15</f>
        <v>0</v>
      </c>
      <c r="H9" s="142" t="s">
        <v>195</v>
      </c>
      <c r="I9" s="144"/>
      <c r="J9" s="142" t="str">
        <f>'YARIŞMA BİLGİLERİ'!$F$21</f>
        <v>Master Erkekler</v>
      </c>
      <c r="K9" s="145" t="str">
        <f t="shared" si="0"/>
        <v>İZMİR-Masterler Türkiye Şampiyonası</v>
      </c>
      <c r="L9" s="196">
        <f>'80M.ENG'!P$4</f>
        <v>42210.697916666664</v>
      </c>
      <c r="M9" s="146" t="s">
        <v>193</v>
      </c>
    </row>
    <row r="10" spans="1:13" s="138" customFormat="1" ht="26.25" customHeight="1" x14ac:dyDescent="0.2">
      <c r="A10" s="140">
        <v>8</v>
      </c>
      <c r="B10" s="150" t="s">
        <v>194</v>
      </c>
      <c r="C10" s="141">
        <f>'80M.ENG'!C16</f>
        <v>0</v>
      </c>
      <c r="D10" s="149">
        <f>'80M.ENG'!E16</f>
        <v>0</v>
      </c>
      <c r="E10" s="149">
        <f>'80M.ENG'!F16</f>
        <v>0</v>
      </c>
      <c r="F10" s="142">
        <f>'80M.ENG'!G16</f>
        <v>0</v>
      </c>
      <c r="G10" s="143">
        <f>'80M.ENG'!A16</f>
        <v>0</v>
      </c>
      <c r="H10" s="142" t="s">
        <v>195</v>
      </c>
      <c r="I10" s="144"/>
      <c r="J10" s="142" t="str">
        <f>'YARIŞMA BİLGİLERİ'!$F$21</f>
        <v>Master Erkekler</v>
      </c>
      <c r="K10" s="145" t="str">
        <f t="shared" si="0"/>
        <v>İZMİR-Masterler Türkiye Şampiyonası</v>
      </c>
      <c r="L10" s="196">
        <f>'80M.ENG'!P$4</f>
        <v>42210.697916666664</v>
      </c>
      <c r="M10" s="146" t="s">
        <v>193</v>
      </c>
    </row>
    <row r="11" spans="1:13" s="138" customFormat="1" ht="26.25" customHeight="1" x14ac:dyDescent="0.2">
      <c r="A11" s="140">
        <v>9</v>
      </c>
      <c r="B11" s="150" t="s">
        <v>194</v>
      </c>
      <c r="C11" s="141">
        <f>'80M.ENG'!C17</f>
        <v>0</v>
      </c>
      <c r="D11" s="149">
        <f>'80M.ENG'!E17</f>
        <v>0</v>
      </c>
      <c r="E11" s="149">
        <f>'80M.ENG'!F17</f>
        <v>0</v>
      </c>
      <c r="F11" s="142">
        <f>'80M.ENG'!G17</f>
        <v>0</v>
      </c>
      <c r="G11" s="143">
        <f>'80M.ENG'!A17</f>
        <v>0</v>
      </c>
      <c r="H11" s="142" t="s">
        <v>195</v>
      </c>
      <c r="I11" s="144"/>
      <c r="J11" s="142" t="str">
        <f>'YARIŞMA BİLGİLERİ'!$F$21</f>
        <v>Master Erkekler</v>
      </c>
      <c r="K11" s="145" t="str">
        <f t="shared" si="0"/>
        <v>İZMİR-Masterler Türkiye Şampiyonası</v>
      </c>
      <c r="L11" s="196">
        <f>'80M.ENG'!P$4</f>
        <v>42210.697916666664</v>
      </c>
      <c r="M11" s="146" t="s">
        <v>193</v>
      </c>
    </row>
    <row r="12" spans="1:13" s="138" customFormat="1" ht="26.25" customHeight="1" x14ac:dyDescent="0.2">
      <c r="A12" s="140">
        <v>10</v>
      </c>
      <c r="B12" s="150" t="s">
        <v>194</v>
      </c>
      <c r="C12" s="141" t="str">
        <f>'80M.ENG'!C18</f>
        <v>Türkiye Rekoru :</v>
      </c>
      <c r="D12" s="149">
        <f>'80M.ENG'!E18</f>
        <v>0</v>
      </c>
      <c r="E12" s="149">
        <f>'80M.ENG'!F18</f>
        <v>0</v>
      </c>
      <c r="F12" s="142" t="str">
        <f>'80M.ENG'!G18</f>
        <v>Derece</v>
      </c>
      <c r="G12" s="143" t="str">
        <f>'80M.ENG'!A18</f>
        <v>Sıra No</v>
      </c>
      <c r="H12" s="142" t="s">
        <v>195</v>
      </c>
      <c r="I12" s="144"/>
      <c r="J12" s="142" t="str">
        <f>'YARIŞMA BİLGİLERİ'!$F$21</f>
        <v>Master Erkekler</v>
      </c>
      <c r="K12" s="145" t="str">
        <f t="shared" si="0"/>
        <v>İZMİR-Masterler Türkiye Şampiyonası</v>
      </c>
      <c r="L12" s="196">
        <f>'80M.ENG'!P$4</f>
        <v>42210.697916666664</v>
      </c>
      <c r="M12" s="146" t="s">
        <v>193</v>
      </c>
    </row>
    <row r="13" spans="1:13" s="138" customFormat="1" ht="26.25" customHeight="1" x14ac:dyDescent="0.2">
      <c r="A13" s="140">
        <v>11</v>
      </c>
      <c r="B13" s="150" t="s">
        <v>194</v>
      </c>
      <c r="C13" s="141" t="str">
        <f>'80M.ENG'!C19</f>
        <v>Doğum Tarihi
Gün/Ay/Yıl</v>
      </c>
      <c r="D13" s="149" t="str">
        <f>'80M.ENG'!E19</f>
        <v>Adı ve Soyadı</v>
      </c>
      <c r="E13" s="149" t="str">
        <f>'80M.ENG'!F19</f>
        <v>İLİ</v>
      </c>
      <c r="F13" s="142">
        <f>'80M.ENG'!G19</f>
        <v>0</v>
      </c>
      <c r="G13" s="143">
        <f>'80M.ENG'!A19</f>
        <v>0</v>
      </c>
      <c r="H13" s="142" t="s">
        <v>195</v>
      </c>
      <c r="I13" s="144"/>
      <c r="J13" s="142" t="str">
        <f>'YARIŞMA BİLGİLERİ'!$F$21</f>
        <v>Master Erkekler</v>
      </c>
      <c r="K13" s="145" t="str">
        <f t="shared" si="0"/>
        <v>İZMİR-Masterler Türkiye Şampiyonası</v>
      </c>
      <c r="L13" s="196">
        <f>'80M.ENG'!P$4</f>
        <v>42210.697916666664</v>
      </c>
      <c r="M13" s="146" t="s">
        <v>193</v>
      </c>
    </row>
    <row r="14" spans="1:13" s="138" customFormat="1" ht="26.25" customHeight="1" x14ac:dyDescent="0.2">
      <c r="A14" s="140">
        <v>12</v>
      </c>
      <c r="B14" s="150" t="s">
        <v>194</v>
      </c>
      <c r="C14" s="141">
        <f>'80M.ENG'!C20</f>
        <v>0</v>
      </c>
      <c r="D14" s="149">
        <f>'80M.ENG'!E20</f>
        <v>0</v>
      </c>
      <c r="E14" s="149">
        <f>'80M.ENG'!F20</f>
        <v>0</v>
      </c>
      <c r="F14" s="142">
        <f>'80M.ENG'!G20</f>
        <v>0</v>
      </c>
      <c r="G14" s="143">
        <f>'80M.ENG'!A20</f>
        <v>0</v>
      </c>
      <c r="H14" s="142" t="s">
        <v>195</v>
      </c>
      <c r="I14" s="144"/>
      <c r="J14" s="142" t="str">
        <f>'YARIŞMA BİLGİLERİ'!$F$21</f>
        <v>Master Erkekler</v>
      </c>
      <c r="K14" s="145" t="str">
        <f t="shared" si="0"/>
        <v>İZMİR-Masterler Türkiye Şampiyonası</v>
      </c>
      <c r="L14" s="196">
        <f>'80M.ENG'!P$4</f>
        <v>42210.697916666664</v>
      </c>
      <c r="M14" s="146" t="s">
        <v>193</v>
      </c>
    </row>
    <row r="15" spans="1:13" s="138" customFormat="1" ht="26.25" customHeight="1" x14ac:dyDescent="0.2">
      <c r="A15" s="140">
        <v>13</v>
      </c>
      <c r="B15" s="150" t="s">
        <v>194</v>
      </c>
      <c r="C15" s="141">
        <f>'80M.ENG'!C21</f>
        <v>0</v>
      </c>
      <c r="D15" s="149">
        <f>'80M.ENG'!E21</f>
        <v>0</v>
      </c>
      <c r="E15" s="149">
        <f>'80M.ENG'!F21</f>
        <v>0</v>
      </c>
      <c r="F15" s="142">
        <f>'80M.ENG'!G21</f>
        <v>0</v>
      </c>
      <c r="G15" s="143">
        <f>'80M.ENG'!A21</f>
        <v>0</v>
      </c>
      <c r="H15" s="142" t="s">
        <v>195</v>
      </c>
      <c r="I15" s="144"/>
      <c r="J15" s="142" t="str">
        <f>'YARIŞMA BİLGİLERİ'!$F$21</f>
        <v>Master Erkekler</v>
      </c>
      <c r="K15" s="145" t="str">
        <f t="shared" si="0"/>
        <v>İZMİR-Masterler Türkiye Şampiyonası</v>
      </c>
      <c r="L15" s="196">
        <f>'80M.ENG'!P$4</f>
        <v>42210.697916666664</v>
      </c>
      <c r="M15" s="146" t="s">
        <v>193</v>
      </c>
    </row>
    <row r="16" spans="1:13" s="138" customFormat="1" ht="26.25" customHeight="1" x14ac:dyDescent="0.2">
      <c r="A16" s="140">
        <v>14</v>
      </c>
      <c r="B16" s="150" t="s">
        <v>194</v>
      </c>
      <c r="C16" s="141">
        <f>'80M.ENG'!C22</f>
        <v>0</v>
      </c>
      <c r="D16" s="149">
        <f>'80M.ENG'!E22</f>
        <v>0</v>
      </c>
      <c r="E16" s="149">
        <f>'80M.ENG'!F22</f>
        <v>0</v>
      </c>
      <c r="F16" s="142">
        <f>'80M.ENG'!G22</f>
        <v>0</v>
      </c>
      <c r="G16" s="143">
        <f>'80M.ENG'!A22</f>
        <v>0</v>
      </c>
      <c r="H16" s="142" t="s">
        <v>195</v>
      </c>
      <c r="I16" s="144"/>
      <c r="J16" s="142" t="str">
        <f>'YARIŞMA BİLGİLERİ'!$F$21</f>
        <v>Master Erkekler</v>
      </c>
      <c r="K16" s="145" t="str">
        <f t="shared" si="0"/>
        <v>İZMİR-Masterler Türkiye Şampiyonası</v>
      </c>
      <c r="L16" s="196">
        <f>'80M.ENG'!P$4</f>
        <v>42210.697916666664</v>
      </c>
      <c r="M16" s="146" t="s">
        <v>193</v>
      </c>
    </row>
    <row r="17" spans="1:13" s="138" customFormat="1" ht="26.25" customHeight="1" x14ac:dyDescent="0.2">
      <c r="A17" s="140">
        <v>15</v>
      </c>
      <c r="B17" s="150" t="s">
        <v>194</v>
      </c>
      <c r="C17" s="141">
        <f>'80M.ENG'!C23</f>
        <v>0</v>
      </c>
      <c r="D17" s="149">
        <f>'80M.ENG'!E23</f>
        <v>0</v>
      </c>
      <c r="E17" s="149">
        <f>'80M.ENG'!F23</f>
        <v>0</v>
      </c>
      <c r="F17" s="142">
        <f>'80M.ENG'!G23</f>
        <v>0</v>
      </c>
      <c r="G17" s="143">
        <f>'80M.ENG'!A23</f>
        <v>0</v>
      </c>
      <c r="H17" s="142" t="s">
        <v>195</v>
      </c>
      <c r="I17" s="144"/>
      <c r="J17" s="142" t="str">
        <f>'YARIŞMA BİLGİLERİ'!$F$21</f>
        <v>Master Erkekler</v>
      </c>
      <c r="K17" s="145" t="str">
        <f t="shared" si="0"/>
        <v>İZMİR-Masterler Türkiye Şampiyonası</v>
      </c>
      <c r="L17" s="196">
        <f>'80M.ENG'!P$4</f>
        <v>42210.697916666664</v>
      </c>
      <c r="M17" s="146" t="s">
        <v>193</v>
      </c>
    </row>
    <row r="18" spans="1:13" s="138" customFormat="1" ht="26.25" customHeight="1" x14ac:dyDescent="0.2">
      <c r="A18" s="140">
        <v>16</v>
      </c>
      <c r="B18" s="150" t="s">
        <v>194</v>
      </c>
      <c r="C18" s="141">
        <f>'80M.ENG'!C24</f>
        <v>0</v>
      </c>
      <c r="D18" s="149">
        <f>'80M.ENG'!E24</f>
        <v>0</v>
      </c>
      <c r="E18" s="149">
        <f>'80M.ENG'!F24</f>
        <v>0</v>
      </c>
      <c r="F18" s="142">
        <f>'80M.ENG'!G24</f>
        <v>0</v>
      </c>
      <c r="G18" s="143">
        <f>'80M.ENG'!A24</f>
        <v>0</v>
      </c>
      <c r="H18" s="142" t="s">
        <v>195</v>
      </c>
      <c r="I18" s="144"/>
      <c r="J18" s="142" t="str">
        <f>'YARIŞMA BİLGİLERİ'!$F$21</f>
        <v>Master Erkekler</v>
      </c>
      <c r="K18" s="145" t="str">
        <f t="shared" si="0"/>
        <v>İZMİR-Masterler Türkiye Şampiyonası</v>
      </c>
      <c r="L18" s="196">
        <f>'80M.ENG'!P$4</f>
        <v>42210.697916666664</v>
      </c>
      <c r="M18" s="146" t="s">
        <v>193</v>
      </c>
    </row>
    <row r="19" spans="1:13" s="138" customFormat="1" ht="26.25" customHeight="1" x14ac:dyDescent="0.2">
      <c r="A19" s="140">
        <v>17</v>
      </c>
      <c r="B19" s="150" t="s">
        <v>194</v>
      </c>
      <c r="C19" s="141">
        <f>'80M.ENG'!C25</f>
        <v>0</v>
      </c>
      <c r="D19" s="149">
        <f>'80M.ENG'!E25</f>
        <v>0</v>
      </c>
      <c r="E19" s="149">
        <f>'80M.ENG'!F25</f>
        <v>0</v>
      </c>
      <c r="F19" s="142">
        <f>'80M.ENG'!G25</f>
        <v>0</v>
      </c>
      <c r="G19" s="143">
        <f>'80M.ENG'!A25</f>
        <v>0</v>
      </c>
      <c r="H19" s="142" t="s">
        <v>195</v>
      </c>
      <c r="I19" s="148"/>
      <c r="J19" s="142" t="str">
        <f>'YARIŞMA BİLGİLERİ'!$F$21</f>
        <v>Master Erkekler</v>
      </c>
      <c r="K19" s="145" t="str">
        <f t="shared" si="0"/>
        <v>İZMİR-Masterler Türkiye Şampiyonası</v>
      </c>
      <c r="L19" s="196">
        <f>'80M.ENG'!P$4</f>
        <v>42210.697916666664</v>
      </c>
      <c r="M19" s="146" t="s">
        <v>193</v>
      </c>
    </row>
    <row r="20" spans="1:13" s="138" customFormat="1" ht="26.25" customHeight="1" x14ac:dyDescent="0.2">
      <c r="A20" s="140">
        <v>18</v>
      </c>
      <c r="B20" s="150" t="s">
        <v>194</v>
      </c>
      <c r="C20" s="141">
        <f>'80M.ENG'!C26</f>
        <v>0</v>
      </c>
      <c r="D20" s="149">
        <f>'80M.ENG'!E26</f>
        <v>0</v>
      </c>
      <c r="E20" s="149">
        <f>'80M.ENG'!F26</f>
        <v>0</v>
      </c>
      <c r="F20" s="142">
        <f>'80M.ENG'!G26</f>
        <v>0</v>
      </c>
      <c r="G20" s="143">
        <f>'80M.ENG'!A26</f>
        <v>0</v>
      </c>
      <c r="H20" s="142" t="s">
        <v>195</v>
      </c>
      <c r="I20" s="148"/>
      <c r="J20" s="142" t="str">
        <f>'YARIŞMA BİLGİLERİ'!$F$21</f>
        <v>Master Erkekler</v>
      </c>
      <c r="K20" s="145" t="str">
        <f t="shared" si="0"/>
        <v>İZMİR-Masterler Türkiye Şampiyonası</v>
      </c>
      <c r="L20" s="196">
        <f>'80M.ENG'!P$4</f>
        <v>42210.697916666664</v>
      </c>
      <c r="M20" s="146" t="s">
        <v>193</v>
      </c>
    </row>
    <row r="21" spans="1:13" s="138" customFormat="1" ht="26.25" customHeight="1" x14ac:dyDescent="0.2">
      <c r="A21" s="140">
        <v>19</v>
      </c>
      <c r="B21" s="150" t="s">
        <v>194</v>
      </c>
      <c r="C21" s="141">
        <f>'80M.ENG'!C27</f>
        <v>0</v>
      </c>
      <c r="D21" s="149">
        <f>'80M.ENG'!E27</f>
        <v>0</v>
      </c>
      <c r="E21" s="149">
        <f>'80M.ENG'!F27</f>
        <v>0</v>
      </c>
      <c r="F21" s="142">
        <f>'80M.ENG'!G27</f>
        <v>0</v>
      </c>
      <c r="G21" s="143">
        <f>'80M.ENG'!A27</f>
        <v>0</v>
      </c>
      <c r="H21" s="142" t="s">
        <v>195</v>
      </c>
      <c r="I21" s="148"/>
      <c r="J21" s="142" t="str">
        <f>'YARIŞMA BİLGİLERİ'!$F$21</f>
        <v>Master Erkekler</v>
      </c>
      <c r="K21" s="145" t="str">
        <f t="shared" si="0"/>
        <v>İZMİR-Masterler Türkiye Şampiyonası</v>
      </c>
      <c r="L21" s="196">
        <f>'80M.ENG'!P$4</f>
        <v>42210.697916666664</v>
      </c>
      <c r="M21" s="146" t="s">
        <v>193</v>
      </c>
    </row>
    <row r="22" spans="1:13" s="138" customFormat="1" ht="26.25" customHeight="1" x14ac:dyDescent="0.2">
      <c r="A22" s="140">
        <v>20</v>
      </c>
      <c r="B22" s="150" t="s">
        <v>194</v>
      </c>
      <c r="C22" s="141" t="str">
        <f>'80M.ENG'!C28</f>
        <v>Türkiye Rekoru :</v>
      </c>
      <c r="D22" s="149">
        <f>'80M.ENG'!E28</f>
        <v>0</v>
      </c>
      <c r="E22" s="149">
        <f>'80M.ENG'!F28</f>
        <v>0</v>
      </c>
      <c r="F22" s="142" t="str">
        <f>'80M.ENG'!G28</f>
        <v>Derece</v>
      </c>
      <c r="G22" s="143" t="str">
        <f>'80M.ENG'!A28</f>
        <v>Sıra No</v>
      </c>
      <c r="H22" s="142" t="s">
        <v>195</v>
      </c>
      <c r="I22" s="148"/>
      <c r="J22" s="142" t="str">
        <f>'YARIŞMA BİLGİLERİ'!$F$21</f>
        <v>Master Erkekler</v>
      </c>
      <c r="K22" s="145" t="str">
        <f t="shared" si="0"/>
        <v>İZMİR-Masterler Türkiye Şampiyonası</v>
      </c>
      <c r="L22" s="196">
        <f>'80M.ENG'!P$4</f>
        <v>42210.697916666664</v>
      </c>
      <c r="M22" s="146" t="s">
        <v>193</v>
      </c>
    </row>
    <row r="23" spans="1:13" s="138" customFormat="1" ht="26.25" customHeight="1" x14ac:dyDescent="0.2">
      <c r="A23" s="140">
        <v>21</v>
      </c>
      <c r="B23" s="150" t="s">
        <v>194</v>
      </c>
      <c r="C23" s="141" t="str">
        <f>'80M.ENG'!C29</f>
        <v>Doğum Tarihi
Gün/Ay/Yıl</v>
      </c>
      <c r="D23" s="149" t="str">
        <f>'80M.ENG'!E29</f>
        <v>Adı ve Soyadı</v>
      </c>
      <c r="E23" s="149" t="str">
        <f>'80M.ENG'!F29</f>
        <v>İLİ</v>
      </c>
      <c r="F23" s="142">
        <f>'80M.ENG'!G29</f>
        <v>0</v>
      </c>
      <c r="G23" s="143">
        <f>'80M.ENG'!A29</f>
        <v>0</v>
      </c>
      <c r="H23" s="142" t="s">
        <v>195</v>
      </c>
      <c r="I23" s="148"/>
      <c r="J23" s="142" t="str">
        <f>'YARIŞMA BİLGİLERİ'!$F$21</f>
        <v>Master Erkekler</v>
      </c>
      <c r="K23" s="145" t="str">
        <f t="shared" si="0"/>
        <v>İZMİR-Masterler Türkiye Şampiyonası</v>
      </c>
      <c r="L23" s="196">
        <f>'80M.ENG'!P$4</f>
        <v>42210.697916666664</v>
      </c>
      <c r="M23" s="146" t="s">
        <v>193</v>
      </c>
    </row>
    <row r="24" spans="1:13" s="138" customFormat="1" ht="26.25" customHeight="1" x14ac:dyDescent="0.2">
      <c r="A24" s="140">
        <v>22</v>
      </c>
      <c r="B24" s="150" t="s">
        <v>194</v>
      </c>
      <c r="C24" s="141">
        <f>'80M.ENG'!C30</f>
        <v>0</v>
      </c>
      <c r="D24" s="149">
        <f>'80M.ENG'!E30</f>
        <v>0</v>
      </c>
      <c r="E24" s="149">
        <f>'80M.ENG'!F30</f>
        <v>0</v>
      </c>
      <c r="F24" s="142">
        <f>'80M.ENG'!G30</f>
        <v>0</v>
      </c>
      <c r="G24" s="143">
        <f>'80M.ENG'!A30</f>
        <v>0</v>
      </c>
      <c r="H24" s="142" t="s">
        <v>195</v>
      </c>
      <c r="I24" s="148"/>
      <c r="J24" s="142" t="str">
        <f>'YARIŞMA BİLGİLERİ'!$F$21</f>
        <v>Master Erkekler</v>
      </c>
      <c r="K24" s="145" t="str">
        <f t="shared" si="0"/>
        <v>İZMİR-Masterler Türkiye Şampiyonası</v>
      </c>
      <c r="L24" s="196">
        <f>'80M.ENG'!P$4</f>
        <v>42210.697916666664</v>
      </c>
      <c r="M24" s="146" t="s">
        <v>193</v>
      </c>
    </row>
    <row r="25" spans="1:13" s="138" customFormat="1" ht="26.25" customHeight="1" x14ac:dyDescent="0.2">
      <c r="A25" s="140">
        <v>23</v>
      </c>
      <c r="B25" s="150" t="s">
        <v>194</v>
      </c>
      <c r="C25" s="141">
        <f>'80M.ENG'!C31</f>
        <v>0</v>
      </c>
      <c r="D25" s="149">
        <f>'80M.ENG'!E31</f>
        <v>0</v>
      </c>
      <c r="E25" s="149">
        <f>'80M.ENG'!F31</f>
        <v>0</v>
      </c>
      <c r="F25" s="142">
        <f>'80M.ENG'!G31</f>
        <v>0</v>
      </c>
      <c r="G25" s="143">
        <f>'80M.ENG'!A31</f>
        <v>0</v>
      </c>
      <c r="H25" s="142" t="s">
        <v>195</v>
      </c>
      <c r="I25" s="148"/>
      <c r="J25" s="142" t="str">
        <f>'YARIŞMA BİLGİLERİ'!$F$21</f>
        <v>Master Erkekler</v>
      </c>
      <c r="K25" s="145" t="str">
        <f t="shared" si="0"/>
        <v>İZMİR-Masterler Türkiye Şampiyonası</v>
      </c>
      <c r="L25" s="196">
        <f>'80M.ENG'!P$4</f>
        <v>42210.697916666664</v>
      </c>
      <c r="M25" s="146" t="s">
        <v>193</v>
      </c>
    </row>
    <row r="26" spans="1:13" s="138" customFormat="1" ht="26.25" customHeight="1" x14ac:dyDescent="0.2">
      <c r="A26" s="140">
        <v>24</v>
      </c>
      <c r="B26" s="150" t="s">
        <v>194</v>
      </c>
      <c r="C26" s="141">
        <f>'80M.ENG'!C32</f>
        <v>0</v>
      </c>
      <c r="D26" s="149">
        <f>'80M.ENG'!E32</f>
        <v>0</v>
      </c>
      <c r="E26" s="149">
        <f>'80M.ENG'!F32</f>
        <v>0</v>
      </c>
      <c r="F26" s="142">
        <f>'80M.ENG'!G32</f>
        <v>0</v>
      </c>
      <c r="G26" s="143">
        <f>'80M.ENG'!A32</f>
        <v>0</v>
      </c>
      <c r="H26" s="142" t="s">
        <v>195</v>
      </c>
      <c r="I26" s="148"/>
      <c r="J26" s="142" t="str">
        <f>'YARIŞMA BİLGİLERİ'!$F$21</f>
        <v>Master Erkekler</v>
      </c>
      <c r="K26" s="145" t="str">
        <f t="shared" si="0"/>
        <v>İZMİR-Masterler Türkiye Şampiyonası</v>
      </c>
      <c r="L26" s="196">
        <f>'80M.ENG'!P$4</f>
        <v>42210.697916666664</v>
      </c>
      <c r="M26" s="146" t="s">
        <v>193</v>
      </c>
    </row>
    <row r="27" spans="1:13" s="138" customFormat="1" ht="26.25" customHeight="1" x14ac:dyDescent="0.2">
      <c r="A27" s="140">
        <v>25</v>
      </c>
      <c r="B27" s="150" t="s">
        <v>194</v>
      </c>
      <c r="C27" s="141">
        <f>'80M.ENG'!C33</f>
        <v>0</v>
      </c>
      <c r="D27" s="149">
        <f>'80M.ENG'!E33</f>
        <v>0</v>
      </c>
      <c r="E27" s="149">
        <f>'80M.ENG'!F33</f>
        <v>0</v>
      </c>
      <c r="F27" s="142">
        <f>'80M.ENG'!G33</f>
        <v>0</v>
      </c>
      <c r="G27" s="143">
        <f>'80M.ENG'!A33</f>
        <v>0</v>
      </c>
      <c r="H27" s="142" t="s">
        <v>195</v>
      </c>
      <c r="I27" s="148"/>
      <c r="J27" s="142" t="str">
        <f>'YARIŞMA BİLGİLERİ'!$F$21</f>
        <v>Master Erkekler</v>
      </c>
      <c r="K27" s="145" t="str">
        <f t="shared" si="0"/>
        <v>İZMİR-Masterler Türkiye Şampiyonası</v>
      </c>
      <c r="L27" s="196">
        <f>'80M.ENG'!P$4</f>
        <v>42210.697916666664</v>
      </c>
      <c r="M27" s="146" t="s">
        <v>193</v>
      </c>
    </row>
    <row r="28" spans="1:13" s="138" customFormat="1" ht="26.25" customHeight="1" x14ac:dyDescent="0.2">
      <c r="A28" s="140">
        <v>26</v>
      </c>
      <c r="B28" s="150" t="s">
        <v>194</v>
      </c>
      <c r="C28" s="141">
        <f>'80M.ENG'!C34</f>
        <v>0</v>
      </c>
      <c r="D28" s="149">
        <f>'80M.ENG'!E34</f>
        <v>0</v>
      </c>
      <c r="E28" s="149">
        <f>'80M.ENG'!F34</f>
        <v>0</v>
      </c>
      <c r="F28" s="142">
        <f>'80M.ENG'!G34</f>
        <v>0</v>
      </c>
      <c r="G28" s="143">
        <f>'80M.ENG'!A34</f>
        <v>0</v>
      </c>
      <c r="H28" s="142" t="s">
        <v>195</v>
      </c>
      <c r="I28" s="148"/>
      <c r="J28" s="142" t="str">
        <f>'YARIŞMA BİLGİLERİ'!$F$21</f>
        <v>Master Erkekler</v>
      </c>
      <c r="K28" s="145" t="str">
        <f t="shared" si="0"/>
        <v>İZMİR-Masterler Türkiye Şampiyonası</v>
      </c>
      <c r="L28" s="196">
        <f>'80M.ENG'!P$4</f>
        <v>42210.697916666664</v>
      </c>
      <c r="M28" s="146" t="s">
        <v>193</v>
      </c>
    </row>
    <row r="29" spans="1:13" s="138" customFormat="1" ht="26.25" customHeight="1" x14ac:dyDescent="0.2">
      <c r="A29" s="140">
        <v>27</v>
      </c>
      <c r="B29" s="150" t="s">
        <v>194</v>
      </c>
      <c r="C29" s="141">
        <f>'80M.ENG'!C35</f>
        <v>0</v>
      </c>
      <c r="D29" s="149">
        <f>'80M.ENG'!E35</f>
        <v>0</v>
      </c>
      <c r="E29" s="149">
        <f>'80M.ENG'!F35</f>
        <v>0</v>
      </c>
      <c r="F29" s="142">
        <f>'80M.ENG'!G35</f>
        <v>0</v>
      </c>
      <c r="G29" s="143">
        <f>'80M.ENG'!A35</f>
        <v>0</v>
      </c>
      <c r="H29" s="142" t="s">
        <v>195</v>
      </c>
      <c r="I29" s="148"/>
      <c r="J29" s="142" t="str">
        <f>'YARIŞMA BİLGİLERİ'!$F$21</f>
        <v>Master Erkekler</v>
      </c>
      <c r="K29" s="145" t="str">
        <f t="shared" si="0"/>
        <v>İZMİR-Masterler Türkiye Şampiyonası</v>
      </c>
      <c r="L29" s="196">
        <f>'80M.ENG'!P$4</f>
        <v>42210.697916666664</v>
      </c>
      <c r="M29" s="146" t="s">
        <v>193</v>
      </c>
    </row>
    <row r="30" spans="1:13" s="138" customFormat="1" ht="26.25" customHeight="1" x14ac:dyDescent="0.2">
      <c r="A30" s="140">
        <v>28</v>
      </c>
      <c r="B30" s="150" t="s">
        <v>194</v>
      </c>
      <c r="C30" s="141">
        <f>'80M.ENG'!C36</f>
        <v>0</v>
      </c>
      <c r="D30" s="149">
        <f>'80M.ENG'!E36</f>
        <v>0</v>
      </c>
      <c r="E30" s="149">
        <f>'80M.ENG'!F36</f>
        <v>0</v>
      </c>
      <c r="F30" s="142">
        <f>'80M.ENG'!G36</f>
        <v>0</v>
      </c>
      <c r="G30" s="143">
        <f>'80M.ENG'!A36</f>
        <v>0</v>
      </c>
      <c r="H30" s="142" t="s">
        <v>195</v>
      </c>
      <c r="I30" s="148"/>
      <c r="J30" s="142" t="str">
        <f>'YARIŞMA BİLGİLERİ'!$F$21</f>
        <v>Master Erkekler</v>
      </c>
      <c r="K30" s="145" t="str">
        <f t="shared" si="0"/>
        <v>İZMİR-Masterler Türkiye Şampiyonası</v>
      </c>
      <c r="L30" s="196">
        <f>'80M.ENG'!P$4</f>
        <v>42210.697916666664</v>
      </c>
      <c r="M30" s="146" t="s">
        <v>193</v>
      </c>
    </row>
    <row r="31" spans="1:13" s="138" customFormat="1" ht="26.25" customHeight="1" x14ac:dyDescent="0.2">
      <c r="A31" s="140">
        <v>29</v>
      </c>
      <c r="B31" s="150" t="s">
        <v>194</v>
      </c>
      <c r="C31" s="141">
        <f>'80M.ENG'!C37</f>
        <v>0</v>
      </c>
      <c r="D31" s="149">
        <f>'80M.ENG'!E37</f>
        <v>0</v>
      </c>
      <c r="E31" s="149">
        <f>'80M.ENG'!F37</f>
        <v>0</v>
      </c>
      <c r="F31" s="142">
        <f>'80M.ENG'!G37</f>
        <v>0</v>
      </c>
      <c r="G31" s="143">
        <f>'80M.ENG'!A37</f>
        <v>0</v>
      </c>
      <c r="H31" s="142" t="s">
        <v>195</v>
      </c>
      <c r="I31" s="148"/>
      <c r="J31" s="142" t="str">
        <f>'YARIŞMA BİLGİLERİ'!$F$21</f>
        <v>Master Erkekler</v>
      </c>
      <c r="K31" s="145" t="str">
        <f t="shared" si="0"/>
        <v>İZMİR-Masterler Türkiye Şampiyonası</v>
      </c>
      <c r="L31" s="196">
        <f>'80M.ENG'!P$4</f>
        <v>42210.697916666664</v>
      </c>
      <c r="M31" s="146" t="s">
        <v>193</v>
      </c>
    </row>
    <row r="32" spans="1:13" s="138" customFormat="1" ht="26.25" customHeight="1" x14ac:dyDescent="0.2">
      <c r="A32" s="140">
        <v>30</v>
      </c>
      <c r="B32" s="150" t="s">
        <v>194</v>
      </c>
      <c r="C32" s="141">
        <f>'80M.ENG'!C38</f>
        <v>0</v>
      </c>
      <c r="D32" s="149">
        <f>'80M.ENG'!E38</f>
        <v>0</v>
      </c>
      <c r="E32" s="149">
        <f>'80M.ENG'!F38</f>
        <v>0</v>
      </c>
      <c r="F32" s="142">
        <f>'80M.ENG'!G38</f>
        <v>0</v>
      </c>
      <c r="G32" s="143">
        <f>'80M.ENG'!A38</f>
        <v>0</v>
      </c>
      <c r="H32" s="142" t="s">
        <v>195</v>
      </c>
      <c r="I32" s="148"/>
      <c r="J32" s="142" t="str">
        <f>'YARIŞMA BİLGİLERİ'!$F$21</f>
        <v>Master Erkekler</v>
      </c>
      <c r="K32" s="145" t="str">
        <f t="shared" si="0"/>
        <v>İZMİR-Masterler Türkiye Şampiyonası</v>
      </c>
      <c r="L32" s="196">
        <f>'80M.ENG'!P$4</f>
        <v>42210.697916666664</v>
      </c>
      <c r="M32" s="146" t="s">
        <v>193</v>
      </c>
    </row>
    <row r="33" spans="1:13" s="138" customFormat="1" ht="26.25" customHeight="1" x14ac:dyDescent="0.2">
      <c r="A33" s="140">
        <v>31</v>
      </c>
      <c r="B33" s="150" t="s">
        <v>194</v>
      </c>
      <c r="C33" s="141">
        <f>'80M.ENG'!C39</f>
        <v>0</v>
      </c>
      <c r="D33" s="149">
        <f>'80M.ENG'!E39</f>
        <v>0</v>
      </c>
      <c r="E33" s="149">
        <f>'80M.ENG'!F39</f>
        <v>0</v>
      </c>
      <c r="F33" s="142">
        <f>'80M.ENG'!G39</f>
        <v>0</v>
      </c>
      <c r="G33" s="143">
        <f>'80M.ENG'!A39</f>
        <v>0</v>
      </c>
      <c r="H33" s="142" t="s">
        <v>195</v>
      </c>
      <c r="I33" s="148"/>
      <c r="J33" s="142" t="str">
        <f>'YARIŞMA BİLGİLERİ'!$F$21</f>
        <v>Master Erkekler</v>
      </c>
      <c r="K33" s="145" t="str">
        <f t="shared" si="0"/>
        <v>İZMİR-Masterler Türkiye Şampiyonası</v>
      </c>
      <c r="L33" s="196">
        <f>'80M.ENG'!P$4</f>
        <v>42210.697916666664</v>
      </c>
      <c r="M33" s="146" t="s">
        <v>193</v>
      </c>
    </row>
    <row r="34" spans="1:13" s="138" customFormat="1" ht="26.25" customHeight="1" x14ac:dyDescent="0.2">
      <c r="A34" s="140">
        <v>32</v>
      </c>
      <c r="B34" s="150" t="s">
        <v>194</v>
      </c>
      <c r="C34" s="141">
        <f>'80M.ENG'!C40</f>
        <v>0</v>
      </c>
      <c r="D34" s="149">
        <f>'80M.ENG'!E40</f>
        <v>0</v>
      </c>
      <c r="E34" s="149">
        <f>'80M.ENG'!F40</f>
        <v>0</v>
      </c>
      <c r="F34" s="142">
        <f>'80M.ENG'!G40</f>
        <v>0</v>
      </c>
      <c r="G34" s="143">
        <f>'80M.ENG'!A40</f>
        <v>0</v>
      </c>
      <c r="H34" s="142" t="s">
        <v>195</v>
      </c>
      <c r="I34" s="148"/>
      <c r="J34" s="142" t="str">
        <f>'YARIŞMA BİLGİLERİ'!$F$21</f>
        <v>Master Erkekler</v>
      </c>
      <c r="K34" s="145" t="str">
        <f t="shared" si="0"/>
        <v>İZMİR-Masterler Türkiye Şampiyonası</v>
      </c>
      <c r="L34" s="196">
        <f>'80M.ENG'!P$4</f>
        <v>42210.697916666664</v>
      </c>
      <c r="M34" s="146" t="s">
        <v>193</v>
      </c>
    </row>
    <row r="35" spans="1:13" s="138" customFormat="1" ht="26.25" customHeight="1" x14ac:dyDescent="0.2">
      <c r="A35" s="140">
        <v>33</v>
      </c>
      <c r="B35" s="150" t="s">
        <v>194</v>
      </c>
      <c r="C35" s="141">
        <f>'80M.ENG'!C41</f>
        <v>0</v>
      </c>
      <c r="D35" s="149">
        <f>'80M.ENG'!E41</f>
        <v>0</v>
      </c>
      <c r="E35" s="149">
        <f>'80M.ENG'!F41</f>
        <v>0</v>
      </c>
      <c r="F35" s="142">
        <f>'80M.ENG'!G41</f>
        <v>0</v>
      </c>
      <c r="G35" s="143">
        <f>'80M.ENG'!A41</f>
        <v>0</v>
      </c>
      <c r="H35" s="142" t="s">
        <v>195</v>
      </c>
      <c r="I35" s="148"/>
      <c r="J35" s="142" t="str">
        <f>'YARIŞMA BİLGİLERİ'!$F$21</f>
        <v>Master Erkekler</v>
      </c>
      <c r="K35" s="145" t="str">
        <f t="shared" ref="K35:K66" si="1">CONCATENATE(K$1,"-",A$1)</f>
        <v>İZMİR-Masterler Türkiye Şampiyonası</v>
      </c>
      <c r="L35" s="196">
        <f>'80M.ENG'!P$4</f>
        <v>42210.697916666664</v>
      </c>
      <c r="M35" s="146" t="s">
        <v>193</v>
      </c>
    </row>
    <row r="36" spans="1:13" s="138" customFormat="1" ht="26.25" customHeight="1" x14ac:dyDescent="0.2">
      <c r="A36" s="140">
        <v>34</v>
      </c>
      <c r="B36" s="150" t="s">
        <v>194</v>
      </c>
      <c r="C36" s="141">
        <f>'80M.ENG'!C42</f>
        <v>0</v>
      </c>
      <c r="D36" s="149">
        <f>'80M.ENG'!E42</f>
        <v>0</v>
      </c>
      <c r="E36" s="149">
        <f>'80M.ENG'!F42</f>
        <v>0</v>
      </c>
      <c r="F36" s="142">
        <f>'80M.ENG'!G42</f>
        <v>0</v>
      </c>
      <c r="G36" s="143">
        <f>'80M.ENG'!A42</f>
        <v>0</v>
      </c>
      <c r="H36" s="142" t="s">
        <v>195</v>
      </c>
      <c r="I36" s="148"/>
      <c r="J36" s="142" t="str">
        <f>'YARIŞMA BİLGİLERİ'!$F$21</f>
        <v>Master Erkekler</v>
      </c>
      <c r="K36" s="145" t="str">
        <f t="shared" si="1"/>
        <v>İZMİR-Masterler Türkiye Şampiyonası</v>
      </c>
      <c r="L36" s="196">
        <f>'80M.ENG'!P$4</f>
        <v>42210.697916666664</v>
      </c>
      <c r="M36" s="146" t="s">
        <v>193</v>
      </c>
    </row>
    <row r="37" spans="1:13" s="138" customFormat="1" ht="26.25" customHeight="1" x14ac:dyDescent="0.2">
      <c r="A37" s="140">
        <v>35</v>
      </c>
      <c r="B37" s="150" t="s">
        <v>194</v>
      </c>
      <c r="C37" s="141">
        <f>'80M.ENG'!C43</f>
        <v>0</v>
      </c>
      <c r="D37" s="149">
        <f>'80M.ENG'!E43</f>
        <v>0</v>
      </c>
      <c r="E37" s="149">
        <f>'80M.ENG'!F43</f>
        <v>0</v>
      </c>
      <c r="F37" s="142">
        <f>'80M.ENG'!G43</f>
        <v>0</v>
      </c>
      <c r="G37" s="143">
        <f>'80M.ENG'!A43</f>
        <v>0</v>
      </c>
      <c r="H37" s="142" t="s">
        <v>195</v>
      </c>
      <c r="I37" s="148"/>
      <c r="J37" s="142" t="str">
        <f>'YARIŞMA BİLGİLERİ'!$F$21</f>
        <v>Master Erkekler</v>
      </c>
      <c r="K37" s="145" t="str">
        <f t="shared" si="1"/>
        <v>İZMİR-Masterler Türkiye Şampiyonası</v>
      </c>
      <c r="L37" s="196">
        <f>'80M.ENG'!P$4</f>
        <v>42210.697916666664</v>
      </c>
      <c r="M37" s="146" t="s">
        <v>193</v>
      </c>
    </row>
    <row r="38" spans="1:13" s="138" customFormat="1" ht="26.25" customHeight="1" x14ac:dyDescent="0.2">
      <c r="A38" s="140">
        <v>36</v>
      </c>
      <c r="B38" s="150" t="s">
        <v>194</v>
      </c>
      <c r="C38" s="141">
        <f>'80M.ENG'!C44</f>
        <v>0</v>
      </c>
      <c r="D38" s="149">
        <f>'80M.ENG'!E44</f>
        <v>0</v>
      </c>
      <c r="E38" s="149">
        <f>'80M.ENG'!F44</f>
        <v>0</v>
      </c>
      <c r="F38" s="142">
        <f>'80M.ENG'!G44</f>
        <v>0</v>
      </c>
      <c r="G38" s="143">
        <f>'80M.ENG'!A44</f>
        <v>0</v>
      </c>
      <c r="H38" s="142" t="s">
        <v>195</v>
      </c>
      <c r="I38" s="148"/>
      <c r="J38" s="142" t="str">
        <f>'YARIŞMA BİLGİLERİ'!$F$21</f>
        <v>Master Erkekler</v>
      </c>
      <c r="K38" s="145" t="str">
        <f t="shared" si="1"/>
        <v>İZMİR-Masterler Türkiye Şampiyonası</v>
      </c>
      <c r="L38" s="196">
        <f>'80M.ENG'!P$4</f>
        <v>42210.697916666664</v>
      </c>
      <c r="M38" s="146" t="s">
        <v>193</v>
      </c>
    </row>
    <row r="39" spans="1:13" s="138" customFormat="1" ht="26.25" customHeight="1" x14ac:dyDescent="0.2">
      <c r="A39" s="140">
        <v>37</v>
      </c>
      <c r="B39" s="150" t="s">
        <v>194</v>
      </c>
      <c r="C39" s="141">
        <f>'80M.ENG'!C45</f>
        <v>0</v>
      </c>
      <c r="D39" s="149">
        <f>'80M.ENG'!E45</f>
        <v>0</v>
      </c>
      <c r="E39" s="149">
        <f>'80M.ENG'!F45</f>
        <v>0</v>
      </c>
      <c r="F39" s="142">
        <f>'80M.ENG'!G45</f>
        <v>0</v>
      </c>
      <c r="G39" s="143">
        <f>'80M.ENG'!A45</f>
        <v>0</v>
      </c>
      <c r="H39" s="142" t="s">
        <v>195</v>
      </c>
      <c r="I39" s="148"/>
      <c r="J39" s="142" t="str">
        <f>'YARIŞMA BİLGİLERİ'!$F$21</f>
        <v>Master Erkekler</v>
      </c>
      <c r="K39" s="145" t="str">
        <f t="shared" si="1"/>
        <v>İZMİR-Masterler Türkiye Şampiyonası</v>
      </c>
      <c r="L39" s="196">
        <f>'80M.ENG'!P$4</f>
        <v>42210.697916666664</v>
      </c>
      <c r="M39" s="146" t="s">
        <v>193</v>
      </c>
    </row>
    <row r="40" spans="1:13" s="138" customFormat="1" ht="26.25" customHeight="1" x14ac:dyDescent="0.2">
      <c r="A40" s="140">
        <v>38</v>
      </c>
      <c r="B40" s="150" t="s">
        <v>194</v>
      </c>
      <c r="C40" s="141">
        <f>'80M.ENG'!C46</f>
        <v>0</v>
      </c>
      <c r="D40" s="149">
        <f>'80M.ENG'!E46</f>
        <v>0</v>
      </c>
      <c r="E40" s="149">
        <f>'80M.ENG'!F46</f>
        <v>0</v>
      </c>
      <c r="F40" s="142">
        <f>'80M.ENG'!G46</f>
        <v>0</v>
      </c>
      <c r="G40" s="143">
        <f>'80M.ENG'!A46</f>
        <v>0</v>
      </c>
      <c r="H40" s="142" t="s">
        <v>195</v>
      </c>
      <c r="I40" s="148"/>
      <c r="J40" s="142" t="str">
        <f>'YARIŞMA BİLGİLERİ'!$F$21</f>
        <v>Master Erkekler</v>
      </c>
      <c r="K40" s="145" t="str">
        <f t="shared" si="1"/>
        <v>İZMİR-Masterler Türkiye Şampiyonası</v>
      </c>
      <c r="L40" s="196">
        <f>'80M.ENG'!P$4</f>
        <v>42210.697916666664</v>
      </c>
      <c r="M40" s="146" t="s">
        <v>193</v>
      </c>
    </row>
    <row r="41" spans="1:13" s="138" customFormat="1" ht="26.25" customHeight="1" x14ac:dyDescent="0.2">
      <c r="A41" s="140">
        <v>39</v>
      </c>
      <c r="B41" s="150" t="s">
        <v>194</v>
      </c>
      <c r="C41" s="141">
        <f>'80M.ENG'!C47</f>
        <v>0</v>
      </c>
      <c r="D41" s="149">
        <f>'80M.ENG'!E47</f>
        <v>0</v>
      </c>
      <c r="E41" s="149">
        <f>'80M.ENG'!F47</f>
        <v>0</v>
      </c>
      <c r="F41" s="142">
        <f>'80M.ENG'!G47</f>
        <v>0</v>
      </c>
      <c r="G41" s="143">
        <f>'80M.ENG'!A47</f>
        <v>0</v>
      </c>
      <c r="H41" s="142" t="s">
        <v>195</v>
      </c>
      <c r="I41" s="148"/>
      <c r="J41" s="142" t="str">
        <f>'YARIŞMA BİLGİLERİ'!$F$21</f>
        <v>Master Erkekler</v>
      </c>
      <c r="K41" s="145" t="str">
        <f t="shared" si="1"/>
        <v>İZMİR-Masterler Türkiye Şampiyonası</v>
      </c>
      <c r="L41" s="196">
        <f>'80M.ENG'!P$4</f>
        <v>42210.697916666664</v>
      </c>
      <c r="M41" s="146" t="s">
        <v>193</v>
      </c>
    </row>
    <row r="42" spans="1:13" s="138" customFormat="1" ht="26.25" customHeight="1" x14ac:dyDescent="0.2">
      <c r="A42" s="140">
        <v>40</v>
      </c>
      <c r="B42" s="150" t="s">
        <v>194</v>
      </c>
      <c r="C42" s="141">
        <f>'80M.ENG'!C48</f>
        <v>0</v>
      </c>
      <c r="D42" s="149">
        <f>'80M.ENG'!E48</f>
        <v>0</v>
      </c>
      <c r="E42" s="149">
        <f>'80M.ENG'!F48</f>
        <v>0</v>
      </c>
      <c r="F42" s="142">
        <f>'80M.ENG'!G48</f>
        <v>0</v>
      </c>
      <c r="G42" s="143">
        <f>'80M.ENG'!A48</f>
        <v>0</v>
      </c>
      <c r="H42" s="142" t="s">
        <v>195</v>
      </c>
      <c r="I42" s="148"/>
      <c r="J42" s="142" t="str">
        <f>'YARIŞMA BİLGİLERİ'!$F$21</f>
        <v>Master Erkekler</v>
      </c>
      <c r="K42" s="145" t="str">
        <f t="shared" si="1"/>
        <v>İZMİR-Masterler Türkiye Şampiyonası</v>
      </c>
      <c r="L42" s="196">
        <f>'80M.ENG'!P$4</f>
        <v>42210.697916666664</v>
      </c>
      <c r="M42" s="146" t="s">
        <v>193</v>
      </c>
    </row>
    <row r="43" spans="1:13" s="138" customFormat="1" ht="26.25" customHeight="1" x14ac:dyDescent="0.2">
      <c r="A43" s="140">
        <v>41</v>
      </c>
      <c r="B43" s="150" t="s">
        <v>194</v>
      </c>
      <c r="C43" s="141">
        <f>'80M.ENG'!C49</f>
        <v>0</v>
      </c>
      <c r="D43" s="149">
        <f>'80M.ENG'!E49</f>
        <v>0</v>
      </c>
      <c r="E43" s="149">
        <f>'80M.ENG'!F49</f>
        <v>0</v>
      </c>
      <c r="F43" s="142">
        <f>'80M.ENG'!G49</f>
        <v>0</v>
      </c>
      <c r="G43" s="143">
        <f>'80M.ENG'!A49</f>
        <v>0</v>
      </c>
      <c r="H43" s="142" t="s">
        <v>195</v>
      </c>
      <c r="I43" s="148"/>
      <c r="J43" s="142" t="str">
        <f>'YARIŞMA BİLGİLERİ'!$F$21</f>
        <v>Master Erkekler</v>
      </c>
      <c r="K43" s="145" t="str">
        <f t="shared" si="1"/>
        <v>İZMİR-Masterler Türkiye Şampiyonası</v>
      </c>
      <c r="L43" s="196">
        <f>'80M.ENG'!P$4</f>
        <v>42210.697916666664</v>
      </c>
      <c r="M43" s="146" t="s">
        <v>193</v>
      </c>
    </row>
    <row r="44" spans="1:13" s="138" customFormat="1" ht="26.25" customHeight="1" x14ac:dyDescent="0.2">
      <c r="A44" s="140">
        <v>42</v>
      </c>
      <c r="B44" s="150" t="s">
        <v>194</v>
      </c>
      <c r="C44" s="141">
        <f>'80M.ENG'!C50</f>
        <v>0</v>
      </c>
      <c r="D44" s="149">
        <f>'80M.ENG'!E50</f>
        <v>0</v>
      </c>
      <c r="E44" s="149">
        <f>'80M.ENG'!F50</f>
        <v>0</v>
      </c>
      <c r="F44" s="142">
        <f>'80M.ENG'!G50</f>
        <v>0</v>
      </c>
      <c r="G44" s="143">
        <f>'80M.ENG'!A50</f>
        <v>0</v>
      </c>
      <c r="H44" s="142" t="s">
        <v>195</v>
      </c>
      <c r="I44" s="148"/>
      <c r="J44" s="142" t="str">
        <f>'YARIŞMA BİLGİLERİ'!$F$21</f>
        <v>Master Erkekler</v>
      </c>
      <c r="K44" s="145" t="str">
        <f t="shared" si="1"/>
        <v>İZMİR-Masterler Türkiye Şampiyonası</v>
      </c>
      <c r="L44" s="196">
        <f>'80M.ENG'!P$4</f>
        <v>42210.697916666664</v>
      </c>
      <c r="M44" s="146" t="s">
        <v>193</v>
      </c>
    </row>
    <row r="45" spans="1:13" s="138" customFormat="1" ht="26.25" customHeight="1" x14ac:dyDescent="0.2">
      <c r="A45" s="140">
        <v>43</v>
      </c>
      <c r="B45" s="150" t="s">
        <v>194</v>
      </c>
      <c r="C45" s="141">
        <f>'80M.ENG'!C51</f>
        <v>0</v>
      </c>
      <c r="D45" s="149">
        <f>'80M.ENG'!E51</f>
        <v>0</v>
      </c>
      <c r="E45" s="149">
        <f>'80M.ENG'!F51</f>
        <v>0</v>
      </c>
      <c r="F45" s="142">
        <f>'80M.ENG'!G51</f>
        <v>0</v>
      </c>
      <c r="G45" s="143">
        <f>'80M.ENG'!A51</f>
        <v>0</v>
      </c>
      <c r="H45" s="142" t="s">
        <v>195</v>
      </c>
      <c r="I45" s="148"/>
      <c r="J45" s="142" t="str">
        <f>'YARIŞMA BİLGİLERİ'!$F$21</f>
        <v>Master Erkekler</v>
      </c>
      <c r="K45" s="145" t="str">
        <f t="shared" si="1"/>
        <v>İZMİR-Masterler Türkiye Şampiyonası</v>
      </c>
      <c r="L45" s="196">
        <f>'80M.ENG'!P$4</f>
        <v>42210.697916666664</v>
      </c>
      <c r="M45" s="146" t="s">
        <v>193</v>
      </c>
    </row>
    <row r="46" spans="1:13" s="138" customFormat="1" ht="26.25" customHeight="1" x14ac:dyDescent="0.2">
      <c r="A46" s="140">
        <v>44</v>
      </c>
      <c r="B46" s="150" t="s">
        <v>194</v>
      </c>
      <c r="C46" s="141">
        <f>'80M.ENG'!C52</f>
        <v>0</v>
      </c>
      <c r="D46" s="149">
        <f>'80M.ENG'!E52</f>
        <v>0</v>
      </c>
      <c r="E46" s="149">
        <f>'80M.ENG'!F52</f>
        <v>0</v>
      </c>
      <c r="F46" s="142">
        <f>'80M.ENG'!G52</f>
        <v>0</v>
      </c>
      <c r="G46" s="143">
        <f>'80M.ENG'!A52</f>
        <v>0</v>
      </c>
      <c r="H46" s="142" t="s">
        <v>195</v>
      </c>
      <c r="I46" s="148"/>
      <c r="J46" s="142" t="str">
        <f>'YARIŞMA BİLGİLERİ'!$F$21</f>
        <v>Master Erkekler</v>
      </c>
      <c r="K46" s="145" t="str">
        <f t="shared" si="1"/>
        <v>İZMİR-Masterler Türkiye Şampiyonası</v>
      </c>
      <c r="L46" s="196">
        <f>'80M.ENG'!P$4</f>
        <v>42210.697916666664</v>
      </c>
      <c r="M46" s="146" t="s">
        <v>193</v>
      </c>
    </row>
    <row r="47" spans="1:13" s="138" customFormat="1" ht="26.25" customHeight="1" x14ac:dyDescent="0.2">
      <c r="A47" s="140">
        <v>45</v>
      </c>
      <c r="B47" s="150" t="s">
        <v>194</v>
      </c>
      <c r="C47" s="141">
        <f>'80M.ENG'!C53</f>
        <v>0</v>
      </c>
      <c r="D47" s="149">
        <f>'80M.ENG'!E53</f>
        <v>0</v>
      </c>
      <c r="E47" s="149">
        <f>'80M.ENG'!F53</f>
        <v>0</v>
      </c>
      <c r="F47" s="142">
        <f>'80M.ENG'!G53</f>
        <v>0</v>
      </c>
      <c r="G47" s="143">
        <f>'80M.ENG'!A53</f>
        <v>0</v>
      </c>
      <c r="H47" s="142" t="s">
        <v>195</v>
      </c>
      <c r="I47" s="148"/>
      <c r="J47" s="142" t="str">
        <f>'YARIŞMA BİLGİLERİ'!$F$21</f>
        <v>Master Erkekler</v>
      </c>
      <c r="K47" s="145" t="str">
        <f t="shared" si="1"/>
        <v>İZMİR-Masterler Türkiye Şampiyonası</v>
      </c>
      <c r="L47" s="196">
        <f>'80M.ENG'!P$4</f>
        <v>42210.697916666664</v>
      </c>
      <c r="M47" s="146" t="s">
        <v>193</v>
      </c>
    </row>
    <row r="48" spans="1:13" s="138" customFormat="1" ht="26.25" customHeight="1" x14ac:dyDescent="0.2">
      <c r="A48" s="140">
        <v>46</v>
      </c>
      <c r="B48" s="150" t="s">
        <v>194</v>
      </c>
      <c r="C48" s="141">
        <f>'80M.ENG'!C54</f>
        <v>0</v>
      </c>
      <c r="D48" s="149">
        <f>'80M.ENG'!E54</f>
        <v>0</v>
      </c>
      <c r="E48" s="149">
        <f>'80M.ENG'!F54</f>
        <v>0</v>
      </c>
      <c r="F48" s="142">
        <f>'80M.ENG'!G54</f>
        <v>0</v>
      </c>
      <c r="G48" s="143">
        <f>'80M.ENG'!A54</f>
        <v>0</v>
      </c>
      <c r="H48" s="142" t="s">
        <v>195</v>
      </c>
      <c r="I48" s="148"/>
      <c r="J48" s="142" t="str">
        <f>'YARIŞMA BİLGİLERİ'!$F$21</f>
        <v>Master Erkekler</v>
      </c>
      <c r="K48" s="145" t="str">
        <f t="shared" si="1"/>
        <v>İZMİR-Masterler Türkiye Şampiyonası</v>
      </c>
      <c r="L48" s="196">
        <f>'80M.ENG'!P$4</f>
        <v>42210.697916666664</v>
      </c>
      <c r="M48" s="146" t="s">
        <v>193</v>
      </c>
    </row>
    <row r="49" spans="1:13" s="138" customFormat="1" ht="26.25" customHeight="1" x14ac:dyDescent="0.2">
      <c r="A49" s="140">
        <v>47</v>
      </c>
      <c r="B49" s="150" t="s">
        <v>194</v>
      </c>
      <c r="C49" s="141">
        <f>'80M.ENG'!C55</f>
        <v>0</v>
      </c>
      <c r="D49" s="149">
        <f>'80M.ENG'!E55</f>
        <v>0</v>
      </c>
      <c r="E49" s="149">
        <f>'80M.ENG'!F55</f>
        <v>0</v>
      </c>
      <c r="F49" s="142">
        <f>'80M.ENG'!G55</f>
        <v>0</v>
      </c>
      <c r="G49" s="143">
        <f>'80M.ENG'!A55</f>
        <v>0</v>
      </c>
      <c r="H49" s="142" t="s">
        <v>195</v>
      </c>
      <c r="I49" s="148"/>
      <c r="J49" s="142" t="str">
        <f>'YARIŞMA BİLGİLERİ'!$F$21</f>
        <v>Master Erkekler</v>
      </c>
      <c r="K49" s="145" t="str">
        <f t="shared" si="1"/>
        <v>İZMİR-Masterler Türkiye Şampiyonası</v>
      </c>
      <c r="L49" s="196">
        <f>'80M.ENG'!P$4</f>
        <v>42210.697916666664</v>
      </c>
      <c r="M49" s="146" t="s">
        <v>193</v>
      </c>
    </row>
    <row r="50" spans="1:13" s="138" customFormat="1" ht="26.25" customHeight="1" x14ac:dyDescent="0.2">
      <c r="A50" s="140">
        <v>48</v>
      </c>
      <c r="B50" s="150" t="s">
        <v>194</v>
      </c>
      <c r="C50" s="141" t="e">
        <f>'80M.ENG'!#REF!</f>
        <v>#REF!</v>
      </c>
      <c r="D50" s="149" t="e">
        <f>'80M.ENG'!#REF!</f>
        <v>#REF!</v>
      </c>
      <c r="E50" s="149" t="e">
        <f>'80M.ENG'!#REF!</f>
        <v>#REF!</v>
      </c>
      <c r="F50" s="142" t="e">
        <f>'80M.ENG'!#REF!</f>
        <v>#REF!</v>
      </c>
      <c r="G50" s="143" t="e">
        <f>'80M.ENG'!#REF!</f>
        <v>#REF!</v>
      </c>
      <c r="H50" s="142" t="s">
        <v>195</v>
      </c>
      <c r="I50" s="148"/>
      <c r="J50" s="142" t="str">
        <f>'YARIŞMA BİLGİLERİ'!$F$21</f>
        <v>Master Erkekler</v>
      </c>
      <c r="K50" s="145" t="str">
        <f t="shared" si="1"/>
        <v>İZMİR-Masterler Türkiye Şampiyonası</v>
      </c>
      <c r="L50" s="196">
        <f>'80M.ENG'!P$4</f>
        <v>42210.697916666664</v>
      </c>
      <c r="M50" s="146" t="s">
        <v>193</v>
      </c>
    </row>
    <row r="51" spans="1:13" s="138" customFormat="1" ht="26.25" customHeight="1" x14ac:dyDescent="0.2">
      <c r="A51" s="140">
        <v>49</v>
      </c>
      <c r="B51" s="150" t="s">
        <v>194</v>
      </c>
      <c r="C51" s="141" t="e">
        <f>'80M.ENG'!#REF!</f>
        <v>#REF!</v>
      </c>
      <c r="D51" s="149" t="e">
        <f>'80M.ENG'!#REF!</f>
        <v>#REF!</v>
      </c>
      <c r="E51" s="149" t="e">
        <f>'80M.ENG'!#REF!</f>
        <v>#REF!</v>
      </c>
      <c r="F51" s="142" t="e">
        <f>'80M.ENG'!#REF!</f>
        <v>#REF!</v>
      </c>
      <c r="G51" s="143" t="e">
        <f>'80M.ENG'!#REF!</f>
        <v>#REF!</v>
      </c>
      <c r="H51" s="142" t="s">
        <v>195</v>
      </c>
      <c r="I51" s="148"/>
      <c r="J51" s="142" t="str">
        <f>'YARIŞMA BİLGİLERİ'!$F$21</f>
        <v>Master Erkekler</v>
      </c>
      <c r="K51" s="145" t="str">
        <f t="shared" si="1"/>
        <v>İZMİR-Masterler Türkiye Şampiyonası</v>
      </c>
      <c r="L51" s="196">
        <f>'80M.ENG'!P$4</f>
        <v>42210.697916666664</v>
      </c>
      <c r="M51" s="146" t="s">
        <v>193</v>
      </c>
    </row>
    <row r="52" spans="1:13" s="138" customFormat="1" ht="26.25" customHeight="1" x14ac:dyDescent="0.2">
      <c r="A52" s="140">
        <v>50</v>
      </c>
      <c r="B52" s="150" t="s">
        <v>194</v>
      </c>
      <c r="C52" s="141" t="e">
        <f>'80M.ENG'!#REF!</f>
        <v>#REF!</v>
      </c>
      <c r="D52" s="149" t="e">
        <f>'80M.ENG'!#REF!</f>
        <v>#REF!</v>
      </c>
      <c r="E52" s="149" t="e">
        <f>'80M.ENG'!#REF!</f>
        <v>#REF!</v>
      </c>
      <c r="F52" s="142" t="e">
        <f>'80M.ENG'!#REF!</f>
        <v>#REF!</v>
      </c>
      <c r="G52" s="143" t="e">
        <f>'80M.ENG'!#REF!</f>
        <v>#REF!</v>
      </c>
      <c r="H52" s="142" t="s">
        <v>195</v>
      </c>
      <c r="I52" s="148"/>
      <c r="J52" s="142" t="str">
        <f>'YARIŞMA BİLGİLERİ'!$F$21</f>
        <v>Master Erkekler</v>
      </c>
      <c r="K52" s="145" t="str">
        <f t="shared" si="1"/>
        <v>İZMİR-Masterler Türkiye Şampiyonası</v>
      </c>
      <c r="L52" s="196">
        <f>'80M.ENG'!P$4</f>
        <v>42210.697916666664</v>
      </c>
      <c r="M52" s="146" t="s">
        <v>193</v>
      </c>
    </row>
    <row r="53" spans="1:13" s="138" customFormat="1" ht="26.25" customHeight="1" x14ac:dyDescent="0.2">
      <c r="A53" s="140">
        <v>51</v>
      </c>
      <c r="B53" s="150" t="s">
        <v>194</v>
      </c>
      <c r="C53" s="141" t="e">
        <f>'80M.ENG'!#REF!</f>
        <v>#REF!</v>
      </c>
      <c r="D53" s="149" t="e">
        <f>'80M.ENG'!#REF!</f>
        <v>#REF!</v>
      </c>
      <c r="E53" s="149" t="e">
        <f>'80M.ENG'!#REF!</f>
        <v>#REF!</v>
      </c>
      <c r="F53" s="142" t="e">
        <f>'80M.ENG'!#REF!</f>
        <v>#REF!</v>
      </c>
      <c r="G53" s="143" t="e">
        <f>'80M.ENG'!#REF!</f>
        <v>#REF!</v>
      </c>
      <c r="H53" s="142" t="s">
        <v>195</v>
      </c>
      <c r="I53" s="148"/>
      <c r="J53" s="142" t="str">
        <f>'YARIŞMA BİLGİLERİ'!$F$21</f>
        <v>Master Erkekler</v>
      </c>
      <c r="K53" s="145" t="str">
        <f t="shared" si="1"/>
        <v>İZMİR-Masterler Türkiye Şampiyonası</v>
      </c>
      <c r="L53" s="196">
        <f>'80M.ENG'!P$4</f>
        <v>42210.697916666664</v>
      </c>
      <c r="M53" s="146" t="s">
        <v>193</v>
      </c>
    </row>
    <row r="54" spans="1:13" s="138" customFormat="1" ht="26.25" customHeight="1" x14ac:dyDescent="0.2">
      <c r="A54" s="140">
        <v>52</v>
      </c>
      <c r="B54" s="150" t="s">
        <v>194</v>
      </c>
      <c r="C54" s="141" t="e">
        <f>'80M.ENG'!#REF!</f>
        <v>#REF!</v>
      </c>
      <c r="D54" s="149" t="e">
        <f>'80M.ENG'!#REF!</f>
        <v>#REF!</v>
      </c>
      <c r="E54" s="149" t="e">
        <f>'80M.ENG'!#REF!</f>
        <v>#REF!</v>
      </c>
      <c r="F54" s="142" t="e">
        <f>'80M.ENG'!#REF!</f>
        <v>#REF!</v>
      </c>
      <c r="G54" s="143" t="e">
        <f>'80M.ENG'!#REF!</f>
        <v>#REF!</v>
      </c>
      <c r="H54" s="142" t="s">
        <v>195</v>
      </c>
      <c r="I54" s="148"/>
      <c r="J54" s="142" t="str">
        <f>'YARIŞMA BİLGİLERİ'!$F$21</f>
        <v>Master Erkekler</v>
      </c>
      <c r="K54" s="145" t="str">
        <f t="shared" si="1"/>
        <v>İZMİR-Masterler Türkiye Şampiyonası</v>
      </c>
      <c r="L54" s="196">
        <f>'80M.ENG'!P$4</f>
        <v>42210.697916666664</v>
      </c>
      <c r="M54" s="146" t="s">
        <v>193</v>
      </c>
    </row>
    <row r="55" spans="1:13" s="138" customFormat="1" ht="26.25" customHeight="1" x14ac:dyDescent="0.2">
      <c r="A55" s="140">
        <v>53</v>
      </c>
      <c r="B55" s="150" t="s">
        <v>194</v>
      </c>
      <c r="C55" s="141" t="e">
        <f>'80M.ENG'!#REF!</f>
        <v>#REF!</v>
      </c>
      <c r="D55" s="149" t="e">
        <f>'80M.ENG'!#REF!</f>
        <v>#REF!</v>
      </c>
      <c r="E55" s="149" t="e">
        <f>'80M.ENG'!#REF!</f>
        <v>#REF!</v>
      </c>
      <c r="F55" s="142" t="e">
        <f>'80M.ENG'!#REF!</f>
        <v>#REF!</v>
      </c>
      <c r="G55" s="143" t="e">
        <f>'80M.ENG'!#REF!</f>
        <v>#REF!</v>
      </c>
      <c r="H55" s="142" t="s">
        <v>195</v>
      </c>
      <c r="I55" s="148"/>
      <c r="J55" s="142" t="str">
        <f>'YARIŞMA BİLGİLERİ'!$F$21</f>
        <v>Master Erkekler</v>
      </c>
      <c r="K55" s="145" t="str">
        <f t="shared" si="1"/>
        <v>İZMİR-Masterler Türkiye Şampiyonası</v>
      </c>
      <c r="L55" s="196">
        <f>'80M.ENG'!P$4</f>
        <v>42210.697916666664</v>
      </c>
      <c r="M55" s="146" t="s">
        <v>193</v>
      </c>
    </row>
    <row r="56" spans="1:13" s="138" customFormat="1" ht="26.25" customHeight="1" x14ac:dyDescent="0.2">
      <c r="A56" s="140">
        <v>54</v>
      </c>
      <c r="B56" s="150" t="s">
        <v>194</v>
      </c>
      <c r="C56" s="141" t="e">
        <f>'80M.ENG'!#REF!</f>
        <v>#REF!</v>
      </c>
      <c r="D56" s="149" t="e">
        <f>'80M.ENG'!#REF!</f>
        <v>#REF!</v>
      </c>
      <c r="E56" s="149" t="e">
        <f>'80M.ENG'!#REF!</f>
        <v>#REF!</v>
      </c>
      <c r="F56" s="142" t="e">
        <f>'80M.ENG'!#REF!</f>
        <v>#REF!</v>
      </c>
      <c r="G56" s="143" t="e">
        <f>'80M.ENG'!#REF!</f>
        <v>#REF!</v>
      </c>
      <c r="H56" s="142" t="s">
        <v>195</v>
      </c>
      <c r="I56" s="148"/>
      <c r="J56" s="142" t="str">
        <f>'YARIŞMA BİLGİLERİ'!$F$21</f>
        <v>Master Erkekler</v>
      </c>
      <c r="K56" s="145" t="str">
        <f t="shared" si="1"/>
        <v>İZMİR-Masterler Türkiye Şampiyonası</v>
      </c>
      <c r="L56" s="196">
        <f>'80M.ENG'!P$4</f>
        <v>42210.697916666664</v>
      </c>
      <c r="M56" s="146" t="s">
        <v>193</v>
      </c>
    </row>
    <row r="57" spans="1:13" s="138" customFormat="1" ht="26.25" customHeight="1" x14ac:dyDescent="0.2">
      <c r="A57" s="140">
        <v>55</v>
      </c>
      <c r="B57" s="150" t="s">
        <v>194</v>
      </c>
      <c r="C57" s="141" t="e">
        <f>'80M.ENG'!#REF!</f>
        <v>#REF!</v>
      </c>
      <c r="D57" s="149" t="e">
        <f>'80M.ENG'!#REF!</f>
        <v>#REF!</v>
      </c>
      <c r="E57" s="149" t="e">
        <f>'80M.ENG'!#REF!</f>
        <v>#REF!</v>
      </c>
      <c r="F57" s="142" t="e">
        <f>'80M.ENG'!#REF!</f>
        <v>#REF!</v>
      </c>
      <c r="G57" s="143" t="e">
        <f>'80M.ENG'!#REF!</f>
        <v>#REF!</v>
      </c>
      <c r="H57" s="142" t="s">
        <v>195</v>
      </c>
      <c r="I57" s="148"/>
      <c r="J57" s="142" t="str">
        <f>'YARIŞMA BİLGİLERİ'!$F$21</f>
        <v>Master Erkekler</v>
      </c>
      <c r="K57" s="145" t="str">
        <f t="shared" si="1"/>
        <v>İZMİR-Masterler Türkiye Şampiyonası</v>
      </c>
      <c r="L57" s="196">
        <f>'80M.ENG'!P$4</f>
        <v>42210.697916666664</v>
      </c>
      <c r="M57" s="146" t="s">
        <v>193</v>
      </c>
    </row>
    <row r="58" spans="1:13" s="138" customFormat="1" ht="26.25" customHeight="1" x14ac:dyDescent="0.2">
      <c r="A58" s="140">
        <v>56</v>
      </c>
      <c r="B58" s="150" t="s">
        <v>194</v>
      </c>
      <c r="C58" s="141" t="e">
        <f>'80M.ENG'!#REF!</f>
        <v>#REF!</v>
      </c>
      <c r="D58" s="149" t="e">
        <f>'80M.ENG'!#REF!</f>
        <v>#REF!</v>
      </c>
      <c r="E58" s="149" t="e">
        <f>'80M.ENG'!#REF!</f>
        <v>#REF!</v>
      </c>
      <c r="F58" s="142" t="e">
        <f>'80M.ENG'!#REF!</f>
        <v>#REF!</v>
      </c>
      <c r="G58" s="143" t="e">
        <f>'80M.ENG'!#REF!</f>
        <v>#REF!</v>
      </c>
      <c r="H58" s="142" t="s">
        <v>195</v>
      </c>
      <c r="I58" s="148"/>
      <c r="J58" s="142" t="str">
        <f>'YARIŞMA BİLGİLERİ'!$F$21</f>
        <v>Master Erkekler</v>
      </c>
      <c r="K58" s="145" t="str">
        <f t="shared" si="1"/>
        <v>İZMİR-Masterler Türkiye Şampiyonası</v>
      </c>
      <c r="L58" s="196">
        <f>'80M.ENG'!P$4</f>
        <v>42210.697916666664</v>
      </c>
      <c r="M58" s="146" t="s">
        <v>193</v>
      </c>
    </row>
    <row r="59" spans="1:13" s="138" customFormat="1" ht="26.25" customHeight="1" x14ac:dyDescent="0.2">
      <c r="A59" s="140">
        <v>57</v>
      </c>
      <c r="B59" s="150" t="s">
        <v>194</v>
      </c>
      <c r="C59" s="141" t="e">
        <f>'80M.ENG'!#REF!</f>
        <v>#REF!</v>
      </c>
      <c r="D59" s="149" t="e">
        <f>'80M.ENG'!#REF!</f>
        <v>#REF!</v>
      </c>
      <c r="E59" s="149" t="e">
        <f>'80M.ENG'!#REF!</f>
        <v>#REF!</v>
      </c>
      <c r="F59" s="142" t="e">
        <f>'80M.ENG'!#REF!</f>
        <v>#REF!</v>
      </c>
      <c r="G59" s="143" t="e">
        <f>'80M.ENG'!#REF!</f>
        <v>#REF!</v>
      </c>
      <c r="H59" s="142" t="s">
        <v>195</v>
      </c>
      <c r="I59" s="148"/>
      <c r="J59" s="142" t="str">
        <f>'YARIŞMA BİLGİLERİ'!$F$21</f>
        <v>Master Erkekler</v>
      </c>
      <c r="K59" s="145" t="str">
        <f t="shared" si="1"/>
        <v>İZMİR-Masterler Türkiye Şampiyonası</v>
      </c>
      <c r="L59" s="196">
        <f>'80M.ENG'!P$4</f>
        <v>42210.697916666664</v>
      </c>
      <c r="M59" s="146" t="s">
        <v>193</v>
      </c>
    </row>
    <row r="60" spans="1:13" s="138" customFormat="1" ht="26.25" customHeight="1" x14ac:dyDescent="0.2">
      <c r="A60" s="140">
        <v>58</v>
      </c>
      <c r="B60" s="150" t="s">
        <v>194</v>
      </c>
      <c r="C60" s="141" t="e">
        <f>'80M.ENG'!#REF!</f>
        <v>#REF!</v>
      </c>
      <c r="D60" s="149" t="e">
        <f>'80M.ENG'!#REF!</f>
        <v>#REF!</v>
      </c>
      <c r="E60" s="149" t="e">
        <f>'80M.ENG'!#REF!</f>
        <v>#REF!</v>
      </c>
      <c r="F60" s="142" t="e">
        <f>'80M.ENG'!#REF!</f>
        <v>#REF!</v>
      </c>
      <c r="G60" s="143" t="e">
        <f>'80M.ENG'!#REF!</f>
        <v>#REF!</v>
      </c>
      <c r="H60" s="142" t="s">
        <v>195</v>
      </c>
      <c r="I60" s="148"/>
      <c r="J60" s="142" t="str">
        <f>'YARIŞMA BİLGİLERİ'!$F$21</f>
        <v>Master Erkekler</v>
      </c>
      <c r="K60" s="145" t="str">
        <f t="shared" si="1"/>
        <v>İZMİR-Masterler Türkiye Şampiyonası</v>
      </c>
      <c r="L60" s="196">
        <f>'80M.ENG'!P$4</f>
        <v>42210.697916666664</v>
      </c>
      <c r="M60" s="146" t="s">
        <v>193</v>
      </c>
    </row>
    <row r="61" spans="1:13" s="138" customFormat="1" ht="26.25" customHeight="1" x14ac:dyDescent="0.2">
      <c r="A61" s="140">
        <v>59</v>
      </c>
      <c r="B61" s="150" t="s">
        <v>196</v>
      </c>
      <c r="C61" s="141" t="e">
        <f>#REF!</f>
        <v>#REF!</v>
      </c>
      <c r="D61" s="145" t="e">
        <f>#REF!</f>
        <v>#REF!</v>
      </c>
      <c r="E61" s="145" t="e">
        <f>#REF!</f>
        <v>#REF!</v>
      </c>
      <c r="F61" s="147" t="e">
        <f>#REF!</f>
        <v>#REF!</v>
      </c>
      <c r="G61" s="143" t="e">
        <f>#REF!</f>
        <v>#REF!</v>
      </c>
      <c r="H61" s="142" t="s">
        <v>195</v>
      </c>
      <c r="I61" s="148"/>
      <c r="J61" s="142" t="str">
        <f>'YARIŞMA BİLGİLERİ'!$F$21</f>
        <v>Master Erkekler</v>
      </c>
      <c r="K61" s="145" t="str">
        <f t="shared" si="1"/>
        <v>İZMİR-Masterler Türkiye Şampiyonası</v>
      </c>
      <c r="L61" s="196" t="e">
        <f>#REF!</f>
        <v>#REF!</v>
      </c>
      <c r="M61" s="146" t="s">
        <v>193</v>
      </c>
    </row>
    <row r="62" spans="1:13" s="138" customFormat="1" ht="26.25" customHeight="1" x14ac:dyDescent="0.2">
      <c r="A62" s="140">
        <v>60</v>
      </c>
      <c r="B62" s="150" t="s">
        <v>196</v>
      </c>
      <c r="C62" s="141" t="e">
        <f>#REF!</f>
        <v>#REF!</v>
      </c>
      <c r="D62" s="145" t="e">
        <f>#REF!</f>
        <v>#REF!</v>
      </c>
      <c r="E62" s="145" t="e">
        <f>#REF!</f>
        <v>#REF!</v>
      </c>
      <c r="F62" s="147" t="e">
        <f>#REF!</f>
        <v>#REF!</v>
      </c>
      <c r="G62" s="143" t="e">
        <f>#REF!</f>
        <v>#REF!</v>
      </c>
      <c r="H62" s="142" t="s">
        <v>195</v>
      </c>
      <c r="I62" s="148"/>
      <c r="J62" s="142" t="str">
        <f>'YARIŞMA BİLGİLERİ'!$F$21</f>
        <v>Master Erkekler</v>
      </c>
      <c r="K62" s="145" t="str">
        <f t="shared" si="1"/>
        <v>İZMİR-Masterler Türkiye Şampiyonası</v>
      </c>
      <c r="L62" s="196" t="e">
        <f>#REF!</f>
        <v>#REF!</v>
      </c>
      <c r="M62" s="146" t="s">
        <v>193</v>
      </c>
    </row>
    <row r="63" spans="1:13" s="138" customFormat="1" ht="26.25" customHeight="1" x14ac:dyDescent="0.2">
      <c r="A63" s="140">
        <v>61</v>
      </c>
      <c r="B63" s="150" t="s">
        <v>196</v>
      </c>
      <c r="C63" s="141" t="e">
        <f>#REF!</f>
        <v>#REF!</v>
      </c>
      <c r="D63" s="145" t="e">
        <f>#REF!</f>
        <v>#REF!</v>
      </c>
      <c r="E63" s="145" t="e">
        <f>#REF!</f>
        <v>#REF!</v>
      </c>
      <c r="F63" s="147" t="e">
        <f>#REF!</f>
        <v>#REF!</v>
      </c>
      <c r="G63" s="143" t="e">
        <f>#REF!</f>
        <v>#REF!</v>
      </c>
      <c r="H63" s="142" t="s">
        <v>195</v>
      </c>
      <c r="I63" s="148"/>
      <c r="J63" s="142" t="str">
        <f>'YARIŞMA BİLGİLERİ'!$F$21</f>
        <v>Master Erkekler</v>
      </c>
      <c r="K63" s="145" t="str">
        <f t="shared" si="1"/>
        <v>İZMİR-Masterler Türkiye Şampiyonası</v>
      </c>
      <c r="L63" s="196" t="e">
        <f>#REF!</f>
        <v>#REF!</v>
      </c>
      <c r="M63" s="146" t="s">
        <v>193</v>
      </c>
    </row>
    <row r="64" spans="1:13" s="138" customFormat="1" ht="26.25" customHeight="1" x14ac:dyDescent="0.2">
      <c r="A64" s="140">
        <v>62</v>
      </c>
      <c r="B64" s="150" t="s">
        <v>196</v>
      </c>
      <c r="C64" s="141" t="e">
        <f>#REF!</f>
        <v>#REF!</v>
      </c>
      <c r="D64" s="145" t="e">
        <f>#REF!</f>
        <v>#REF!</v>
      </c>
      <c r="E64" s="145" t="e">
        <f>#REF!</f>
        <v>#REF!</v>
      </c>
      <c r="F64" s="147" t="e">
        <f>#REF!</f>
        <v>#REF!</v>
      </c>
      <c r="G64" s="143" t="e">
        <f>#REF!</f>
        <v>#REF!</v>
      </c>
      <c r="H64" s="142" t="s">
        <v>195</v>
      </c>
      <c r="I64" s="148"/>
      <c r="J64" s="142" t="str">
        <f>'YARIŞMA BİLGİLERİ'!$F$21</f>
        <v>Master Erkekler</v>
      </c>
      <c r="K64" s="145" t="str">
        <f t="shared" si="1"/>
        <v>İZMİR-Masterler Türkiye Şampiyonası</v>
      </c>
      <c r="L64" s="196" t="e">
        <f>#REF!</f>
        <v>#REF!</v>
      </c>
      <c r="M64" s="146" t="s">
        <v>193</v>
      </c>
    </row>
    <row r="65" spans="1:13" s="138" customFormat="1" ht="26.25" customHeight="1" x14ac:dyDescent="0.2">
      <c r="A65" s="140">
        <v>63</v>
      </c>
      <c r="B65" s="150" t="s">
        <v>196</v>
      </c>
      <c r="C65" s="141" t="e">
        <f>#REF!</f>
        <v>#REF!</v>
      </c>
      <c r="D65" s="145" t="e">
        <f>#REF!</f>
        <v>#REF!</v>
      </c>
      <c r="E65" s="145" t="e">
        <f>#REF!</f>
        <v>#REF!</v>
      </c>
      <c r="F65" s="147" t="e">
        <f>#REF!</f>
        <v>#REF!</v>
      </c>
      <c r="G65" s="143" t="e">
        <f>#REF!</f>
        <v>#REF!</v>
      </c>
      <c r="H65" s="142" t="s">
        <v>195</v>
      </c>
      <c r="I65" s="148"/>
      <c r="J65" s="142" t="str">
        <f>'YARIŞMA BİLGİLERİ'!$F$21</f>
        <v>Master Erkekler</v>
      </c>
      <c r="K65" s="145" t="str">
        <f t="shared" si="1"/>
        <v>İZMİR-Masterler Türkiye Şampiyonası</v>
      </c>
      <c r="L65" s="196" t="e">
        <f>#REF!</f>
        <v>#REF!</v>
      </c>
      <c r="M65" s="146" t="s">
        <v>193</v>
      </c>
    </row>
    <row r="66" spans="1:13" s="138" customFormat="1" ht="26.25" customHeight="1" x14ac:dyDescent="0.2">
      <c r="A66" s="140">
        <v>64</v>
      </c>
      <c r="B66" s="150" t="s">
        <v>196</v>
      </c>
      <c r="C66" s="141" t="e">
        <f>#REF!</f>
        <v>#REF!</v>
      </c>
      <c r="D66" s="145" t="e">
        <f>#REF!</f>
        <v>#REF!</v>
      </c>
      <c r="E66" s="145" t="e">
        <f>#REF!</f>
        <v>#REF!</v>
      </c>
      <c r="F66" s="147" t="e">
        <f>#REF!</f>
        <v>#REF!</v>
      </c>
      <c r="G66" s="143" t="e">
        <f>#REF!</f>
        <v>#REF!</v>
      </c>
      <c r="H66" s="142" t="s">
        <v>195</v>
      </c>
      <c r="I66" s="148"/>
      <c r="J66" s="142" t="str">
        <f>'YARIŞMA BİLGİLERİ'!$F$21</f>
        <v>Master Erkekler</v>
      </c>
      <c r="K66" s="145" t="str">
        <f t="shared" si="1"/>
        <v>İZMİR-Masterler Türkiye Şampiyonası</v>
      </c>
      <c r="L66" s="196" t="e">
        <f>#REF!</f>
        <v>#REF!</v>
      </c>
      <c r="M66" s="146" t="s">
        <v>193</v>
      </c>
    </row>
    <row r="67" spans="1:13" s="138" customFormat="1" ht="26.25" customHeight="1" x14ac:dyDescent="0.2">
      <c r="A67" s="140">
        <v>65</v>
      </c>
      <c r="B67" s="150" t="s">
        <v>196</v>
      </c>
      <c r="C67" s="141" t="e">
        <f>#REF!</f>
        <v>#REF!</v>
      </c>
      <c r="D67" s="145" t="e">
        <f>#REF!</f>
        <v>#REF!</v>
      </c>
      <c r="E67" s="145" t="e">
        <f>#REF!</f>
        <v>#REF!</v>
      </c>
      <c r="F67" s="147" t="e">
        <f>#REF!</f>
        <v>#REF!</v>
      </c>
      <c r="G67" s="143" t="e">
        <f>#REF!</f>
        <v>#REF!</v>
      </c>
      <c r="H67" s="142" t="s">
        <v>195</v>
      </c>
      <c r="I67" s="148"/>
      <c r="J67" s="142" t="str">
        <f>'YARIŞMA BİLGİLERİ'!$F$21</f>
        <v>Master Erkekler</v>
      </c>
      <c r="K67" s="145" t="str">
        <f t="shared" ref="K67:K98" si="2">CONCATENATE(K$1,"-",A$1)</f>
        <v>İZMİR-Masterler Türkiye Şampiyonası</v>
      </c>
      <c r="L67" s="196" t="e">
        <f>#REF!</f>
        <v>#REF!</v>
      </c>
      <c r="M67" s="146" t="s">
        <v>193</v>
      </c>
    </row>
    <row r="68" spans="1:13" s="138" customFormat="1" ht="26.25" customHeight="1" x14ac:dyDescent="0.2">
      <c r="A68" s="140">
        <v>66</v>
      </c>
      <c r="B68" s="150" t="s">
        <v>196</v>
      </c>
      <c r="C68" s="141" t="e">
        <f>#REF!</f>
        <v>#REF!</v>
      </c>
      <c r="D68" s="145" t="e">
        <f>#REF!</f>
        <v>#REF!</v>
      </c>
      <c r="E68" s="145" t="e">
        <f>#REF!</f>
        <v>#REF!</v>
      </c>
      <c r="F68" s="147" t="e">
        <f>#REF!</f>
        <v>#REF!</v>
      </c>
      <c r="G68" s="143" t="e">
        <f>#REF!</f>
        <v>#REF!</v>
      </c>
      <c r="H68" s="142" t="s">
        <v>195</v>
      </c>
      <c r="I68" s="148"/>
      <c r="J68" s="142" t="str">
        <f>'YARIŞMA BİLGİLERİ'!$F$21</f>
        <v>Master Erkekler</v>
      </c>
      <c r="K68" s="145" t="str">
        <f t="shared" si="2"/>
        <v>İZMİR-Masterler Türkiye Şampiyonası</v>
      </c>
      <c r="L68" s="196" t="e">
        <f>#REF!</f>
        <v>#REF!</v>
      </c>
      <c r="M68" s="146" t="s">
        <v>193</v>
      </c>
    </row>
    <row r="69" spans="1:13" s="138" customFormat="1" ht="26.25" customHeight="1" x14ac:dyDescent="0.2">
      <c r="A69" s="140">
        <v>67</v>
      </c>
      <c r="B69" s="150" t="s">
        <v>196</v>
      </c>
      <c r="C69" s="141" t="e">
        <f>#REF!</f>
        <v>#REF!</v>
      </c>
      <c r="D69" s="145" t="e">
        <f>#REF!</f>
        <v>#REF!</v>
      </c>
      <c r="E69" s="145" t="e">
        <f>#REF!</f>
        <v>#REF!</v>
      </c>
      <c r="F69" s="147" t="e">
        <f>#REF!</f>
        <v>#REF!</v>
      </c>
      <c r="G69" s="143" t="e">
        <f>#REF!</f>
        <v>#REF!</v>
      </c>
      <c r="H69" s="142" t="s">
        <v>195</v>
      </c>
      <c r="I69" s="148"/>
      <c r="J69" s="142" t="str">
        <f>'YARIŞMA BİLGİLERİ'!$F$21</f>
        <v>Master Erkekler</v>
      </c>
      <c r="K69" s="145" t="str">
        <f t="shared" si="2"/>
        <v>İZMİR-Masterler Türkiye Şampiyonası</v>
      </c>
      <c r="L69" s="196" t="e">
        <f>#REF!</f>
        <v>#REF!</v>
      </c>
      <c r="M69" s="146" t="s">
        <v>193</v>
      </c>
    </row>
    <row r="70" spans="1:13" s="138" customFormat="1" ht="26.25" customHeight="1" x14ac:dyDescent="0.2">
      <c r="A70" s="140">
        <v>68</v>
      </c>
      <c r="B70" s="150" t="s">
        <v>196</v>
      </c>
      <c r="C70" s="141" t="e">
        <f>#REF!</f>
        <v>#REF!</v>
      </c>
      <c r="D70" s="145" t="e">
        <f>#REF!</f>
        <v>#REF!</v>
      </c>
      <c r="E70" s="145" t="e">
        <f>#REF!</f>
        <v>#REF!</v>
      </c>
      <c r="F70" s="147" t="e">
        <f>#REF!</f>
        <v>#REF!</v>
      </c>
      <c r="G70" s="143" t="e">
        <f>#REF!</f>
        <v>#REF!</v>
      </c>
      <c r="H70" s="142" t="s">
        <v>195</v>
      </c>
      <c r="I70" s="148"/>
      <c r="J70" s="142" t="str">
        <f>'YARIŞMA BİLGİLERİ'!$F$21</f>
        <v>Master Erkekler</v>
      </c>
      <c r="K70" s="145" t="str">
        <f t="shared" si="2"/>
        <v>İZMİR-Masterler Türkiye Şampiyonası</v>
      </c>
      <c r="L70" s="196" t="e">
        <f>#REF!</f>
        <v>#REF!</v>
      </c>
      <c r="M70" s="146" t="s">
        <v>193</v>
      </c>
    </row>
    <row r="71" spans="1:13" s="138" customFormat="1" ht="26.25" customHeight="1" x14ac:dyDescent="0.2">
      <c r="A71" s="140">
        <v>69</v>
      </c>
      <c r="B71" s="150" t="s">
        <v>196</v>
      </c>
      <c r="C71" s="141" t="e">
        <f>#REF!</f>
        <v>#REF!</v>
      </c>
      <c r="D71" s="145" t="e">
        <f>#REF!</f>
        <v>#REF!</v>
      </c>
      <c r="E71" s="145" t="e">
        <f>#REF!</f>
        <v>#REF!</v>
      </c>
      <c r="F71" s="147" t="e">
        <f>#REF!</f>
        <v>#REF!</v>
      </c>
      <c r="G71" s="143" t="e">
        <f>#REF!</f>
        <v>#REF!</v>
      </c>
      <c r="H71" s="142" t="s">
        <v>195</v>
      </c>
      <c r="I71" s="148"/>
      <c r="J71" s="142" t="str">
        <f>'YARIŞMA BİLGİLERİ'!$F$21</f>
        <v>Master Erkekler</v>
      </c>
      <c r="K71" s="145" t="str">
        <f t="shared" si="2"/>
        <v>İZMİR-Masterler Türkiye Şampiyonası</v>
      </c>
      <c r="L71" s="196" t="e">
        <f>#REF!</f>
        <v>#REF!</v>
      </c>
      <c r="M71" s="146" t="s">
        <v>193</v>
      </c>
    </row>
    <row r="72" spans="1:13" s="138" customFormat="1" ht="26.25" customHeight="1" x14ac:dyDescent="0.2">
      <c r="A72" s="140">
        <v>70</v>
      </c>
      <c r="B72" s="150" t="s">
        <v>196</v>
      </c>
      <c r="C72" s="141" t="e">
        <f>#REF!</f>
        <v>#REF!</v>
      </c>
      <c r="D72" s="145" t="e">
        <f>#REF!</f>
        <v>#REF!</v>
      </c>
      <c r="E72" s="145" t="e">
        <f>#REF!</f>
        <v>#REF!</v>
      </c>
      <c r="F72" s="147" t="e">
        <f>#REF!</f>
        <v>#REF!</v>
      </c>
      <c r="G72" s="143" t="e">
        <f>#REF!</f>
        <v>#REF!</v>
      </c>
      <c r="H72" s="142" t="s">
        <v>195</v>
      </c>
      <c r="I72" s="148"/>
      <c r="J72" s="142" t="str">
        <f>'YARIŞMA BİLGİLERİ'!$F$21</f>
        <v>Master Erkekler</v>
      </c>
      <c r="K72" s="145" t="str">
        <f t="shared" si="2"/>
        <v>İZMİR-Masterler Türkiye Şampiyonası</v>
      </c>
      <c r="L72" s="196" t="e">
        <f>#REF!</f>
        <v>#REF!</v>
      </c>
      <c r="M72" s="146" t="s">
        <v>193</v>
      </c>
    </row>
    <row r="73" spans="1:13" s="138" customFormat="1" ht="26.25" customHeight="1" x14ac:dyDescent="0.2">
      <c r="A73" s="140">
        <v>71</v>
      </c>
      <c r="B73" s="150" t="s">
        <v>196</v>
      </c>
      <c r="C73" s="141" t="e">
        <f>#REF!</f>
        <v>#REF!</v>
      </c>
      <c r="D73" s="145" t="e">
        <f>#REF!</f>
        <v>#REF!</v>
      </c>
      <c r="E73" s="145" t="e">
        <f>#REF!</f>
        <v>#REF!</v>
      </c>
      <c r="F73" s="147" t="e">
        <f>#REF!</f>
        <v>#REF!</v>
      </c>
      <c r="G73" s="143" t="e">
        <f>#REF!</f>
        <v>#REF!</v>
      </c>
      <c r="H73" s="142" t="s">
        <v>195</v>
      </c>
      <c r="I73" s="148"/>
      <c r="J73" s="142" t="str">
        <f>'YARIŞMA BİLGİLERİ'!$F$21</f>
        <v>Master Erkekler</v>
      </c>
      <c r="K73" s="145" t="str">
        <f t="shared" si="2"/>
        <v>İZMİR-Masterler Türkiye Şampiyonası</v>
      </c>
      <c r="L73" s="196" t="e">
        <f>#REF!</f>
        <v>#REF!</v>
      </c>
      <c r="M73" s="146" t="s">
        <v>193</v>
      </c>
    </row>
    <row r="74" spans="1:13" s="138" customFormat="1" ht="26.25" customHeight="1" x14ac:dyDescent="0.2">
      <c r="A74" s="140">
        <v>72</v>
      </c>
      <c r="B74" s="150" t="s">
        <v>196</v>
      </c>
      <c r="C74" s="141" t="e">
        <f>#REF!</f>
        <v>#REF!</v>
      </c>
      <c r="D74" s="145" t="e">
        <f>#REF!</f>
        <v>#REF!</v>
      </c>
      <c r="E74" s="145" t="e">
        <f>#REF!</f>
        <v>#REF!</v>
      </c>
      <c r="F74" s="147" t="e">
        <f>#REF!</f>
        <v>#REF!</v>
      </c>
      <c r="G74" s="143" t="e">
        <f>#REF!</f>
        <v>#REF!</v>
      </c>
      <c r="H74" s="142" t="s">
        <v>195</v>
      </c>
      <c r="I74" s="148"/>
      <c r="J74" s="142" t="str">
        <f>'YARIŞMA BİLGİLERİ'!$F$21</f>
        <v>Master Erkekler</v>
      </c>
      <c r="K74" s="145" t="str">
        <f t="shared" si="2"/>
        <v>İZMİR-Masterler Türkiye Şampiyonası</v>
      </c>
      <c r="L74" s="196" t="e">
        <f>#REF!</f>
        <v>#REF!</v>
      </c>
      <c r="M74" s="146" t="s">
        <v>193</v>
      </c>
    </row>
    <row r="75" spans="1:13" s="138" customFormat="1" ht="26.25" customHeight="1" x14ac:dyDescent="0.2">
      <c r="A75" s="140">
        <v>73</v>
      </c>
      <c r="B75" s="150" t="s">
        <v>196</v>
      </c>
      <c r="C75" s="141" t="e">
        <f>#REF!</f>
        <v>#REF!</v>
      </c>
      <c r="D75" s="145" t="e">
        <f>#REF!</f>
        <v>#REF!</v>
      </c>
      <c r="E75" s="145" t="e">
        <f>#REF!</f>
        <v>#REF!</v>
      </c>
      <c r="F75" s="147" t="e">
        <f>#REF!</f>
        <v>#REF!</v>
      </c>
      <c r="G75" s="143" t="e">
        <f>#REF!</f>
        <v>#REF!</v>
      </c>
      <c r="H75" s="142" t="s">
        <v>195</v>
      </c>
      <c r="I75" s="148"/>
      <c r="J75" s="142" t="str">
        <f>'YARIŞMA BİLGİLERİ'!$F$21</f>
        <v>Master Erkekler</v>
      </c>
      <c r="K75" s="145" t="str">
        <f t="shared" si="2"/>
        <v>İZMİR-Masterler Türkiye Şampiyonası</v>
      </c>
      <c r="L75" s="196" t="e">
        <f>#REF!</f>
        <v>#REF!</v>
      </c>
      <c r="M75" s="146" t="s">
        <v>193</v>
      </c>
    </row>
    <row r="76" spans="1:13" s="138" customFormat="1" ht="26.25" customHeight="1" x14ac:dyDescent="0.2">
      <c r="A76" s="140">
        <v>74</v>
      </c>
      <c r="B76" s="150" t="s">
        <v>196</v>
      </c>
      <c r="C76" s="141" t="e">
        <f>#REF!</f>
        <v>#REF!</v>
      </c>
      <c r="D76" s="145" t="e">
        <f>#REF!</f>
        <v>#REF!</v>
      </c>
      <c r="E76" s="145" t="e">
        <f>#REF!</f>
        <v>#REF!</v>
      </c>
      <c r="F76" s="147" t="e">
        <f>#REF!</f>
        <v>#REF!</v>
      </c>
      <c r="G76" s="143" t="e">
        <f>#REF!</f>
        <v>#REF!</v>
      </c>
      <c r="H76" s="142" t="s">
        <v>195</v>
      </c>
      <c r="I76" s="148"/>
      <c r="J76" s="142" t="str">
        <f>'YARIŞMA BİLGİLERİ'!$F$21</f>
        <v>Master Erkekler</v>
      </c>
      <c r="K76" s="145" t="str">
        <f t="shared" si="2"/>
        <v>İZMİR-Masterler Türkiye Şampiyonası</v>
      </c>
      <c r="L76" s="196" t="e">
        <f>#REF!</f>
        <v>#REF!</v>
      </c>
      <c r="M76" s="146" t="s">
        <v>193</v>
      </c>
    </row>
    <row r="77" spans="1:13" s="138" customFormat="1" ht="26.25" customHeight="1" x14ac:dyDescent="0.2">
      <c r="A77" s="140">
        <v>75</v>
      </c>
      <c r="B77" s="150" t="s">
        <v>197</v>
      </c>
      <c r="C77" s="141" t="e">
        <f>#REF!</f>
        <v>#REF!</v>
      </c>
      <c r="D77" s="145" t="e">
        <f>#REF!</f>
        <v>#REF!</v>
      </c>
      <c r="E77" s="145" t="e">
        <f>#REF!</f>
        <v>#REF!</v>
      </c>
      <c r="F77" s="147" t="e">
        <f>#REF!</f>
        <v>#REF!</v>
      </c>
      <c r="G77" s="143" t="e">
        <f>#REF!</f>
        <v>#REF!</v>
      </c>
      <c r="H77" s="142" t="s">
        <v>195</v>
      </c>
      <c r="I77" s="148"/>
      <c r="J77" s="142" t="str">
        <f>'YARIŞMA BİLGİLERİ'!$F$21</f>
        <v>Master Erkekler</v>
      </c>
      <c r="K77" s="145" t="str">
        <f t="shared" si="2"/>
        <v>İZMİR-Masterler Türkiye Şampiyonası</v>
      </c>
      <c r="L77" s="196" t="e">
        <f>#REF!</f>
        <v>#REF!</v>
      </c>
      <c r="M77" s="146" t="s">
        <v>193</v>
      </c>
    </row>
    <row r="78" spans="1:13" s="138" customFormat="1" ht="26.25" customHeight="1" x14ac:dyDescent="0.2">
      <c r="A78" s="140">
        <v>76</v>
      </c>
      <c r="B78" s="150" t="s">
        <v>197</v>
      </c>
      <c r="C78" s="141" t="e">
        <f>#REF!</f>
        <v>#REF!</v>
      </c>
      <c r="D78" s="145" t="e">
        <f>#REF!</f>
        <v>#REF!</v>
      </c>
      <c r="E78" s="145" t="e">
        <f>#REF!</f>
        <v>#REF!</v>
      </c>
      <c r="F78" s="147" t="e">
        <f>#REF!</f>
        <v>#REF!</v>
      </c>
      <c r="G78" s="143" t="e">
        <f>#REF!</f>
        <v>#REF!</v>
      </c>
      <c r="H78" s="142" t="s">
        <v>195</v>
      </c>
      <c r="I78" s="148"/>
      <c r="J78" s="142" t="str">
        <f>'YARIŞMA BİLGİLERİ'!$F$21</f>
        <v>Master Erkekler</v>
      </c>
      <c r="K78" s="145" t="str">
        <f t="shared" si="2"/>
        <v>İZMİR-Masterler Türkiye Şampiyonası</v>
      </c>
      <c r="L78" s="196" t="e">
        <f>#REF!</f>
        <v>#REF!</v>
      </c>
      <c r="M78" s="146" t="s">
        <v>193</v>
      </c>
    </row>
    <row r="79" spans="1:13" s="138" customFormat="1" ht="26.25" customHeight="1" x14ac:dyDescent="0.2">
      <c r="A79" s="140">
        <v>77</v>
      </c>
      <c r="B79" s="150" t="s">
        <v>197</v>
      </c>
      <c r="C79" s="141" t="e">
        <f>#REF!</f>
        <v>#REF!</v>
      </c>
      <c r="D79" s="145" t="e">
        <f>#REF!</f>
        <v>#REF!</v>
      </c>
      <c r="E79" s="145" t="e">
        <f>#REF!</f>
        <v>#REF!</v>
      </c>
      <c r="F79" s="147" t="e">
        <f>#REF!</f>
        <v>#REF!</v>
      </c>
      <c r="G79" s="143" t="e">
        <f>#REF!</f>
        <v>#REF!</v>
      </c>
      <c r="H79" s="142" t="s">
        <v>195</v>
      </c>
      <c r="I79" s="148"/>
      <c r="J79" s="142" t="str">
        <f>'YARIŞMA BİLGİLERİ'!$F$21</f>
        <v>Master Erkekler</v>
      </c>
      <c r="K79" s="145" t="str">
        <f t="shared" si="2"/>
        <v>İZMİR-Masterler Türkiye Şampiyonası</v>
      </c>
      <c r="L79" s="196" t="e">
        <f>#REF!</f>
        <v>#REF!</v>
      </c>
      <c r="M79" s="146" t="s">
        <v>193</v>
      </c>
    </row>
    <row r="80" spans="1:13" s="138" customFormat="1" ht="26.25" customHeight="1" x14ac:dyDescent="0.2">
      <c r="A80" s="140">
        <v>78</v>
      </c>
      <c r="B80" s="150" t="s">
        <v>197</v>
      </c>
      <c r="C80" s="141" t="e">
        <f>#REF!</f>
        <v>#REF!</v>
      </c>
      <c r="D80" s="145" t="e">
        <f>#REF!</f>
        <v>#REF!</v>
      </c>
      <c r="E80" s="145" t="e">
        <f>#REF!</f>
        <v>#REF!</v>
      </c>
      <c r="F80" s="147" t="e">
        <f>#REF!</f>
        <v>#REF!</v>
      </c>
      <c r="G80" s="143" t="e">
        <f>#REF!</f>
        <v>#REF!</v>
      </c>
      <c r="H80" s="142" t="s">
        <v>195</v>
      </c>
      <c r="I80" s="148"/>
      <c r="J80" s="142" t="str">
        <f>'YARIŞMA BİLGİLERİ'!$F$21</f>
        <v>Master Erkekler</v>
      </c>
      <c r="K80" s="145" t="str">
        <f t="shared" si="2"/>
        <v>İZMİR-Masterler Türkiye Şampiyonası</v>
      </c>
      <c r="L80" s="196" t="e">
        <f>#REF!</f>
        <v>#REF!</v>
      </c>
      <c r="M80" s="146" t="s">
        <v>193</v>
      </c>
    </row>
    <row r="81" spans="1:13" s="138" customFormat="1" ht="26.25" customHeight="1" x14ac:dyDescent="0.2">
      <c r="A81" s="140">
        <v>79</v>
      </c>
      <c r="B81" s="150" t="s">
        <v>197</v>
      </c>
      <c r="C81" s="141" t="e">
        <f>#REF!</f>
        <v>#REF!</v>
      </c>
      <c r="D81" s="145" t="e">
        <f>#REF!</f>
        <v>#REF!</v>
      </c>
      <c r="E81" s="145" t="e">
        <f>#REF!</f>
        <v>#REF!</v>
      </c>
      <c r="F81" s="147" t="e">
        <f>#REF!</f>
        <v>#REF!</v>
      </c>
      <c r="G81" s="143" t="e">
        <f>#REF!</f>
        <v>#REF!</v>
      </c>
      <c r="H81" s="142" t="s">
        <v>195</v>
      </c>
      <c r="I81" s="148"/>
      <c r="J81" s="142" t="str">
        <f>'YARIŞMA BİLGİLERİ'!$F$21</f>
        <v>Master Erkekler</v>
      </c>
      <c r="K81" s="145" t="str">
        <f t="shared" si="2"/>
        <v>İZMİR-Masterler Türkiye Şampiyonası</v>
      </c>
      <c r="L81" s="196" t="e">
        <f>#REF!</f>
        <v>#REF!</v>
      </c>
      <c r="M81" s="146" t="s">
        <v>193</v>
      </c>
    </row>
    <row r="82" spans="1:13" s="138" customFormat="1" ht="26.25" customHeight="1" x14ac:dyDescent="0.2">
      <c r="A82" s="140">
        <v>80</v>
      </c>
      <c r="B82" s="150" t="s">
        <v>197</v>
      </c>
      <c r="C82" s="141" t="e">
        <f>#REF!</f>
        <v>#REF!</v>
      </c>
      <c r="D82" s="145" t="e">
        <f>#REF!</f>
        <v>#REF!</v>
      </c>
      <c r="E82" s="145" t="e">
        <f>#REF!</f>
        <v>#REF!</v>
      </c>
      <c r="F82" s="147" t="e">
        <f>#REF!</f>
        <v>#REF!</v>
      </c>
      <c r="G82" s="143" t="e">
        <f>#REF!</f>
        <v>#REF!</v>
      </c>
      <c r="H82" s="142" t="s">
        <v>195</v>
      </c>
      <c r="I82" s="148"/>
      <c r="J82" s="142" t="str">
        <f>'YARIŞMA BİLGİLERİ'!$F$21</f>
        <v>Master Erkekler</v>
      </c>
      <c r="K82" s="145" t="str">
        <f t="shared" si="2"/>
        <v>İZMİR-Masterler Türkiye Şampiyonası</v>
      </c>
      <c r="L82" s="196" t="e">
        <f>#REF!</f>
        <v>#REF!</v>
      </c>
      <c r="M82" s="146" t="s">
        <v>193</v>
      </c>
    </row>
    <row r="83" spans="1:13" s="138" customFormat="1" ht="26.25" customHeight="1" x14ac:dyDescent="0.2">
      <c r="A83" s="140">
        <v>81</v>
      </c>
      <c r="B83" s="150" t="s">
        <v>197</v>
      </c>
      <c r="C83" s="141" t="e">
        <f>#REF!</f>
        <v>#REF!</v>
      </c>
      <c r="D83" s="145" t="e">
        <f>#REF!</f>
        <v>#REF!</v>
      </c>
      <c r="E83" s="145" t="e">
        <f>#REF!</f>
        <v>#REF!</v>
      </c>
      <c r="F83" s="147" t="e">
        <f>#REF!</f>
        <v>#REF!</v>
      </c>
      <c r="G83" s="143" t="e">
        <f>#REF!</f>
        <v>#REF!</v>
      </c>
      <c r="H83" s="142" t="s">
        <v>195</v>
      </c>
      <c r="I83" s="148"/>
      <c r="J83" s="142" t="str">
        <f>'YARIŞMA BİLGİLERİ'!$F$21</f>
        <v>Master Erkekler</v>
      </c>
      <c r="K83" s="145" t="str">
        <f t="shared" si="2"/>
        <v>İZMİR-Masterler Türkiye Şampiyonası</v>
      </c>
      <c r="L83" s="196" t="e">
        <f>#REF!</f>
        <v>#REF!</v>
      </c>
      <c r="M83" s="146" t="s">
        <v>193</v>
      </c>
    </row>
    <row r="84" spans="1:13" s="138" customFormat="1" ht="26.25" customHeight="1" x14ac:dyDescent="0.2">
      <c r="A84" s="140">
        <v>82</v>
      </c>
      <c r="B84" s="150" t="s">
        <v>197</v>
      </c>
      <c r="C84" s="141" t="e">
        <f>#REF!</f>
        <v>#REF!</v>
      </c>
      <c r="D84" s="145" t="e">
        <f>#REF!</f>
        <v>#REF!</v>
      </c>
      <c r="E84" s="145" t="e">
        <f>#REF!</f>
        <v>#REF!</v>
      </c>
      <c r="F84" s="147" t="e">
        <f>#REF!</f>
        <v>#REF!</v>
      </c>
      <c r="G84" s="143" t="e">
        <f>#REF!</f>
        <v>#REF!</v>
      </c>
      <c r="H84" s="142" t="s">
        <v>195</v>
      </c>
      <c r="I84" s="148"/>
      <c r="J84" s="142" t="str">
        <f>'YARIŞMA BİLGİLERİ'!$F$21</f>
        <v>Master Erkekler</v>
      </c>
      <c r="K84" s="145" t="str">
        <f t="shared" si="2"/>
        <v>İZMİR-Masterler Türkiye Şampiyonası</v>
      </c>
      <c r="L84" s="196" t="e">
        <f>#REF!</f>
        <v>#REF!</v>
      </c>
      <c r="M84" s="146" t="s">
        <v>193</v>
      </c>
    </row>
    <row r="85" spans="1:13" s="138" customFormat="1" ht="26.25" customHeight="1" x14ac:dyDescent="0.2">
      <c r="A85" s="140">
        <v>83</v>
      </c>
      <c r="B85" s="151" t="s">
        <v>84</v>
      </c>
      <c r="C85" s="141" t="e">
        <f>#REF!</f>
        <v>#REF!</v>
      </c>
      <c r="D85" s="145" t="e">
        <f>#REF!</f>
        <v>#REF!</v>
      </c>
      <c r="E85" s="145" t="e">
        <f>#REF!</f>
        <v>#REF!</v>
      </c>
      <c r="F85" s="184" t="e">
        <f>#REF!</f>
        <v>#REF!</v>
      </c>
      <c r="G85" s="143" t="e">
        <f>#REF!</f>
        <v>#REF!</v>
      </c>
      <c r="H85" s="148" t="s">
        <v>84</v>
      </c>
      <c r="I85" s="148"/>
      <c r="J85" s="142" t="str">
        <f>'YARIŞMA BİLGİLERİ'!$F$21</f>
        <v>Master Erkekler</v>
      </c>
      <c r="K85" s="145" t="str">
        <f t="shared" si="2"/>
        <v>İZMİR-Masterler Türkiye Şampiyonası</v>
      </c>
      <c r="L85" s="196" t="e">
        <f>#REF!</f>
        <v>#REF!</v>
      </c>
      <c r="M85" s="146" t="s">
        <v>193</v>
      </c>
    </row>
    <row r="86" spans="1:13" s="138" customFormat="1" ht="26.25" customHeight="1" x14ac:dyDescent="0.2">
      <c r="A86" s="140">
        <v>84</v>
      </c>
      <c r="B86" s="151" t="s">
        <v>84</v>
      </c>
      <c r="C86" s="141" t="e">
        <f>#REF!</f>
        <v>#REF!</v>
      </c>
      <c r="D86" s="145" t="e">
        <f>#REF!</f>
        <v>#REF!</v>
      </c>
      <c r="E86" s="145" t="e">
        <f>#REF!</f>
        <v>#REF!</v>
      </c>
      <c r="F86" s="184" t="e">
        <f>#REF!</f>
        <v>#REF!</v>
      </c>
      <c r="G86" s="143" t="e">
        <f>#REF!</f>
        <v>#REF!</v>
      </c>
      <c r="H86" s="148" t="s">
        <v>84</v>
      </c>
      <c r="I86" s="148"/>
      <c r="J86" s="142" t="str">
        <f>'YARIŞMA BİLGİLERİ'!$F$21</f>
        <v>Master Erkekler</v>
      </c>
      <c r="K86" s="145" t="str">
        <f t="shared" si="2"/>
        <v>İZMİR-Masterler Türkiye Şampiyonası</v>
      </c>
      <c r="L86" s="196" t="e">
        <f>#REF!</f>
        <v>#REF!</v>
      </c>
      <c r="M86" s="146" t="s">
        <v>193</v>
      </c>
    </row>
    <row r="87" spans="1:13" s="138" customFormat="1" ht="26.25" customHeight="1" x14ac:dyDescent="0.2">
      <c r="A87" s="140">
        <v>85</v>
      </c>
      <c r="B87" s="151" t="s">
        <v>84</v>
      </c>
      <c r="C87" s="141" t="e">
        <f>#REF!</f>
        <v>#REF!</v>
      </c>
      <c r="D87" s="145" t="e">
        <f>#REF!</f>
        <v>#REF!</v>
      </c>
      <c r="E87" s="145" t="e">
        <f>#REF!</f>
        <v>#REF!</v>
      </c>
      <c r="F87" s="184" t="e">
        <f>#REF!</f>
        <v>#REF!</v>
      </c>
      <c r="G87" s="143" t="e">
        <f>#REF!</f>
        <v>#REF!</v>
      </c>
      <c r="H87" s="148" t="s">
        <v>84</v>
      </c>
      <c r="I87" s="148"/>
      <c r="J87" s="142" t="str">
        <f>'YARIŞMA BİLGİLERİ'!$F$21</f>
        <v>Master Erkekler</v>
      </c>
      <c r="K87" s="145" t="str">
        <f t="shared" si="2"/>
        <v>İZMİR-Masterler Türkiye Şampiyonası</v>
      </c>
      <c r="L87" s="196" t="e">
        <f>#REF!</f>
        <v>#REF!</v>
      </c>
      <c r="M87" s="146" t="s">
        <v>193</v>
      </c>
    </row>
    <row r="88" spans="1:13" s="138" customFormat="1" ht="26.25" customHeight="1" x14ac:dyDescent="0.2">
      <c r="A88" s="140">
        <v>86</v>
      </c>
      <c r="B88" s="151" t="s">
        <v>84</v>
      </c>
      <c r="C88" s="141" t="e">
        <f>#REF!</f>
        <v>#REF!</v>
      </c>
      <c r="D88" s="145" t="e">
        <f>#REF!</f>
        <v>#REF!</v>
      </c>
      <c r="E88" s="145" t="e">
        <f>#REF!</f>
        <v>#REF!</v>
      </c>
      <c r="F88" s="184" t="e">
        <f>#REF!</f>
        <v>#REF!</v>
      </c>
      <c r="G88" s="143" t="e">
        <f>#REF!</f>
        <v>#REF!</v>
      </c>
      <c r="H88" s="148" t="s">
        <v>84</v>
      </c>
      <c r="I88" s="148"/>
      <c r="J88" s="142" t="str">
        <f>'YARIŞMA BİLGİLERİ'!$F$21</f>
        <v>Master Erkekler</v>
      </c>
      <c r="K88" s="145" t="str">
        <f t="shared" si="2"/>
        <v>İZMİR-Masterler Türkiye Şampiyonası</v>
      </c>
      <c r="L88" s="196" t="e">
        <f>#REF!</f>
        <v>#REF!</v>
      </c>
      <c r="M88" s="146" t="s">
        <v>193</v>
      </c>
    </row>
    <row r="89" spans="1:13" s="138" customFormat="1" ht="26.25" customHeight="1" x14ac:dyDescent="0.2">
      <c r="A89" s="140">
        <v>87</v>
      </c>
      <c r="B89" s="151" t="s">
        <v>84</v>
      </c>
      <c r="C89" s="141" t="e">
        <f>#REF!</f>
        <v>#REF!</v>
      </c>
      <c r="D89" s="145" t="e">
        <f>#REF!</f>
        <v>#REF!</v>
      </c>
      <c r="E89" s="145" t="e">
        <f>#REF!</f>
        <v>#REF!</v>
      </c>
      <c r="F89" s="184" t="e">
        <f>#REF!</f>
        <v>#REF!</v>
      </c>
      <c r="G89" s="143" t="e">
        <f>#REF!</f>
        <v>#REF!</v>
      </c>
      <c r="H89" s="148" t="s">
        <v>84</v>
      </c>
      <c r="I89" s="148"/>
      <c r="J89" s="142" t="str">
        <f>'YARIŞMA BİLGİLERİ'!$F$21</f>
        <v>Master Erkekler</v>
      </c>
      <c r="K89" s="145" t="str">
        <f t="shared" si="2"/>
        <v>İZMİR-Masterler Türkiye Şampiyonası</v>
      </c>
      <c r="L89" s="196" t="e">
        <f>#REF!</f>
        <v>#REF!</v>
      </c>
      <c r="M89" s="146" t="s">
        <v>193</v>
      </c>
    </row>
    <row r="90" spans="1:13" s="138" customFormat="1" ht="26.25" customHeight="1" x14ac:dyDescent="0.2">
      <c r="A90" s="140">
        <v>88</v>
      </c>
      <c r="B90" s="151" t="s">
        <v>84</v>
      </c>
      <c r="C90" s="141" t="e">
        <f>#REF!</f>
        <v>#REF!</v>
      </c>
      <c r="D90" s="145" t="e">
        <f>#REF!</f>
        <v>#REF!</v>
      </c>
      <c r="E90" s="145" t="e">
        <f>#REF!</f>
        <v>#REF!</v>
      </c>
      <c r="F90" s="184" t="e">
        <f>#REF!</f>
        <v>#REF!</v>
      </c>
      <c r="G90" s="143" t="e">
        <f>#REF!</f>
        <v>#REF!</v>
      </c>
      <c r="H90" s="148" t="s">
        <v>84</v>
      </c>
      <c r="I90" s="148"/>
      <c r="J90" s="142" t="str">
        <f>'YARIŞMA BİLGİLERİ'!$F$21</f>
        <v>Master Erkekler</v>
      </c>
      <c r="K90" s="145" t="str">
        <f t="shared" si="2"/>
        <v>İZMİR-Masterler Türkiye Şampiyonası</v>
      </c>
      <c r="L90" s="196" t="e">
        <f>#REF!</f>
        <v>#REF!</v>
      </c>
      <c r="M90" s="146" t="s">
        <v>193</v>
      </c>
    </row>
    <row r="91" spans="1:13" s="138" customFormat="1" ht="26.25" customHeight="1" x14ac:dyDescent="0.2">
      <c r="A91" s="140">
        <v>89</v>
      </c>
      <c r="B91" s="151" t="s">
        <v>84</v>
      </c>
      <c r="C91" s="141" t="e">
        <f>#REF!</f>
        <v>#REF!</v>
      </c>
      <c r="D91" s="145" t="e">
        <f>#REF!</f>
        <v>#REF!</v>
      </c>
      <c r="E91" s="145" t="e">
        <f>#REF!</f>
        <v>#REF!</v>
      </c>
      <c r="F91" s="184" t="e">
        <f>#REF!</f>
        <v>#REF!</v>
      </c>
      <c r="G91" s="143" t="e">
        <f>#REF!</f>
        <v>#REF!</v>
      </c>
      <c r="H91" s="148" t="s">
        <v>84</v>
      </c>
      <c r="I91" s="148"/>
      <c r="J91" s="142" t="str">
        <f>'YARIŞMA BİLGİLERİ'!$F$21</f>
        <v>Master Erkekler</v>
      </c>
      <c r="K91" s="145" t="str">
        <f t="shared" si="2"/>
        <v>İZMİR-Masterler Türkiye Şampiyonası</v>
      </c>
      <c r="L91" s="196" t="e">
        <f>#REF!</f>
        <v>#REF!</v>
      </c>
      <c r="M91" s="146" t="s">
        <v>193</v>
      </c>
    </row>
    <row r="92" spans="1:13" s="138" customFormat="1" ht="26.25" customHeight="1" x14ac:dyDescent="0.2">
      <c r="A92" s="140">
        <v>90</v>
      </c>
      <c r="B92" s="151" t="s">
        <v>84</v>
      </c>
      <c r="C92" s="141" t="e">
        <f>#REF!</f>
        <v>#REF!</v>
      </c>
      <c r="D92" s="145" t="e">
        <f>#REF!</f>
        <v>#REF!</v>
      </c>
      <c r="E92" s="145" t="e">
        <f>#REF!</f>
        <v>#REF!</v>
      </c>
      <c r="F92" s="184" t="e">
        <f>#REF!</f>
        <v>#REF!</v>
      </c>
      <c r="G92" s="143" t="e">
        <f>#REF!</f>
        <v>#REF!</v>
      </c>
      <c r="H92" s="148" t="s">
        <v>84</v>
      </c>
      <c r="I92" s="148"/>
      <c r="J92" s="142" t="str">
        <f>'YARIŞMA BİLGİLERİ'!$F$21</f>
        <v>Master Erkekler</v>
      </c>
      <c r="K92" s="145" t="str">
        <f t="shared" si="2"/>
        <v>İZMİR-Masterler Türkiye Şampiyonası</v>
      </c>
      <c r="L92" s="196" t="e">
        <f>#REF!</f>
        <v>#REF!</v>
      </c>
      <c r="M92" s="146" t="s">
        <v>193</v>
      </c>
    </row>
    <row r="93" spans="1:13" s="138" customFormat="1" ht="26.25" customHeight="1" x14ac:dyDescent="0.2">
      <c r="A93" s="140">
        <v>91</v>
      </c>
      <c r="B93" s="151" t="s">
        <v>84</v>
      </c>
      <c r="C93" s="141" t="e">
        <f>#REF!</f>
        <v>#REF!</v>
      </c>
      <c r="D93" s="145" t="e">
        <f>#REF!</f>
        <v>#REF!</v>
      </c>
      <c r="E93" s="145" t="e">
        <f>#REF!</f>
        <v>#REF!</v>
      </c>
      <c r="F93" s="184" t="e">
        <f>#REF!</f>
        <v>#REF!</v>
      </c>
      <c r="G93" s="143" t="e">
        <f>#REF!</f>
        <v>#REF!</v>
      </c>
      <c r="H93" s="148" t="s">
        <v>84</v>
      </c>
      <c r="I93" s="148"/>
      <c r="J93" s="142" t="str">
        <f>'YARIŞMA BİLGİLERİ'!$F$21</f>
        <v>Master Erkekler</v>
      </c>
      <c r="K93" s="145" t="str">
        <f t="shared" si="2"/>
        <v>İZMİR-Masterler Türkiye Şampiyonası</v>
      </c>
      <c r="L93" s="196" t="e">
        <f>#REF!</f>
        <v>#REF!</v>
      </c>
      <c r="M93" s="146" t="s">
        <v>193</v>
      </c>
    </row>
    <row r="94" spans="1:13" s="138" customFormat="1" ht="26.25" customHeight="1" x14ac:dyDescent="0.2">
      <c r="A94" s="140">
        <v>92</v>
      </c>
      <c r="B94" s="151" t="s">
        <v>84</v>
      </c>
      <c r="C94" s="141" t="e">
        <f>#REF!</f>
        <v>#REF!</v>
      </c>
      <c r="D94" s="145" t="e">
        <f>#REF!</f>
        <v>#REF!</v>
      </c>
      <c r="E94" s="145" t="e">
        <f>#REF!</f>
        <v>#REF!</v>
      </c>
      <c r="F94" s="184" t="e">
        <f>#REF!</f>
        <v>#REF!</v>
      </c>
      <c r="G94" s="143" t="e">
        <f>#REF!</f>
        <v>#REF!</v>
      </c>
      <c r="H94" s="148" t="s">
        <v>84</v>
      </c>
      <c r="I94" s="148"/>
      <c r="J94" s="142" t="str">
        <f>'YARIŞMA BİLGİLERİ'!$F$21</f>
        <v>Master Erkekler</v>
      </c>
      <c r="K94" s="145" t="str">
        <f t="shared" si="2"/>
        <v>İZMİR-Masterler Türkiye Şampiyonası</v>
      </c>
      <c r="L94" s="196" t="e">
        <f>#REF!</f>
        <v>#REF!</v>
      </c>
      <c r="M94" s="146" t="s">
        <v>193</v>
      </c>
    </row>
    <row r="95" spans="1:13" s="138" customFormat="1" ht="26.25" customHeight="1" x14ac:dyDescent="0.2">
      <c r="A95" s="140">
        <v>93</v>
      </c>
      <c r="B95" s="151" t="s">
        <v>84</v>
      </c>
      <c r="C95" s="141" t="e">
        <f>#REF!</f>
        <v>#REF!</v>
      </c>
      <c r="D95" s="145" t="e">
        <f>#REF!</f>
        <v>#REF!</v>
      </c>
      <c r="E95" s="145" t="e">
        <f>#REF!</f>
        <v>#REF!</v>
      </c>
      <c r="F95" s="184" t="e">
        <f>#REF!</f>
        <v>#REF!</v>
      </c>
      <c r="G95" s="143" t="e">
        <f>#REF!</f>
        <v>#REF!</v>
      </c>
      <c r="H95" s="148" t="s">
        <v>84</v>
      </c>
      <c r="I95" s="148"/>
      <c r="J95" s="142" t="str">
        <f>'YARIŞMA BİLGİLERİ'!$F$21</f>
        <v>Master Erkekler</v>
      </c>
      <c r="K95" s="145" t="str">
        <f t="shared" si="2"/>
        <v>İZMİR-Masterler Türkiye Şampiyonası</v>
      </c>
      <c r="L95" s="196" t="e">
        <f>#REF!</f>
        <v>#REF!</v>
      </c>
      <c r="M95" s="146" t="s">
        <v>193</v>
      </c>
    </row>
    <row r="96" spans="1:13" s="138" customFormat="1" ht="26.25" customHeight="1" x14ac:dyDescent="0.2">
      <c r="A96" s="140">
        <v>94</v>
      </c>
      <c r="B96" s="151" t="s">
        <v>84</v>
      </c>
      <c r="C96" s="141" t="e">
        <f>#REF!</f>
        <v>#REF!</v>
      </c>
      <c r="D96" s="145" t="e">
        <f>#REF!</f>
        <v>#REF!</v>
      </c>
      <c r="E96" s="145" t="e">
        <f>#REF!</f>
        <v>#REF!</v>
      </c>
      <c r="F96" s="184" t="e">
        <f>#REF!</f>
        <v>#REF!</v>
      </c>
      <c r="G96" s="143" t="e">
        <f>#REF!</f>
        <v>#REF!</v>
      </c>
      <c r="H96" s="148" t="s">
        <v>84</v>
      </c>
      <c r="I96" s="148"/>
      <c r="J96" s="142" t="str">
        <f>'YARIŞMA BİLGİLERİ'!$F$21</f>
        <v>Master Erkekler</v>
      </c>
      <c r="K96" s="145" t="str">
        <f t="shared" si="2"/>
        <v>İZMİR-Masterler Türkiye Şampiyonası</v>
      </c>
      <c r="L96" s="196" t="e">
        <f>#REF!</f>
        <v>#REF!</v>
      </c>
      <c r="M96" s="146" t="s">
        <v>193</v>
      </c>
    </row>
    <row r="97" spans="1:13" s="138" customFormat="1" ht="26.25" customHeight="1" x14ac:dyDescent="0.2">
      <c r="A97" s="140">
        <v>95</v>
      </c>
      <c r="B97" s="151" t="s">
        <v>84</v>
      </c>
      <c r="C97" s="141" t="e">
        <f>#REF!</f>
        <v>#REF!</v>
      </c>
      <c r="D97" s="145" t="e">
        <f>#REF!</f>
        <v>#REF!</v>
      </c>
      <c r="E97" s="145" t="e">
        <f>#REF!</f>
        <v>#REF!</v>
      </c>
      <c r="F97" s="184" t="e">
        <f>#REF!</f>
        <v>#REF!</v>
      </c>
      <c r="G97" s="143" t="e">
        <f>#REF!</f>
        <v>#REF!</v>
      </c>
      <c r="H97" s="148" t="s">
        <v>84</v>
      </c>
      <c r="I97" s="148"/>
      <c r="J97" s="142" t="str">
        <f>'YARIŞMA BİLGİLERİ'!$F$21</f>
        <v>Master Erkekler</v>
      </c>
      <c r="K97" s="145" t="str">
        <f t="shared" si="2"/>
        <v>İZMİR-Masterler Türkiye Şampiyonası</v>
      </c>
      <c r="L97" s="196" t="e">
        <f>#REF!</f>
        <v>#REF!</v>
      </c>
      <c r="M97" s="146" t="s">
        <v>193</v>
      </c>
    </row>
    <row r="98" spans="1:13" s="138" customFormat="1" ht="26.25" customHeight="1" x14ac:dyDescent="0.2">
      <c r="A98" s="140">
        <v>96</v>
      </c>
      <c r="B98" s="151" t="s">
        <v>84</v>
      </c>
      <c r="C98" s="141" t="e">
        <f>#REF!</f>
        <v>#REF!</v>
      </c>
      <c r="D98" s="145" t="e">
        <f>#REF!</f>
        <v>#REF!</v>
      </c>
      <c r="E98" s="145" t="e">
        <f>#REF!</f>
        <v>#REF!</v>
      </c>
      <c r="F98" s="184" t="e">
        <f>#REF!</f>
        <v>#REF!</v>
      </c>
      <c r="G98" s="143" t="e">
        <f>#REF!</f>
        <v>#REF!</v>
      </c>
      <c r="H98" s="148" t="s">
        <v>84</v>
      </c>
      <c r="I98" s="148"/>
      <c r="J98" s="142" t="str">
        <f>'YARIŞMA BİLGİLERİ'!$F$21</f>
        <v>Master Erkekler</v>
      </c>
      <c r="K98" s="145" t="str">
        <f t="shared" si="2"/>
        <v>İZMİR-Masterler Türkiye Şampiyonası</v>
      </c>
      <c r="L98" s="196" t="e">
        <f>#REF!</f>
        <v>#REF!</v>
      </c>
      <c r="M98" s="146" t="s">
        <v>193</v>
      </c>
    </row>
    <row r="99" spans="1:13" s="138" customFormat="1" ht="26.25" customHeight="1" x14ac:dyDescent="0.2">
      <c r="A99" s="140">
        <v>97</v>
      </c>
      <c r="B99" s="151" t="s">
        <v>84</v>
      </c>
      <c r="C99" s="141" t="e">
        <f>#REF!</f>
        <v>#REF!</v>
      </c>
      <c r="D99" s="145" t="e">
        <f>#REF!</f>
        <v>#REF!</v>
      </c>
      <c r="E99" s="145" t="e">
        <f>#REF!</f>
        <v>#REF!</v>
      </c>
      <c r="F99" s="184" t="e">
        <f>#REF!</f>
        <v>#REF!</v>
      </c>
      <c r="G99" s="143" t="e">
        <f>#REF!</f>
        <v>#REF!</v>
      </c>
      <c r="H99" s="148" t="s">
        <v>84</v>
      </c>
      <c r="I99" s="148"/>
      <c r="J99" s="142" t="str">
        <f>'YARIŞMA BİLGİLERİ'!$F$21</f>
        <v>Master Erkekler</v>
      </c>
      <c r="K99" s="145" t="str">
        <f t="shared" ref="K99:K130" si="3">CONCATENATE(K$1,"-",A$1)</f>
        <v>İZMİR-Masterler Türkiye Şampiyonası</v>
      </c>
      <c r="L99" s="196" t="e">
        <f>#REF!</f>
        <v>#REF!</v>
      </c>
      <c r="M99" s="146" t="s">
        <v>193</v>
      </c>
    </row>
    <row r="100" spans="1:13" s="138" customFormat="1" ht="26.25" customHeight="1" x14ac:dyDescent="0.2">
      <c r="A100" s="140">
        <v>98</v>
      </c>
      <c r="B100" s="151" t="s">
        <v>84</v>
      </c>
      <c r="C100" s="141" t="e">
        <f>#REF!</f>
        <v>#REF!</v>
      </c>
      <c r="D100" s="145" t="e">
        <f>#REF!</f>
        <v>#REF!</v>
      </c>
      <c r="E100" s="145" t="e">
        <f>#REF!</f>
        <v>#REF!</v>
      </c>
      <c r="F100" s="184" t="e">
        <f>#REF!</f>
        <v>#REF!</v>
      </c>
      <c r="G100" s="143" t="e">
        <f>#REF!</f>
        <v>#REF!</v>
      </c>
      <c r="H100" s="148" t="s">
        <v>84</v>
      </c>
      <c r="I100" s="148"/>
      <c r="J100" s="142" t="str">
        <f>'YARIŞMA BİLGİLERİ'!$F$21</f>
        <v>Master Erkekler</v>
      </c>
      <c r="K100" s="145" t="str">
        <f t="shared" si="3"/>
        <v>İZMİR-Masterler Türkiye Şampiyonası</v>
      </c>
      <c r="L100" s="196" t="e">
        <f>#REF!</f>
        <v>#REF!</v>
      </c>
      <c r="M100" s="146" t="s">
        <v>193</v>
      </c>
    </row>
    <row r="101" spans="1:13" s="138" customFormat="1" ht="26.25" customHeight="1" x14ac:dyDescent="0.2">
      <c r="A101" s="140">
        <v>99</v>
      </c>
      <c r="B101" s="151" t="s">
        <v>84</v>
      </c>
      <c r="C101" s="141" t="e">
        <f>#REF!</f>
        <v>#REF!</v>
      </c>
      <c r="D101" s="145" t="e">
        <f>#REF!</f>
        <v>#REF!</v>
      </c>
      <c r="E101" s="145" t="e">
        <f>#REF!</f>
        <v>#REF!</v>
      </c>
      <c r="F101" s="184" t="e">
        <f>#REF!</f>
        <v>#REF!</v>
      </c>
      <c r="G101" s="143" t="e">
        <f>#REF!</f>
        <v>#REF!</v>
      </c>
      <c r="H101" s="148" t="s">
        <v>84</v>
      </c>
      <c r="I101" s="148"/>
      <c r="J101" s="142" t="str">
        <f>'YARIŞMA BİLGİLERİ'!$F$21</f>
        <v>Master Erkekler</v>
      </c>
      <c r="K101" s="145" t="str">
        <f t="shared" si="3"/>
        <v>İZMİR-Masterler Türkiye Şampiyonası</v>
      </c>
      <c r="L101" s="196" t="e">
        <f>#REF!</f>
        <v>#REF!</v>
      </c>
      <c r="M101" s="146" t="s">
        <v>193</v>
      </c>
    </row>
    <row r="102" spans="1:13" s="138" customFormat="1" ht="26.25" customHeight="1" x14ac:dyDescent="0.2">
      <c r="A102" s="140">
        <v>100</v>
      </c>
      <c r="B102" s="151" t="s">
        <v>84</v>
      </c>
      <c r="C102" s="141" t="e">
        <f>#REF!</f>
        <v>#REF!</v>
      </c>
      <c r="D102" s="145" t="e">
        <f>#REF!</f>
        <v>#REF!</v>
      </c>
      <c r="E102" s="145" t="e">
        <f>#REF!</f>
        <v>#REF!</v>
      </c>
      <c r="F102" s="184" t="e">
        <f>#REF!</f>
        <v>#REF!</v>
      </c>
      <c r="G102" s="143" t="e">
        <f>#REF!</f>
        <v>#REF!</v>
      </c>
      <c r="H102" s="148" t="s">
        <v>84</v>
      </c>
      <c r="I102" s="148"/>
      <c r="J102" s="142" t="str">
        <f>'YARIŞMA BİLGİLERİ'!$F$21</f>
        <v>Master Erkekler</v>
      </c>
      <c r="K102" s="145" t="str">
        <f t="shared" si="3"/>
        <v>İZMİR-Masterler Türkiye Şampiyonası</v>
      </c>
      <c r="L102" s="196" t="e">
        <f>#REF!</f>
        <v>#REF!</v>
      </c>
      <c r="M102" s="146" t="s">
        <v>193</v>
      </c>
    </row>
    <row r="103" spans="1:13" s="138" customFormat="1" ht="26.25" customHeight="1" x14ac:dyDescent="0.2">
      <c r="A103" s="140">
        <v>101</v>
      </c>
      <c r="B103" s="151" t="s">
        <v>84</v>
      </c>
      <c r="C103" s="141" t="e">
        <f>#REF!</f>
        <v>#REF!</v>
      </c>
      <c r="D103" s="145" t="e">
        <f>#REF!</f>
        <v>#REF!</v>
      </c>
      <c r="E103" s="145" t="e">
        <f>#REF!</f>
        <v>#REF!</v>
      </c>
      <c r="F103" s="184" t="e">
        <f>#REF!</f>
        <v>#REF!</v>
      </c>
      <c r="G103" s="143" t="e">
        <f>#REF!</f>
        <v>#REF!</v>
      </c>
      <c r="H103" s="148" t="s">
        <v>84</v>
      </c>
      <c r="I103" s="148"/>
      <c r="J103" s="142" t="str">
        <f>'YARIŞMA BİLGİLERİ'!$F$21</f>
        <v>Master Erkekler</v>
      </c>
      <c r="K103" s="145" t="str">
        <f t="shared" si="3"/>
        <v>İZMİR-Masterler Türkiye Şampiyonası</v>
      </c>
      <c r="L103" s="196" t="e">
        <f>#REF!</f>
        <v>#REF!</v>
      </c>
      <c r="M103" s="146" t="s">
        <v>193</v>
      </c>
    </row>
    <row r="104" spans="1:13" s="138" customFormat="1" ht="26.25" customHeight="1" x14ac:dyDescent="0.2">
      <c r="A104" s="140">
        <v>102</v>
      </c>
      <c r="B104" s="151" t="s">
        <v>84</v>
      </c>
      <c r="C104" s="141" t="e">
        <f>#REF!</f>
        <v>#REF!</v>
      </c>
      <c r="D104" s="145" t="e">
        <f>#REF!</f>
        <v>#REF!</v>
      </c>
      <c r="E104" s="145" t="e">
        <f>#REF!</f>
        <v>#REF!</v>
      </c>
      <c r="F104" s="184" t="e">
        <f>#REF!</f>
        <v>#REF!</v>
      </c>
      <c r="G104" s="143" t="e">
        <f>#REF!</f>
        <v>#REF!</v>
      </c>
      <c r="H104" s="148" t="s">
        <v>84</v>
      </c>
      <c r="I104" s="148"/>
      <c r="J104" s="142" t="str">
        <f>'YARIŞMA BİLGİLERİ'!$F$21</f>
        <v>Master Erkekler</v>
      </c>
      <c r="K104" s="145" t="str">
        <f t="shared" si="3"/>
        <v>İZMİR-Masterler Türkiye Şampiyonası</v>
      </c>
      <c r="L104" s="196" t="e">
        <f>#REF!</f>
        <v>#REF!</v>
      </c>
      <c r="M104" s="146" t="s">
        <v>193</v>
      </c>
    </row>
    <row r="105" spans="1:13" s="138" customFormat="1" ht="26.25" customHeight="1" x14ac:dyDescent="0.2">
      <c r="A105" s="140">
        <v>103</v>
      </c>
      <c r="B105" s="151" t="s">
        <v>84</v>
      </c>
      <c r="C105" s="141" t="e">
        <f>#REF!</f>
        <v>#REF!</v>
      </c>
      <c r="D105" s="145" t="e">
        <f>#REF!</f>
        <v>#REF!</v>
      </c>
      <c r="E105" s="145" t="e">
        <f>#REF!</f>
        <v>#REF!</v>
      </c>
      <c r="F105" s="184" t="e">
        <f>#REF!</f>
        <v>#REF!</v>
      </c>
      <c r="G105" s="143" t="e">
        <f>#REF!</f>
        <v>#REF!</v>
      </c>
      <c r="H105" s="148" t="s">
        <v>84</v>
      </c>
      <c r="I105" s="148"/>
      <c r="J105" s="142" t="str">
        <f>'YARIŞMA BİLGİLERİ'!$F$21</f>
        <v>Master Erkekler</v>
      </c>
      <c r="K105" s="145" t="str">
        <f t="shared" si="3"/>
        <v>İZMİR-Masterler Türkiye Şampiyonası</v>
      </c>
      <c r="L105" s="196" t="e">
        <f>#REF!</f>
        <v>#REF!</v>
      </c>
      <c r="M105" s="146" t="s">
        <v>193</v>
      </c>
    </row>
    <row r="106" spans="1:13" s="138" customFormat="1" ht="26.25" customHeight="1" x14ac:dyDescent="0.2">
      <c r="A106" s="140">
        <v>104</v>
      </c>
      <c r="B106" s="151" t="s">
        <v>84</v>
      </c>
      <c r="C106" s="141" t="e">
        <f>#REF!</f>
        <v>#REF!</v>
      </c>
      <c r="D106" s="145" t="e">
        <f>#REF!</f>
        <v>#REF!</v>
      </c>
      <c r="E106" s="145" t="e">
        <f>#REF!</f>
        <v>#REF!</v>
      </c>
      <c r="F106" s="184" t="e">
        <f>#REF!</f>
        <v>#REF!</v>
      </c>
      <c r="G106" s="143" t="e">
        <f>#REF!</f>
        <v>#REF!</v>
      </c>
      <c r="H106" s="148" t="s">
        <v>84</v>
      </c>
      <c r="I106" s="148"/>
      <c r="J106" s="142" t="str">
        <f>'YARIŞMA BİLGİLERİ'!$F$21</f>
        <v>Master Erkekler</v>
      </c>
      <c r="K106" s="145" t="str">
        <f t="shared" si="3"/>
        <v>İZMİR-Masterler Türkiye Şampiyonası</v>
      </c>
      <c r="L106" s="196" t="e">
        <f>#REF!</f>
        <v>#REF!</v>
      </c>
      <c r="M106" s="146" t="s">
        <v>193</v>
      </c>
    </row>
    <row r="107" spans="1:13" s="138" customFormat="1" ht="26.25" customHeight="1" x14ac:dyDescent="0.2">
      <c r="A107" s="140">
        <v>105</v>
      </c>
      <c r="B107" s="151" t="s">
        <v>84</v>
      </c>
      <c r="C107" s="141" t="e">
        <f>#REF!</f>
        <v>#REF!</v>
      </c>
      <c r="D107" s="145" t="e">
        <f>#REF!</f>
        <v>#REF!</v>
      </c>
      <c r="E107" s="145" t="e">
        <f>#REF!</f>
        <v>#REF!</v>
      </c>
      <c r="F107" s="184" t="e">
        <f>#REF!</f>
        <v>#REF!</v>
      </c>
      <c r="G107" s="143" t="e">
        <f>#REF!</f>
        <v>#REF!</v>
      </c>
      <c r="H107" s="148" t="s">
        <v>84</v>
      </c>
      <c r="I107" s="148"/>
      <c r="J107" s="142" t="str">
        <f>'YARIŞMA BİLGİLERİ'!$F$21</f>
        <v>Master Erkekler</v>
      </c>
      <c r="K107" s="145" t="str">
        <f t="shared" si="3"/>
        <v>İZMİR-Masterler Türkiye Şampiyonası</v>
      </c>
      <c r="L107" s="196" t="e">
        <f>#REF!</f>
        <v>#REF!</v>
      </c>
      <c r="M107" s="146" t="s">
        <v>193</v>
      </c>
    </row>
    <row r="108" spans="1:13" s="138" customFormat="1" ht="26.25" customHeight="1" x14ac:dyDescent="0.2">
      <c r="A108" s="140">
        <v>106</v>
      </c>
      <c r="B108" s="151" t="s">
        <v>84</v>
      </c>
      <c r="C108" s="141" t="e">
        <f>#REF!</f>
        <v>#REF!</v>
      </c>
      <c r="D108" s="145" t="e">
        <f>#REF!</f>
        <v>#REF!</v>
      </c>
      <c r="E108" s="145" t="e">
        <f>#REF!</f>
        <v>#REF!</v>
      </c>
      <c r="F108" s="184" t="e">
        <f>#REF!</f>
        <v>#REF!</v>
      </c>
      <c r="G108" s="143" t="e">
        <f>#REF!</f>
        <v>#REF!</v>
      </c>
      <c r="H108" s="148" t="s">
        <v>84</v>
      </c>
      <c r="I108" s="148"/>
      <c r="J108" s="142" t="str">
        <f>'YARIŞMA BİLGİLERİ'!$F$21</f>
        <v>Master Erkekler</v>
      </c>
      <c r="K108" s="145" t="str">
        <f t="shared" si="3"/>
        <v>İZMİR-Masterler Türkiye Şampiyonası</v>
      </c>
      <c r="L108" s="196" t="e">
        <f>#REF!</f>
        <v>#REF!</v>
      </c>
      <c r="M108" s="146" t="s">
        <v>193</v>
      </c>
    </row>
    <row r="109" spans="1:13" s="138" customFormat="1" ht="26.25" customHeight="1" x14ac:dyDescent="0.2">
      <c r="A109" s="140">
        <v>107</v>
      </c>
      <c r="B109" s="151" t="s">
        <v>84</v>
      </c>
      <c r="C109" s="141" t="e">
        <f>#REF!</f>
        <v>#REF!</v>
      </c>
      <c r="D109" s="145" t="e">
        <f>#REF!</f>
        <v>#REF!</v>
      </c>
      <c r="E109" s="145" t="e">
        <f>#REF!</f>
        <v>#REF!</v>
      </c>
      <c r="F109" s="184" t="e">
        <f>#REF!</f>
        <v>#REF!</v>
      </c>
      <c r="G109" s="143" t="e">
        <f>#REF!</f>
        <v>#REF!</v>
      </c>
      <c r="H109" s="148" t="s">
        <v>84</v>
      </c>
      <c r="I109" s="148"/>
      <c r="J109" s="142" t="str">
        <f>'YARIŞMA BİLGİLERİ'!$F$21</f>
        <v>Master Erkekler</v>
      </c>
      <c r="K109" s="145" t="str">
        <f t="shared" si="3"/>
        <v>İZMİR-Masterler Türkiye Şampiyonası</v>
      </c>
      <c r="L109" s="196" t="e">
        <f>#REF!</f>
        <v>#REF!</v>
      </c>
      <c r="M109" s="146" t="s">
        <v>193</v>
      </c>
    </row>
    <row r="110" spans="1:13" s="138" customFormat="1" ht="26.25" customHeight="1" x14ac:dyDescent="0.2">
      <c r="A110" s="140">
        <v>108</v>
      </c>
      <c r="B110" s="151" t="s">
        <v>183</v>
      </c>
      <c r="C110" s="141" t="e">
        <f>#REF!</f>
        <v>#REF!</v>
      </c>
      <c r="D110" s="145" t="e">
        <f>#REF!</f>
        <v>#REF!</v>
      </c>
      <c r="E110" s="145" t="e">
        <f>#REF!</f>
        <v>#REF!</v>
      </c>
      <c r="F110" s="147" t="e">
        <f>#REF!</f>
        <v>#REF!</v>
      </c>
      <c r="G110" s="148" t="e">
        <f>#REF!</f>
        <v>#REF!</v>
      </c>
      <c r="H110" s="148" t="s">
        <v>183</v>
      </c>
      <c r="I110" s="148"/>
      <c r="J110" s="142" t="str">
        <f>'YARIŞMA BİLGİLERİ'!$F$21</f>
        <v>Master Erkekler</v>
      </c>
      <c r="K110" s="145" t="str">
        <f t="shared" si="3"/>
        <v>İZMİR-Masterler Türkiye Şampiyonası</v>
      </c>
      <c r="L110" s="196" t="e">
        <f>#REF!</f>
        <v>#REF!</v>
      </c>
      <c r="M110" s="146" t="s">
        <v>193</v>
      </c>
    </row>
    <row r="111" spans="1:13" s="138" customFormat="1" ht="26.25" customHeight="1" x14ac:dyDescent="0.2">
      <c r="A111" s="140">
        <v>109</v>
      </c>
      <c r="B111" s="151" t="s">
        <v>183</v>
      </c>
      <c r="C111" s="141" t="e">
        <f>#REF!</f>
        <v>#REF!</v>
      </c>
      <c r="D111" s="145" t="e">
        <f>#REF!</f>
        <v>#REF!</v>
      </c>
      <c r="E111" s="145" t="e">
        <f>#REF!</f>
        <v>#REF!</v>
      </c>
      <c r="F111" s="147" t="e">
        <f>#REF!</f>
        <v>#REF!</v>
      </c>
      <c r="G111" s="148" t="e">
        <f>#REF!</f>
        <v>#REF!</v>
      </c>
      <c r="H111" s="148" t="s">
        <v>183</v>
      </c>
      <c r="I111" s="148"/>
      <c r="J111" s="142" t="str">
        <f>'YARIŞMA BİLGİLERİ'!$F$21</f>
        <v>Master Erkekler</v>
      </c>
      <c r="K111" s="145" t="str">
        <f t="shared" si="3"/>
        <v>İZMİR-Masterler Türkiye Şampiyonası</v>
      </c>
      <c r="L111" s="196" t="e">
        <f>#REF!</f>
        <v>#REF!</v>
      </c>
      <c r="M111" s="146" t="s">
        <v>193</v>
      </c>
    </row>
    <row r="112" spans="1:13" s="138" customFormat="1" ht="26.25" customHeight="1" x14ac:dyDescent="0.2">
      <c r="A112" s="140">
        <v>110</v>
      </c>
      <c r="B112" s="151" t="s">
        <v>183</v>
      </c>
      <c r="C112" s="141" t="e">
        <f>#REF!</f>
        <v>#REF!</v>
      </c>
      <c r="D112" s="145" t="e">
        <f>#REF!</f>
        <v>#REF!</v>
      </c>
      <c r="E112" s="145" t="e">
        <f>#REF!</f>
        <v>#REF!</v>
      </c>
      <c r="F112" s="147" t="e">
        <f>#REF!</f>
        <v>#REF!</v>
      </c>
      <c r="G112" s="148" t="e">
        <f>#REF!</f>
        <v>#REF!</v>
      </c>
      <c r="H112" s="148" t="s">
        <v>183</v>
      </c>
      <c r="I112" s="148"/>
      <c r="J112" s="142" t="str">
        <f>'YARIŞMA BİLGİLERİ'!$F$21</f>
        <v>Master Erkekler</v>
      </c>
      <c r="K112" s="145" t="str">
        <f t="shared" si="3"/>
        <v>İZMİR-Masterler Türkiye Şampiyonası</v>
      </c>
      <c r="L112" s="196" t="e">
        <f>#REF!</f>
        <v>#REF!</v>
      </c>
      <c r="M112" s="146" t="s">
        <v>193</v>
      </c>
    </row>
    <row r="113" spans="1:13" s="138" customFormat="1" ht="26.25" customHeight="1" x14ac:dyDescent="0.2">
      <c r="A113" s="140">
        <v>111</v>
      </c>
      <c r="B113" s="151" t="s">
        <v>183</v>
      </c>
      <c r="C113" s="141" t="e">
        <f>#REF!</f>
        <v>#REF!</v>
      </c>
      <c r="D113" s="145" t="e">
        <f>#REF!</f>
        <v>#REF!</v>
      </c>
      <c r="E113" s="145" t="e">
        <f>#REF!</f>
        <v>#REF!</v>
      </c>
      <c r="F113" s="147" t="e">
        <f>#REF!</f>
        <v>#REF!</v>
      </c>
      <c r="G113" s="148" t="e">
        <f>#REF!</f>
        <v>#REF!</v>
      </c>
      <c r="H113" s="148" t="s">
        <v>183</v>
      </c>
      <c r="I113" s="148"/>
      <c r="J113" s="142" t="str">
        <f>'YARIŞMA BİLGİLERİ'!$F$21</f>
        <v>Master Erkekler</v>
      </c>
      <c r="K113" s="145" t="str">
        <f t="shared" si="3"/>
        <v>İZMİR-Masterler Türkiye Şampiyonası</v>
      </c>
      <c r="L113" s="196" t="e">
        <f>#REF!</f>
        <v>#REF!</v>
      </c>
      <c r="M113" s="146" t="s">
        <v>193</v>
      </c>
    </row>
    <row r="114" spans="1:13" s="138" customFormat="1" ht="26.25" customHeight="1" x14ac:dyDescent="0.2">
      <c r="A114" s="140">
        <v>112</v>
      </c>
      <c r="B114" s="151" t="s">
        <v>183</v>
      </c>
      <c r="C114" s="141" t="e">
        <f>#REF!</f>
        <v>#REF!</v>
      </c>
      <c r="D114" s="145" t="e">
        <f>#REF!</f>
        <v>#REF!</v>
      </c>
      <c r="E114" s="145" t="e">
        <f>#REF!</f>
        <v>#REF!</v>
      </c>
      <c r="F114" s="147" t="e">
        <f>#REF!</f>
        <v>#REF!</v>
      </c>
      <c r="G114" s="148" t="e">
        <f>#REF!</f>
        <v>#REF!</v>
      </c>
      <c r="H114" s="148" t="s">
        <v>183</v>
      </c>
      <c r="I114" s="148"/>
      <c r="J114" s="142" t="str">
        <f>'YARIŞMA BİLGİLERİ'!$F$21</f>
        <v>Master Erkekler</v>
      </c>
      <c r="K114" s="145" t="str">
        <f t="shared" si="3"/>
        <v>İZMİR-Masterler Türkiye Şampiyonası</v>
      </c>
      <c r="L114" s="196" t="e">
        <f>#REF!</f>
        <v>#REF!</v>
      </c>
      <c r="M114" s="146" t="s">
        <v>193</v>
      </c>
    </row>
    <row r="115" spans="1:13" s="138" customFormat="1" ht="26.25" customHeight="1" x14ac:dyDescent="0.2">
      <c r="A115" s="140">
        <v>113</v>
      </c>
      <c r="B115" s="151" t="s">
        <v>183</v>
      </c>
      <c r="C115" s="141" t="e">
        <f>#REF!</f>
        <v>#REF!</v>
      </c>
      <c r="D115" s="145" t="e">
        <f>#REF!</f>
        <v>#REF!</v>
      </c>
      <c r="E115" s="145" t="e">
        <f>#REF!</f>
        <v>#REF!</v>
      </c>
      <c r="F115" s="147" t="e">
        <f>#REF!</f>
        <v>#REF!</v>
      </c>
      <c r="G115" s="148" t="e">
        <f>#REF!</f>
        <v>#REF!</v>
      </c>
      <c r="H115" s="148" t="s">
        <v>183</v>
      </c>
      <c r="I115" s="148"/>
      <c r="J115" s="142" t="str">
        <f>'YARIŞMA BİLGİLERİ'!$F$21</f>
        <v>Master Erkekler</v>
      </c>
      <c r="K115" s="145" t="str">
        <f t="shared" si="3"/>
        <v>İZMİR-Masterler Türkiye Şampiyonası</v>
      </c>
      <c r="L115" s="196" t="e">
        <f>#REF!</f>
        <v>#REF!</v>
      </c>
      <c r="M115" s="146" t="s">
        <v>193</v>
      </c>
    </row>
    <row r="116" spans="1:13" s="138" customFormat="1" ht="26.25" customHeight="1" x14ac:dyDescent="0.2">
      <c r="A116" s="140">
        <v>114</v>
      </c>
      <c r="B116" s="151" t="s">
        <v>183</v>
      </c>
      <c r="C116" s="141" t="e">
        <f>#REF!</f>
        <v>#REF!</v>
      </c>
      <c r="D116" s="145" t="e">
        <f>#REF!</f>
        <v>#REF!</v>
      </c>
      <c r="E116" s="145" t="e">
        <f>#REF!</f>
        <v>#REF!</v>
      </c>
      <c r="F116" s="147" t="e">
        <f>#REF!</f>
        <v>#REF!</v>
      </c>
      <c r="G116" s="148" t="e">
        <f>#REF!</f>
        <v>#REF!</v>
      </c>
      <c r="H116" s="148" t="s">
        <v>183</v>
      </c>
      <c r="I116" s="148"/>
      <c r="J116" s="142" t="str">
        <f>'YARIŞMA BİLGİLERİ'!$F$21</f>
        <v>Master Erkekler</v>
      </c>
      <c r="K116" s="145" t="str">
        <f t="shared" si="3"/>
        <v>İZMİR-Masterler Türkiye Şampiyonası</v>
      </c>
      <c r="L116" s="196" t="e">
        <f>#REF!</f>
        <v>#REF!</v>
      </c>
      <c r="M116" s="146" t="s">
        <v>193</v>
      </c>
    </row>
    <row r="117" spans="1:13" s="138" customFormat="1" ht="26.25" customHeight="1" x14ac:dyDescent="0.2">
      <c r="A117" s="140">
        <v>115</v>
      </c>
      <c r="B117" s="151" t="s">
        <v>183</v>
      </c>
      <c r="C117" s="141" t="e">
        <f>#REF!</f>
        <v>#REF!</v>
      </c>
      <c r="D117" s="145" t="e">
        <f>#REF!</f>
        <v>#REF!</v>
      </c>
      <c r="E117" s="145" t="e">
        <f>#REF!</f>
        <v>#REF!</v>
      </c>
      <c r="F117" s="147" t="e">
        <f>#REF!</f>
        <v>#REF!</v>
      </c>
      <c r="G117" s="148" t="e">
        <f>#REF!</f>
        <v>#REF!</v>
      </c>
      <c r="H117" s="148" t="s">
        <v>183</v>
      </c>
      <c r="I117" s="148"/>
      <c r="J117" s="142" t="str">
        <f>'YARIŞMA BİLGİLERİ'!$F$21</f>
        <v>Master Erkekler</v>
      </c>
      <c r="K117" s="145" t="str">
        <f t="shared" si="3"/>
        <v>İZMİR-Masterler Türkiye Şampiyonası</v>
      </c>
      <c r="L117" s="196" t="e">
        <f>#REF!</f>
        <v>#REF!</v>
      </c>
      <c r="M117" s="146" t="s">
        <v>193</v>
      </c>
    </row>
    <row r="118" spans="1:13" s="138" customFormat="1" ht="26.25" customHeight="1" x14ac:dyDescent="0.2">
      <c r="A118" s="140">
        <v>116</v>
      </c>
      <c r="B118" s="151" t="s">
        <v>183</v>
      </c>
      <c r="C118" s="141" t="e">
        <f>#REF!</f>
        <v>#REF!</v>
      </c>
      <c r="D118" s="145" t="e">
        <f>#REF!</f>
        <v>#REF!</v>
      </c>
      <c r="E118" s="145" t="e">
        <f>#REF!</f>
        <v>#REF!</v>
      </c>
      <c r="F118" s="147" t="e">
        <f>#REF!</f>
        <v>#REF!</v>
      </c>
      <c r="G118" s="148" t="e">
        <f>#REF!</f>
        <v>#REF!</v>
      </c>
      <c r="H118" s="148" t="s">
        <v>183</v>
      </c>
      <c r="I118" s="148"/>
      <c r="J118" s="142" t="str">
        <f>'YARIŞMA BİLGİLERİ'!$F$21</f>
        <v>Master Erkekler</v>
      </c>
      <c r="K118" s="145" t="str">
        <f t="shared" si="3"/>
        <v>İZMİR-Masterler Türkiye Şampiyonası</v>
      </c>
      <c r="L118" s="196" t="e">
        <f>#REF!</f>
        <v>#REF!</v>
      </c>
      <c r="M118" s="146" t="s">
        <v>193</v>
      </c>
    </row>
    <row r="119" spans="1:13" s="138" customFormat="1" ht="26.25" customHeight="1" x14ac:dyDescent="0.2">
      <c r="A119" s="140">
        <v>117</v>
      </c>
      <c r="B119" s="151" t="s">
        <v>183</v>
      </c>
      <c r="C119" s="141" t="e">
        <f>#REF!</f>
        <v>#REF!</v>
      </c>
      <c r="D119" s="145" t="e">
        <f>#REF!</f>
        <v>#REF!</v>
      </c>
      <c r="E119" s="145" t="e">
        <f>#REF!</f>
        <v>#REF!</v>
      </c>
      <c r="F119" s="147" t="e">
        <f>#REF!</f>
        <v>#REF!</v>
      </c>
      <c r="G119" s="148" t="e">
        <f>#REF!</f>
        <v>#REF!</v>
      </c>
      <c r="H119" s="148" t="s">
        <v>183</v>
      </c>
      <c r="I119" s="148"/>
      <c r="J119" s="142" t="str">
        <f>'YARIŞMA BİLGİLERİ'!$F$21</f>
        <v>Master Erkekler</v>
      </c>
      <c r="K119" s="145" t="str">
        <f t="shared" si="3"/>
        <v>İZMİR-Masterler Türkiye Şampiyonası</v>
      </c>
      <c r="L119" s="196" t="e">
        <f>#REF!</f>
        <v>#REF!</v>
      </c>
      <c r="M119" s="146" t="s">
        <v>193</v>
      </c>
    </row>
    <row r="120" spans="1:13" s="138" customFormat="1" ht="26.25" customHeight="1" x14ac:dyDescent="0.2">
      <c r="A120" s="140">
        <v>118</v>
      </c>
      <c r="B120" s="151" t="s">
        <v>183</v>
      </c>
      <c r="C120" s="141" t="e">
        <f>#REF!</f>
        <v>#REF!</v>
      </c>
      <c r="D120" s="145" t="e">
        <f>#REF!</f>
        <v>#REF!</v>
      </c>
      <c r="E120" s="145" t="e">
        <f>#REF!</f>
        <v>#REF!</v>
      </c>
      <c r="F120" s="147" t="e">
        <f>#REF!</f>
        <v>#REF!</v>
      </c>
      <c r="G120" s="148" t="e">
        <f>#REF!</f>
        <v>#REF!</v>
      </c>
      <c r="H120" s="148" t="s">
        <v>183</v>
      </c>
      <c r="I120" s="148"/>
      <c r="J120" s="142" t="str">
        <f>'YARIŞMA BİLGİLERİ'!$F$21</f>
        <v>Master Erkekler</v>
      </c>
      <c r="K120" s="145" t="str">
        <f t="shared" si="3"/>
        <v>İZMİR-Masterler Türkiye Şampiyonası</v>
      </c>
      <c r="L120" s="196" t="e">
        <f>#REF!</f>
        <v>#REF!</v>
      </c>
      <c r="M120" s="146" t="s">
        <v>193</v>
      </c>
    </row>
    <row r="121" spans="1:13" s="138" customFormat="1" ht="26.25" customHeight="1" x14ac:dyDescent="0.2">
      <c r="A121" s="140">
        <v>119</v>
      </c>
      <c r="B121" s="151" t="s">
        <v>183</v>
      </c>
      <c r="C121" s="141" t="e">
        <f>#REF!</f>
        <v>#REF!</v>
      </c>
      <c r="D121" s="145" t="e">
        <f>#REF!</f>
        <v>#REF!</v>
      </c>
      <c r="E121" s="145" t="e">
        <f>#REF!</f>
        <v>#REF!</v>
      </c>
      <c r="F121" s="147" t="e">
        <f>#REF!</f>
        <v>#REF!</v>
      </c>
      <c r="G121" s="148" t="e">
        <f>#REF!</f>
        <v>#REF!</v>
      </c>
      <c r="H121" s="148" t="s">
        <v>183</v>
      </c>
      <c r="I121" s="148"/>
      <c r="J121" s="142" t="str">
        <f>'YARIŞMA BİLGİLERİ'!$F$21</f>
        <v>Master Erkekler</v>
      </c>
      <c r="K121" s="145" t="str">
        <f t="shared" si="3"/>
        <v>İZMİR-Masterler Türkiye Şampiyonası</v>
      </c>
      <c r="L121" s="196" t="e">
        <f>#REF!</f>
        <v>#REF!</v>
      </c>
      <c r="M121" s="146" t="s">
        <v>193</v>
      </c>
    </row>
    <row r="122" spans="1:13" s="138" customFormat="1" ht="26.25" customHeight="1" x14ac:dyDescent="0.2">
      <c r="A122" s="140">
        <v>120</v>
      </c>
      <c r="B122" s="151" t="s">
        <v>183</v>
      </c>
      <c r="C122" s="141" t="e">
        <f>#REF!</f>
        <v>#REF!</v>
      </c>
      <c r="D122" s="145" t="e">
        <f>#REF!</f>
        <v>#REF!</v>
      </c>
      <c r="E122" s="145" t="e">
        <f>#REF!</f>
        <v>#REF!</v>
      </c>
      <c r="F122" s="147" t="e">
        <f>#REF!</f>
        <v>#REF!</v>
      </c>
      <c r="G122" s="148" t="e">
        <f>#REF!</f>
        <v>#REF!</v>
      </c>
      <c r="H122" s="148" t="s">
        <v>183</v>
      </c>
      <c r="I122" s="148"/>
      <c r="J122" s="142" t="str">
        <f>'YARIŞMA BİLGİLERİ'!$F$21</f>
        <v>Master Erkekler</v>
      </c>
      <c r="K122" s="145" t="str">
        <f t="shared" si="3"/>
        <v>İZMİR-Masterler Türkiye Şampiyonası</v>
      </c>
      <c r="L122" s="196" t="e">
        <f>#REF!</f>
        <v>#REF!</v>
      </c>
      <c r="M122" s="146" t="s">
        <v>193</v>
      </c>
    </row>
    <row r="123" spans="1:13" s="138" customFormat="1" ht="26.25" customHeight="1" x14ac:dyDescent="0.2">
      <c r="A123" s="140">
        <v>121</v>
      </c>
      <c r="B123" s="151" t="s">
        <v>183</v>
      </c>
      <c r="C123" s="141" t="e">
        <f>#REF!</f>
        <v>#REF!</v>
      </c>
      <c r="D123" s="145" t="e">
        <f>#REF!</f>
        <v>#REF!</v>
      </c>
      <c r="E123" s="145" t="e">
        <f>#REF!</f>
        <v>#REF!</v>
      </c>
      <c r="F123" s="147" t="e">
        <f>#REF!</f>
        <v>#REF!</v>
      </c>
      <c r="G123" s="148" t="e">
        <f>#REF!</f>
        <v>#REF!</v>
      </c>
      <c r="H123" s="148" t="s">
        <v>183</v>
      </c>
      <c r="I123" s="148"/>
      <c r="J123" s="142" t="str">
        <f>'YARIŞMA BİLGİLERİ'!$F$21</f>
        <v>Master Erkekler</v>
      </c>
      <c r="K123" s="145" t="str">
        <f t="shared" si="3"/>
        <v>İZMİR-Masterler Türkiye Şampiyonası</v>
      </c>
      <c r="L123" s="196" t="e">
        <f>#REF!</f>
        <v>#REF!</v>
      </c>
      <c r="M123" s="146" t="s">
        <v>193</v>
      </c>
    </row>
    <row r="124" spans="1:13" s="138" customFormat="1" ht="26.25" customHeight="1" x14ac:dyDescent="0.2">
      <c r="A124" s="140">
        <v>122</v>
      </c>
      <c r="B124" s="151" t="s">
        <v>183</v>
      </c>
      <c r="C124" s="141" t="e">
        <f>#REF!</f>
        <v>#REF!</v>
      </c>
      <c r="D124" s="145" t="e">
        <f>#REF!</f>
        <v>#REF!</v>
      </c>
      <c r="E124" s="145" t="e">
        <f>#REF!</f>
        <v>#REF!</v>
      </c>
      <c r="F124" s="147" t="e">
        <f>#REF!</f>
        <v>#REF!</v>
      </c>
      <c r="G124" s="148" t="e">
        <f>#REF!</f>
        <v>#REF!</v>
      </c>
      <c r="H124" s="148" t="s">
        <v>183</v>
      </c>
      <c r="I124" s="148"/>
      <c r="J124" s="142" t="str">
        <f>'YARIŞMA BİLGİLERİ'!$F$21</f>
        <v>Master Erkekler</v>
      </c>
      <c r="K124" s="145" t="str">
        <f t="shared" si="3"/>
        <v>İZMİR-Masterler Türkiye Şampiyonası</v>
      </c>
      <c r="L124" s="196" t="e">
        <f>#REF!</f>
        <v>#REF!</v>
      </c>
      <c r="M124" s="146" t="s">
        <v>193</v>
      </c>
    </row>
    <row r="125" spans="1:13" s="138" customFormat="1" ht="26.25" customHeight="1" x14ac:dyDescent="0.2">
      <c r="A125" s="140">
        <v>123</v>
      </c>
      <c r="B125" s="151" t="s">
        <v>183</v>
      </c>
      <c r="C125" s="141" t="e">
        <f>#REF!</f>
        <v>#REF!</v>
      </c>
      <c r="D125" s="145" t="e">
        <f>#REF!</f>
        <v>#REF!</v>
      </c>
      <c r="E125" s="145" t="e">
        <f>#REF!</f>
        <v>#REF!</v>
      </c>
      <c r="F125" s="147" t="e">
        <f>#REF!</f>
        <v>#REF!</v>
      </c>
      <c r="G125" s="148" t="e">
        <f>#REF!</f>
        <v>#REF!</v>
      </c>
      <c r="H125" s="148" t="s">
        <v>183</v>
      </c>
      <c r="I125" s="148"/>
      <c r="J125" s="142" t="str">
        <f>'YARIŞMA BİLGİLERİ'!$F$21</f>
        <v>Master Erkekler</v>
      </c>
      <c r="K125" s="145" t="str">
        <f t="shared" si="3"/>
        <v>İZMİR-Masterler Türkiye Şampiyonası</v>
      </c>
      <c r="L125" s="196" t="e">
        <f>#REF!</f>
        <v>#REF!</v>
      </c>
      <c r="M125" s="146" t="s">
        <v>193</v>
      </c>
    </row>
    <row r="126" spans="1:13" s="138" customFormat="1" ht="26.25" customHeight="1" x14ac:dyDescent="0.2">
      <c r="A126" s="140">
        <v>124</v>
      </c>
      <c r="B126" s="151" t="s">
        <v>183</v>
      </c>
      <c r="C126" s="141" t="e">
        <f>#REF!</f>
        <v>#REF!</v>
      </c>
      <c r="D126" s="145" t="e">
        <f>#REF!</f>
        <v>#REF!</v>
      </c>
      <c r="E126" s="145" t="e">
        <f>#REF!</f>
        <v>#REF!</v>
      </c>
      <c r="F126" s="147" t="e">
        <f>#REF!</f>
        <v>#REF!</v>
      </c>
      <c r="G126" s="148" t="e">
        <f>#REF!</f>
        <v>#REF!</v>
      </c>
      <c r="H126" s="148" t="s">
        <v>183</v>
      </c>
      <c r="I126" s="148"/>
      <c r="J126" s="142" t="str">
        <f>'YARIŞMA BİLGİLERİ'!$F$21</f>
        <v>Master Erkekler</v>
      </c>
      <c r="K126" s="145" t="str">
        <f t="shared" si="3"/>
        <v>İZMİR-Masterler Türkiye Şampiyonası</v>
      </c>
      <c r="L126" s="196" t="e">
        <f>#REF!</f>
        <v>#REF!</v>
      </c>
      <c r="M126" s="146" t="s">
        <v>193</v>
      </c>
    </row>
    <row r="127" spans="1:13" s="138" customFormat="1" ht="26.25" customHeight="1" x14ac:dyDescent="0.2">
      <c r="A127" s="140">
        <v>125</v>
      </c>
      <c r="B127" s="151" t="s">
        <v>183</v>
      </c>
      <c r="C127" s="141" t="e">
        <f>#REF!</f>
        <v>#REF!</v>
      </c>
      <c r="D127" s="145" t="e">
        <f>#REF!</f>
        <v>#REF!</v>
      </c>
      <c r="E127" s="145" t="e">
        <f>#REF!</f>
        <v>#REF!</v>
      </c>
      <c r="F127" s="147" t="e">
        <f>#REF!</f>
        <v>#REF!</v>
      </c>
      <c r="G127" s="148" t="e">
        <f>#REF!</f>
        <v>#REF!</v>
      </c>
      <c r="H127" s="148" t="s">
        <v>183</v>
      </c>
      <c r="I127" s="148"/>
      <c r="J127" s="142" t="str">
        <f>'YARIŞMA BİLGİLERİ'!$F$21</f>
        <v>Master Erkekler</v>
      </c>
      <c r="K127" s="145" t="str">
        <f t="shared" si="3"/>
        <v>İZMİR-Masterler Türkiye Şampiyonası</v>
      </c>
      <c r="L127" s="196" t="e">
        <f>#REF!</f>
        <v>#REF!</v>
      </c>
      <c r="M127" s="146" t="s">
        <v>193</v>
      </c>
    </row>
    <row r="128" spans="1:13" s="138" customFormat="1" ht="26.25" customHeight="1" x14ac:dyDescent="0.2">
      <c r="A128" s="140">
        <v>126</v>
      </c>
      <c r="B128" s="151" t="s">
        <v>183</v>
      </c>
      <c r="C128" s="141" t="e">
        <f>#REF!</f>
        <v>#REF!</v>
      </c>
      <c r="D128" s="145" t="e">
        <f>#REF!</f>
        <v>#REF!</v>
      </c>
      <c r="E128" s="145" t="e">
        <f>#REF!</f>
        <v>#REF!</v>
      </c>
      <c r="F128" s="147" t="e">
        <f>#REF!</f>
        <v>#REF!</v>
      </c>
      <c r="G128" s="148" t="e">
        <f>#REF!</f>
        <v>#REF!</v>
      </c>
      <c r="H128" s="148" t="s">
        <v>183</v>
      </c>
      <c r="I128" s="148"/>
      <c r="J128" s="142" t="str">
        <f>'YARIŞMA BİLGİLERİ'!$F$21</f>
        <v>Master Erkekler</v>
      </c>
      <c r="K128" s="145" t="str">
        <f t="shared" si="3"/>
        <v>İZMİR-Masterler Türkiye Şampiyonası</v>
      </c>
      <c r="L128" s="196" t="e">
        <f>#REF!</f>
        <v>#REF!</v>
      </c>
      <c r="M128" s="146" t="s">
        <v>193</v>
      </c>
    </row>
    <row r="129" spans="1:13" s="138" customFormat="1" ht="26.25" customHeight="1" x14ac:dyDescent="0.2">
      <c r="A129" s="140">
        <v>127</v>
      </c>
      <c r="B129" s="151" t="s">
        <v>183</v>
      </c>
      <c r="C129" s="141" t="e">
        <f>#REF!</f>
        <v>#REF!</v>
      </c>
      <c r="D129" s="145" t="e">
        <f>#REF!</f>
        <v>#REF!</v>
      </c>
      <c r="E129" s="145" t="e">
        <f>#REF!</f>
        <v>#REF!</v>
      </c>
      <c r="F129" s="147" t="e">
        <f>#REF!</f>
        <v>#REF!</v>
      </c>
      <c r="G129" s="148" t="e">
        <f>#REF!</f>
        <v>#REF!</v>
      </c>
      <c r="H129" s="148" t="s">
        <v>183</v>
      </c>
      <c r="I129" s="148"/>
      <c r="J129" s="142" t="str">
        <f>'YARIŞMA BİLGİLERİ'!$F$21</f>
        <v>Master Erkekler</v>
      </c>
      <c r="K129" s="145" t="str">
        <f t="shared" si="3"/>
        <v>İZMİR-Masterler Türkiye Şampiyonası</v>
      </c>
      <c r="L129" s="196" t="e">
        <f>#REF!</f>
        <v>#REF!</v>
      </c>
      <c r="M129" s="146" t="s">
        <v>193</v>
      </c>
    </row>
    <row r="130" spans="1:13" s="138" customFormat="1" ht="26.25" customHeight="1" x14ac:dyDescent="0.2">
      <c r="A130" s="140">
        <v>128</v>
      </c>
      <c r="B130" s="151" t="s">
        <v>183</v>
      </c>
      <c r="C130" s="141" t="e">
        <f>#REF!</f>
        <v>#REF!</v>
      </c>
      <c r="D130" s="145" t="e">
        <f>#REF!</f>
        <v>#REF!</v>
      </c>
      <c r="E130" s="145" t="e">
        <f>#REF!</f>
        <v>#REF!</v>
      </c>
      <c r="F130" s="147" t="e">
        <f>#REF!</f>
        <v>#REF!</v>
      </c>
      <c r="G130" s="148" t="e">
        <f>#REF!</f>
        <v>#REF!</v>
      </c>
      <c r="H130" s="148" t="s">
        <v>183</v>
      </c>
      <c r="I130" s="148"/>
      <c r="J130" s="142" t="str">
        <f>'YARIŞMA BİLGİLERİ'!$F$21</f>
        <v>Master Erkekler</v>
      </c>
      <c r="K130" s="145" t="str">
        <f t="shared" si="3"/>
        <v>İZMİR-Masterler Türkiye Şampiyonası</v>
      </c>
      <c r="L130" s="196" t="e">
        <f>#REF!</f>
        <v>#REF!</v>
      </c>
      <c r="M130" s="146" t="s">
        <v>193</v>
      </c>
    </row>
    <row r="131" spans="1:13" s="138" customFormat="1" ht="26.25" customHeight="1" x14ac:dyDescent="0.2">
      <c r="A131" s="140">
        <v>129</v>
      </c>
      <c r="B131" s="151" t="s">
        <v>183</v>
      </c>
      <c r="C131" s="141" t="e">
        <f>#REF!</f>
        <v>#REF!</v>
      </c>
      <c r="D131" s="145" t="e">
        <f>#REF!</f>
        <v>#REF!</v>
      </c>
      <c r="E131" s="145" t="e">
        <f>#REF!</f>
        <v>#REF!</v>
      </c>
      <c r="F131" s="147" t="e">
        <f>#REF!</f>
        <v>#REF!</v>
      </c>
      <c r="G131" s="148" t="e">
        <f>#REF!</f>
        <v>#REF!</v>
      </c>
      <c r="H131" s="148" t="s">
        <v>183</v>
      </c>
      <c r="I131" s="148"/>
      <c r="J131" s="142" t="str">
        <f>'YARIŞMA BİLGİLERİ'!$F$21</f>
        <v>Master Erkekler</v>
      </c>
      <c r="K131" s="145" t="str">
        <f t="shared" ref="K131:K149" si="4">CONCATENATE(K$1,"-",A$1)</f>
        <v>İZMİR-Masterler Türkiye Şampiyonası</v>
      </c>
      <c r="L131" s="196" t="e">
        <f>#REF!</f>
        <v>#REF!</v>
      </c>
      <c r="M131" s="146" t="s">
        <v>193</v>
      </c>
    </row>
    <row r="132" spans="1:13" s="138" customFormat="1" ht="26.25" customHeight="1" x14ac:dyDescent="0.2">
      <c r="A132" s="140">
        <v>130</v>
      </c>
      <c r="B132" s="151" t="s">
        <v>183</v>
      </c>
      <c r="C132" s="141" t="e">
        <f>#REF!</f>
        <v>#REF!</v>
      </c>
      <c r="D132" s="145" t="e">
        <f>#REF!</f>
        <v>#REF!</v>
      </c>
      <c r="E132" s="145" t="e">
        <f>#REF!</f>
        <v>#REF!</v>
      </c>
      <c r="F132" s="147" t="e">
        <f>#REF!</f>
        <v>#REF!</v>
      </c>
      <c r="G132" s="148" t="e">
        <f>#REF!</f>
        <v>#REF!</v>
      </c>
      <c r="H132" s="148" t="s">
        <v>183</v>
      </c>
      <c r="I132" s="148"/>
      <c r="J132" s="142" t="str">
        <f>'YARIŞMA BİLGİLERİ'!$F$21</f>
        <v>Master Erkekler</v>
      </c>
      <c r="K132" s="145" t="str">
        <f t="shared" si="4"/>
        <v>İZMİR-Masterler Türkiye Şampiyonası</v>
      </c>
      <c r="L132" s="196" t="e">
        <f>#REF!</f>
        <v>#REF!</v>
      </c>
      <c r="M132" s="146" t="s">
        <v>193</v>
      </c>
    </row>
    <row r="133" spans="1:13" s="138" customFormat="1" ht="26.25" customHeight="1" x14ac:dyDescent="0.2">
      <c r="A133" s="140">
        <v>131</v>
      </c>
      <c r="B133" s="151" t="s">
        <v>183</v>
      </c>
      <c r="C133" s="141" t="e">
        <f>#REF!</f>
        <v>#REF!</v>
      </c>
      <c r="D133" s="145" t="e">
        <f>#REF!</f>
        <v>#REF!</v>
      </c>
      <c r="E133" s="145" t="e">
        <f>#REF!</f>
        <v>#REF!</v>
      </c>
      <c r="F133" s="147" t="e">
        <f>#REF!</f>
        <v>#REF!</v>
      </c>
      <c r="G133" s="148" t="e">
        <f>#REF!</f>
        <v>#REF!</v>
      </c>
      <c r="H133" s="148" t="s">
        <v>183</v>
      </c>
      <c r="I133" s="148"/>
      <c r="J133" s="142" t="str">
        <f>'YARIŞMA BİLGİLERİ'!$F$21</f>
        <v>Master Erkekler</v>
      </c>
      <c r="K133" s="145" t="str">
        <f t="shared" si="4"/>
        <v>İZMİR-Masterler Türkiye Şampiyonası</v>
      </c>
      <c r="L133" s="196" t="e">
        <f>#REF!</f>
        <v>#REF!</v>
      </c>
      <c r="M133" s="146" t="s">
        <v>193</v>
      </c>
    </row>
    <row r="134" spans="1:13" s="138" customFormat="1" ht="26.25" customHeight="1" x14ac:dyDescent="0.2">
      <c r="A134" s="140">
        <v>132</v>
      </c>
      <c r="B134" s="151" t="s">
        <v>183</v>
      </c>
      <c r="C134" s="141" t="e">
        <f>#REF!</f>
        <v>#REF!</v>
      </c>
      <c r="D134" s="145" t="e">
        <f>#REF!</f>
        <v>#REF!</v>
      </c>
      <c r="E134" s="145" t="e">
        <f>#REF!</f>
        <v>#REF!</v>
      </c>
      <c r="F134" s="147" t="e">
        <f>#REF!</f>
        <v>#REF!</v>
      </c>
      <c r="G134" s="148" t="e">
        <f>#REF!</f>
        <v>#REF!</v>
      </c>
      <c r="H134" s="148" t="s">
        <v>183</v>
      </c>
      <c r="I134" s="148"/>
      <c r="J134" s="142" t="str">
        <f>'YARIŞMA BİLGİLERİ'!$F$21</f>
        <v>Master Erkekler</v>
      </c>
      <c r="K134" s="145" t="str">
        <f t="shared" si="4"/>
        <v>İZMİR-Masterler Türkiye Şampiyonası</v>
      </c>
      <c r="L134" s="196" t="e">
        <f>#REF!</f>
        <v>#REF!</v>
      </c>
      <c r="M134" s="146" t="s">
        <v>193</v>
      </c>
    </row>
    <row r="135" spans="1:13" s="138" customFormat="1" ht="26.25" customHeight="1" x14ac:dyDescent="0.2">
      <c r="A135" s="140">
        <v>133</v>
      </c>
      <c r="B135" s="151" t="s">
        <v>183</v>
      </c>
      <c r="C135" s="141" t="e">
        <f>#REF!</f>
        <v>#REF!</v>
      </c>
      <c r="D135" s="145" t="e">
        <f>#REF!</f>
        <v>#REF!</v>
      </c>
      <c r="E135" s="145" t="e">
        <f>#REF!</f>
        <v>#REF!</v>
      </c>
      <c r="F135" s="147" t="e">
        <f>#REF!</f>
        <v>#REF!</v>
      </c>
      <c r="G135" s="148" t="e">
        <f>#REF!</f>
        <v>#REF!</v>
      </c>
      <c r="H135" s="148" t="s">
        <v>183</v>
      </c>
      <c r="I135" s="148"/>
      <c r="J135" s="142" t="str">
        <f>'YARIŞMA BİLGİLERİ'!$F$21</f>
        <v>Master Erkekler</v>
      </c>
      <c r="K135" s="145" t="str">
        <f t="shared" si="4"/>
        <v>İZMİR-Masterler Türkiye Şampiyonası</v>
      </c>
      <c r="L135" s="196" t="e">
        <f>#REF!</f>
        <v>#REF!</v>
      </c>
      <c r="M135" s="146" t="s">
        <v>193</v>
      </c>
    </row>
    <row r="136" spans="1:13" s="138" customFormat="1" ht="26.25" customHeight="1" x14ac:dyDescent="0.2">
      <c r="A136" s="140">
        <v>134</v>
      </c>
      <c r="B136" s="151" t="s">
        <v>183</v>
      </c>
      <c r="C136" s="141" t="e">
        <f>#REF!</f>
        <v>#REF!</v>
      </c>
      <c r="D136" s="145" t="e">
        <f>#REF!</f>
        <v>#REF!</v>
      </c>
      <c r="E136" s="145" t="e">
        <f>#REF!</f>
        <v>#REF!</v>
      </c>
      <c r="F136" s="147" t="e">
        <f>#REF!</f>
        <v>#REF!</v>
      </c>
      <c r="G136" s="148" t="e">
        <f>#REF!</f>
        <v>#REF!</v>
      </c>
      <c r="H136" s="148" t="s">
        <v>183</v>
      </c>
      <c r="I136" s="148"/>
      <c r="J136" s="142" t="str">
        <f>'YARIŞMA BİLGİLERİ'!$F$21</f>
        <v>Master Erkekler</v>
      </c>
      <c r="K136" s="145" t="str">
        <f t="shared" si="4"/>
        <v>İZMİR-Masterler Türkiye Şampiyonası</v>
      </c>
      <c r="L136" s="196" t="e">
        <f>#REF!</f>
        <v>#REF!</v>
      </c>
      <c r="M136" s="146" t="s">
        <v>193</v>
      </c>
    </row>
    <row r="137" spans="1:13" s="138" customFormat="1" ht="26.25" customHeight="1" x14ac:dyDescent="0.2">
      <c r="A137" s="140">
        <v>135</v>
      </c>
      <c r="B137" s="151" t="s">
        <v>183</v>
      </c>
      <c r="C137" s="141" t="e">
        <f>#REF!</f>
        <v>#REF!</v>
      </c>
      <c r="D137" s="145" t="e">
        <f>#REF!</f>
        <v>#REF!</v>
      </c>
      <c r="E137" s="145" t="e">
        <f>#REF!</f>
        <v>#REF!</v>
      </c>
      <c r="F137" s="147" t="e">
        <f>#REF!</f>
        <v>#REF!</v>
      </c>
      <c r="G137" s="148" t="e">
        <f>#REF!</f>
        <v>#REF!</v>
      </c>
      <c r="H137" s="148" t="s">
        <v>183</v>
      </c>
      <c r="I137" s="148"/>
      <c r="J137" s="142" t="str">
        <f>'YARIŞMA BİLGİLERİ'!$F$21</f>
        <v>Master Erkekler</v>
      </c>
      <c r="K137" s="145" t="str">
        <f t="shared" si="4"/>
        <v>İZMİR-Masterler Türkiye Şampiyonası</v>
      </c>
      <c r="L137" s="196" t="e">
        <f>#REF!</f>
        <v>#REF!</v>
      </c>
      <c r="M137" s="146" t="s">
        <v>193</v>
      </c>
    </row>
    <row r="138" spans="1:13" s="138" customFormat="1" ht="26.25" customHeight="1" x14ac:dyDescent="0.2">
      <c r="A138" s="140">
        <v>136</v>
      </c>
      <c r="B138" s="151" t="s">
        <v>183</v>
      </c>
      <c r="C138" s="141" t="e">
        <f>#REF!</f>
        <v>#REF!</v>
      </c>
      <c r="D138" s="145" t="e">
        <f>#REF!</f>
        <v>#REF!</v>
      </c>
      <c r="E138" s="145" t="e">
        <f>#REF!</f>
        <v>#REF!</v>
      </c>
      <c r="F138" s="147" t="e">
        <f>#REF!</f>
        <v>#REF!</v>
      </c>
      <c r="G138" s="148" t="e">
        <f>#REF!</f>
        <v>#REF!</v>
      </c>
      <c r="H138" s="148" t="s">
        <v>183</v>
      </c>
      <c r="I138" s="148"/>
      <c r="J138" s="142" t="str">
        <f>'YARIŞMA BİLGİLERİ'!$F$21</f>
        <v>Master Erkekler</v>
      </c>
      <c r="K138" s="145" t="str">
        <f t="shared" si="4"/>
        <v>İZMİR-Masterler Türkiye Şampiyonası</v>
      </c>
      <c r="L138" s="196" t="e">
        <f>#REF!</f>
        <v>#REF!</v>
      </c>
      <c r="M138" s="146" t="s">
        <v>193</v>
      </c>
    </row>
    <row r="139" spans="1:13" s="138" customFormat="1" ht="26.25" customHeight="1" x14ac:dyDescent="0.2">
      <c r="A139" s="140">
        <v>137</v>
      </c>
      <c r="B139" s="151" t="s">
        <v>183</v>
      </c>
      <c r="C139" s="141" t="e">
        <f>#REF!</f>
        <v>#REF!</v>
      </c>
      <c r="D139" s="145" t="e">
        <f>#REF!</f>
        <v>#REF!</v>
      </c>
      <c r="E139" s="145" t="e">
        <f>#REF!</f>
        <v>#REF!</v>
      </c>
      <c r="F139" s="147" t="e">
        <f>#REF!</f>
        <v>#REF!</v>
      </c>
      <c r="G139" s="148" t="e">
        <f>#REF!</f>
        <v>#REF!</v>
      </c>
      <c r="H139" s="148" t="s">
        <v>183</v>
      </c>
      <c r="I139" s="148"/>
      <c r="J139" s="142" t="str">
        <f>'YARIŞMA BİLGİLERİ'!$F$21</f>
        <v>Master Erkekler</v>
      </c>
      <c r="K139" s="145" t="str">
        <f t="shared" si="4"/>
        <v>İZMİR-Masterler Türkiye Şampiyonası</v>
      </c>
      <c r="L139" s="196" t="e">
        <f>#REF!</f>
        <v>#REF!</v>
      </c>
      <c r="M139" s="146" t="s">
        <v>193</v>
      </c>
    </row>
    <row r="140" spans="1:13" s="138" customFormat="1" ht="26.25" customHeight="1" x14ac:dyDescent="0.2">
      <c r="A140" s="140">
        <v>138</v>
      </c>
      <c r="B140" s="151" t="s">
        <v>183</v>
      </c>
      <c r="C140" s="141" t="e">
        <f>#REF!</f>
        <v>#REF!</v>
      </c>
      <c r="D140" s="145" t="e">
        <f>#REF!</f>
        <v>#REF!</v>
      </c>
      <c r="E140" s="145" t="e">
        <f>#REF!</f>
        <v>#REF!</v>
      </c>
      <c r="F140" s="147" t="e">
        <f>#REF!</f>
        <v>#REF!</v>
      </c>
      <c r="G140" s="148" t="e">
        <f>#REF!</f>
        <v>#REF!</v>
      </c>
      <c r="H140" s="148" t="s">
        <v>183</v>
      </c>
      <c r="I140" s="148"/>
      <c r="J140" s="142" t="str">
        <f>'YARIŞMA BİLGİLERİ'!$F$21</f>
        <v>Master Erkekler</v>
      </c>
      <c r="K140" s="145" t="str">
        <f t="shared" si="4"/>
        <v>İZMİR-Masterler Türkiye Şampiyonası</v>
      </c>
      <c r="L140" s="196" t="e">
        <f>#REF!</f>
        <v>#REF!</v>
      </c>
      <c r="M140" s="146" t="s">
        <v>193</v>
      </c>
    </row>
    <row r="141" spans="1:13" s="138" customFormat="1" ht="26.25" customHeight="1" x14ac:dyDescent="0.2">
      <c r="A141" s="140">
        <v>139</v>
      </c>
      <c r="B141" s="151" t="s">
        <v>183</v>
      </c>
      <c r="C141" s="141" t="e">
        <f>#REF!</f>
        <v>#REF!</v>
      </c>
      <c r="D141" s="145" t="e">
        <f>#REF!</f>
        <v>#REF!</v>
      </c>
      <c r="E141" s="145" t="e">
        <f>#REF!</f>
        <v>#REF!</v>
      </c>
      <c r="F141" s="147" t="e">
        <f>#REF!</f>
        <v>#REF!</v>
      </c>
      <c r="G141" s="148" t="e">
        <f>#REF!</f>
        <v>#REF!</v>
      </c>
      <c r="H141" s="148" t="s">
        <v>183</v>
      </c>
      <c r="I141" s="148"/>
      <c r="J141" s="142" t="str">
        <f>'YARIŞMA BİLGİLERİ'!$F$21</f>
        <v>Master Erkekler</v>
      </c>
      <c r="K141" s="145" t="str">
        <f t="shared" si="4"/>
        <v>İZMİR-Masterler Türkiye Şampiyonası</v>
      </c>
      <c r="L141" s="196" t="e">
        <f>#REF!</f>
        <v>#REF!</v>
      </c>
      <c r="M141" s="146" t="s">
        <v>193</v>
      </c>
    </row>
    <row r="142" spans="1:13" s="138" customFormat="1" ht="26.25" customHeight="1" x14ac:dyDescent="0.2">
      <c r="A142" s="140">
        <v>140</v>
      </c>
      <c r="B142" s="151" t="s">
        <v>183</v>
      </c>
      <c r="C142" s="141" t="e">
        <f>#REF!</f>
        <v>#REF!</v>
      </c>
      <c r="D142" s="145" t="e">
        <f>#REF!</f>
        <v>#REF!</v>
      </c>
      <c r="E142" s="145" t="e">
        <f>#REF!</f>
        <v>#REF!</v>
      </c>
      <c r="F142" s="147" t="e">
        <f>#REF!</f>
        <v>#REF!</v>
      </c>
      <c r="G142" s="148" t="e">
        <f>#REF!</f>
        <v>#REF!</v>
      </c>
      <c r="H142" s="148" t="s">
        <v>183</v>
      </c>
      <c r="I142" s="148"/>
      <c r="J142" s="142" t="str">
        <f>'YARIŞMA BİLGİLERİ'!$F$21</f>
        <v>Master Erkekler</v>
      </c>
      <c r="K142" s="145" t="str">
        <f t="shared" si="4"/>
        <v>İZMİR-Masterler Türkiye Şampiyonası</v>
      </c>
      <c r="L142" s="196" t="e">
        <f>#REF!</f>
        <v>#REF!</v>
      </c>
      <c r="M142" s="146" t="s">
        <v>193</v>
      </c>
    </row>
    <row r="143" spans="1:13" s="138" customFormat="1" ht="26.25" customHeight="1" x14ac:dyDescent="0.2">
      <c r="A143" s="140">
        <v>141</v>
      </c>
      <c r="B143" s="151" t="s">
        <v>183</v>
      </c>
      <c r="C143" s="141" t="e">
        <f>#REF!</f>
        <v>#REF!</v>
      </c>
      <c r="D143" s="145" t="e">
        <f>#REF!</f>
        <v>#REF!</v>
      </c>
      <c r="E143" s="145" t="e">
        <f>#REF!</f>
        <v>#REF!</v>
      </c>
      <c r="F143" s="147" t="e">
        <f>#REF!</f>
        <v>#REF!</v>
      </c>
      <c r="G143" s="148" t="e">
        <f>#REF!</f>
        <v>#REF!</v>
      </c>
      <c r="H143" s="148" t="s">
        <v>183</v>
      </c>
      <c r="I143" s="148"/>
      <c r="J143" s="142" t="str">
        <f>'YARIŞMA BİLGİLERİ'!$F$21</f>
        <v>Master Erkekler</v>
      </c>
      <c r="K143" s="145" t="str">
        <f t="shared" si="4"/>
        <v>İZMİR-Masterler Türkiye Şampiyonası</v>
      </c>
      <c r="L143" s="196" t="e">
        <f>#REF!</f>
        <v>#REF!</v>
      </c>
      <c r="M143" s="146" t="s">
        <v>193</v>
      </c>
    </row>
    <row r="144" spans="1:13" s="138" customFormat="1" ht="26.25" customHeight="1" x14ac:dyDescent="0.2">
      <c r="A144" s="140">
        <v>142</v>
      </c>
      <c r="B144" s="151" t="s">
        <v>183</v>
      </c>
      <c r="C144" s="141" t="e">
        <f>#REF!</f>
        <v>#REF!</v>
      </c>
      <c r="D144" s="145" t="e">
        <f>#REF!</f>
        <v>#REF!</v>
      </c>
      <c r="E144" s="145" t="e">
        <f>#REF!</f>
        <v>#REF!</v>
      </c>
      <c r="F144" s="147" t="e">
        <f>#REF!</f>
        <v>#REF!</v>
      </c>
      <c r="G144" s="148" t="e">
        <f>#REF!</f>
        <v>#REF!</v>
      </c>
      <c r="H144" s="148" t="s">
        <v>183</v>
      </c>
      <c r="I144" s="148"/>
      <c r="J144" s="142" t="str">
        <f>'YARIŞMA BİLGİLERİ'!$F$21</f>
        <v>Master Erkekler</v>
      </c>
      <c r="K144" s="145" t="str">
        <f t="shared" si="4"/>
        <v>İZMİR-Masterler Türkiye Şampiyonası</v>
      </c>
      <c r="L144" s="196" t="e">
        <f>#REF!</f>
        <v>#REF!</v>
      </c>
      <c r="M144" s="146" t="s">
        <v>193</v>
      </c>
    </row>
    <row r="145" spans="1:13" s="138" customFormat="1" ht="26.25" customHeight="1" x14ac:dyDescent="0.2">
      <c r="A145" s="140">
        <v>143</v>
      </c>
      <c r="B145" s="151" t="s">
        <v>183</v>
      </c>
      <c r="C145" s="141" t="e">
        <f>#REF!</f>
        <v>#REF!</v>
      </c>
      <c r="D145" s="145" t="e">
        <f>#REF!</f>
        <v>#REF!</v>
      </c>
      <c r="E145" s="145" t="e">
        <f>#REF!</f>
        <v>#REF!</v>
      </c>
      <c r="F145" s="147" t="e">
        <f>#REF!</f>
        <v>#REF!</v>
      </c>
      <c r="G145" s="148" t="e">
        <f>#REF!</f>
        <v>#REF!</v>
      </c>
      <c r="H145" s="148" t="s">
        <v>183</v>
      </c>
      <c r="I145" s="148"/>
      <c r="J145" s="142" t="str">
        <f>'YARIŞMA BİLGİLERİ'!$F$21</f>
        <v>Master Erkekler</v>
      </c>
      <c r="K145" s="145" t="str">
        <f t="shared" si="4"/>
        <v>İZMİR-Masterler Türkiye Şampiyonası</v>
      </c>
      <c r="L145" s="196" t="e">
        <f>#REF!</f>
        <v>#REF!</v>
      </c>
      <c r="M145" s="146" t="s">
        <v>193</v>
      </c>
    </row>
    <row r="146" spans="1:13" s="138" customFormat="1" ht="26.25" customHeight="1" x14ac:dyDescent="0.2">
      <c r="A146" s="140">
        <v>144</v>
      </c>
      <c r="B146" s="151" t="s">
        <v>183</v>
      </c>
      <c r="C146" s="141" t="e">
        <f>#REF!</f>
        <v>#REF!</v>
      </c>
      <c r="D146" s="145" t="e">
        <f>#REF!</f>
        <v>#REF!</v>
      </c>
      <c r="E146" s="145" t="e">
        <f>#REF!</f>
        <v>#REF!</v>
      </c>
      <c r="F146" s="147" t="e">
        <f>#REF!</f>
        <v>#REF!</v>
      </c>
      <c r="G146" s="148" t="e">
        <f>#REF!</f>
        <v>#REF!</v>
      </c>
      <c r="H146" s="148" t="s">
        <v>183</v>
      </c>
      <c r="I146" s="148"/>
      <c r="J146" s="142" t="str">
        <f>'YARIŞMA BİLGİLERİ'!$F$21</f>
        <v>Master Erkekler</v>
      </c>
      <c r="K146" s="145" t="str">
        <f t="shared" si="4"/>
        <v>İZMİR-Masterler Türkiye Şampiyonası</v>
      </c>
      <c r="L146" s="196" t="e">
        <f>#REF!</f>
        <v>#REF!</v>
      </c>
      <c r="M146" s="146" t="s">
        <v>193</v>
      </c>
    </row>
    <row r="147" spans="1:13" s="138" customFormat="1" ht="26.25" customHeight="1" x14ac:dyDescent="0.2">
      <c r="A147" s="140">
        <v>145</v>
      </c>
      <c r="B147" s="151" t="s">
        <v>183</v>
      </c>
      <c r="C147" s="141" t="e">
        <f>#REF!</f>
        <v>#REF!</v>
      </c>
      <c r="D147" s="145" t="e">
        <f>#REF!</f>
        <v>#REF!</v>
      </c>
      <c r="E147" s="145" t="e">
        <f>#REF!</f>
        <v>#REF!</v>
      </c>
      <c r="F147" s="147" t="e">
        <f>#REF!</f>
        <v>#REF!</v>
      </c>
      <c r="G147" s="148" t="e">
        <f>#REF!</f>
        <v>#REF!</v>
      </c>
      <c r="H147" s="148" t="s">
        <v>183</v>
      </c>
      <c r="I147" s="148"/>
      <c r="J147" s="142" t="str">
        <f>'YARIŞMA BİLGİLERİ'!$F$21</f>
        <v>Master Erkekler</v>
      </c>
      <c r="K147" s="145" t="str">
        <f t="shared" si="4"/>
        <v>İZMİR-Masterler Türkiye Şampiyonası</v>
      </c>
      <c r="L147" s="196" t="e">
        <f>#REF!</f>
        <v>#REF!</v>
      </c>
      <c r="M147" s="146" t="s">
        <v>193</v>
      </c>
    </row>
    <row r="148" spans="1:13" s="138" customFormat="1" ht="26.25" customHeight="1" x14ac:dyDescent="0.2">
      <c r="A148" s="140">
        <v>146</v>
      </c>
      <c r="B148" s="151" t="s">
        <v>183</v>
      </c>
      <c r="C148" s="141" t="e">
        <f>#REF!</f>
        <v>#REF!</v>
      </c>
      <c r="D148" s="145" t="e">
        <f>#REF!</f>
        <v>#REF!</v>
      </c>
      <c r="E148" s="145" t="e">
        <f>#REF!</f>
        <v>#REF!</v>
      </c>
      <c r="F148" s="147" t="e">
        <f>#REF!</f>
        <v>#REF!</v>
      </c>
      <c r="G148" s="148" t="e">
        <f>#REF!</f>
        <v>#REF!</v>
      </c>
      <c r="H148" s="148" t="s">
        <v>183</v>
      </c>
      <c r="I148" s="148"/>
      <c r="J148" s="142" t="str">
        <f>'YARIŞMA BİLGİLERİ'!$F$21</f>
        <v>Master Erkekler</v>
      </c>
      <c r="K148" s="145" t="str">
        <f t="shared" si="4"/>
        <v>İZMİR-Masterler Türkiye Şampiyonası</v>
      </c>
      <c r="L148" s="196" t="e">
        <f>#REF!</f>
        <v>#REF!</v>
      </c>
      <c r="M148" s="146" t="s">
        <v>193</v>
      </c>
    </row>
    <row r="149" spans="1:13" s="138" customFormat="1" ht="26.25" customHeight="1" x14ac:dyDescent="0.2">
      <c r="A149" s="140">
        <v>147</v>
      </c>
      <c r="B149" s="151" t="s">
        <v>183</v>
      </c>
      <c r="C149" s="141" t="e">
        <f>#REF!</f>
        <v>#REF!</v>
      </c>
      <c r="D149" s="145" t="e">
        <f>#REF!</f>
        <v>#REF!</v>
      </c>
      <c r="E149" s="145" t="e">
        <f>#REF!</f>
        <v>#REF!</v>
      </c>
      <c r="F149" s="147" t="e">
        <f>#REF!</f>
        <v>#REF!</v>
      </c>
      <c r="G149" s="148" t="e">
        <f>#REF!</f>
        <v>#REF!</v>
      </c>
      <c r="H149" s="148" t="s">
        <v>183</v>
      </c>
      <c r="I149" s="148"/>
      <c r="J149" s="142" t="str">
        <f>'YARIŞMA BİLGİLERİ'!$F$21</f>
        <v>Master Erkekler</v>
      </c>
      <c r="K149" s="145" t="str">
        <f t="shared" si="4"/>
        <v>İZMİR-Masterler Türkiye Şampiyonası</v>
      </c>
      <c r="L149" s="196" t="e">
        <f>#REF!</f>
        <v>#REF!</v>
      </c>
      <c r="M149" s="146" t="s">
        <v>193</v>
      </c>
    </row>
    <row r="150" spans="1:13" s="138" customFormat="1" ht="26.25" customHeight="1" x14ac:dyDescent="0.2">
      <c r="A150" s="140">
        <v>148</v>
      </c>
      <c r="B150" s="151" t="s">
        <v>206</v>
      </c>
      <c r="C150" s="141" t="str">
        <f>GÜLLE!D9</f>
        <v>14.5.1979</v>
      </c>
      <c r="D150" s="145" t="str">
        <f>GÜLLE!F9</f>
        <v>KEREM ÖZKAN</v>
      </c>
      <c r="E150" s="145" t="str">
        <f>GÜLLE!G9</f>
        <v>FERDİ</v>
      </c>
      <c r="F150" s="147" t="str">
        <f>GÜLLE!O9</f>
        <v>DNS</v>
      </c>
      <c r="G150" s="148" t="str">
        <f>GÜLLE!A9</f>
        <v>-</v>
      </c>
      <c r="H150" s="148" t="s">
        <v>85</v>
      </c>
      <c r="I150" s="148">
        <f>GÜLLE!H$4</f>
        <v>0</v>
      </c>
      <c r="J150" s="142" t="str">
        <f>'YARIŞMA BİLGİLERİ'!$F$21</f>
        <v>Master Erkekler</v>
      </c>
      <c r="K150" s="145" t="str">
        <f t="shared" ref="K150:K189" si="5">CONCATENATE(K$1,"-",A$1)</f>
        <v>İZMİR-Masterler Türkiye Şampiyonası</v>
      </c>
      <c r="L150" s="196" t="e">
        <f>GÜLLE!#REF!</f>
        <v>#REF!</v>
      </c>
      <c r="M150" s="146" t="s">
        <v>193</v>
      </c>
    </row>
    <row r="151" spans="1:13" s="138" customFormat="1" ht="26.25" customHeight="1" x14ac:dyDescent="0.2">
      <c r="A151" s="140">
        <v>149</v>
      </c>
      <c r="B151" s="151" t="s">
        <v>206</v>
      </c>
      <c r="C151" s="141" t="str">
        <f>GÜLLE!D12</f>
        <v>5.8.1972</v>
      </c>
      <c r="D151" s="145" t="str">
        <f>GÜLLE!F12</f>
        <v>KEREM ENGİN</v>
      </c>
      <c r="E151" s="145" t="str">
        <f>GÜLLE!G12</f>
        <v>İZMİR ATLETİZM SPOR KULÜBÜ</v>
      </c>
      <c r="F151" s="147">
        <f>GÜLLE!O12</f>
        <v>924</v>
      </c>
      <c r="G151" s="148">
        <f>GÜLLE!A12</f>
        <v>1</v>
      </c>
      <c r="H151" s="148" t="s">
        <v>85</v>
      </c>
      <c r="I151" s="148">
        <f>GÜLLE!H$4</f>
        <v>0</v>
      </c>
      <c r="J151" s="142" t="str">
        <f>'YARIŞMA BİLGİLERİ'!$F$21</f>
        <v>Master Erkekler</v>
      </c>
      <c r="K151" s="145" t="str">
        <f t="shared" si="5"/>
        <v>İZMİR-Masterler Türkiye Şampiyonası</v>
      </c>
      <c r="L151" s="196" t="e">
        <f>GÜLLE!#REF!</f>
        <v>#REF!</v>
      </c>
      <c r="M151" s="146" t="s">
        <v>193</v>
      </c>
    </row>
    <row r="152" spans="1:13" s="138" customFormat="1" ht="26.25" customHeight="1" x14ac:dyDescent="0.2">
      <c r="A152" s="140">
        <v>150</v>
      </c>
      <c r="B152" s="151" t="s">
        <v>206</v>
      </c>
      <c r="C152" s="141" t="str">
        <f>GÜLLE!D13</f>
        <v>9.1.1973</v>
      </c>
      <c r="D152" s="145" t="str">
        <f>GÜLLE!F13</f>
        <v>İLHAN VATANSEVER</v>
      </c>
      <c r="E152" s="145" t="str">
        <f>GÜLLE!G13</f>
        <v>İSTANBUL MASTERLERİ ATL. KULÜBÜ</v>
      </c>
      <c r="F152" s="147">
        <f>GÜLLE!O13</f>
        <v>756</v>
      </c>
      <c r="G152" s="148">
        <f>GÜLLE!A13</f>
        <v>2</v>
      </c>
      <c r="H152" s="148" t="s">
        <v>85</v>
      </c>
      <c r="I152" s="148">
        <f>GÜLLE!H$4</f>
        <v>0</v>
      </c>
      <c r="J152" s="142" t="str">
        <f>'YARIŞMA BİLGİLERİ'!$F$21</f>
        <v>Master Erkekler</v>
      </c>
      <c r="K152" s="145" t="str">
        <f t="shared" si="5"/>
        <v>İZMİR-Masterler Türkiye Şampiyonası</v>
      </c>
      <c r="L152" s="196" t="e">
        <f>GÜLLE!#REF!</f>
        <v>#REF!</v>
      </c>
      <c r="M152" s="146" t="s">
        <v>193</v>
      </c>
    </row>
    <row r="153" spans="1:13" s="138" customFormat="1" ht="26.25" customHeight="1" x14ac:dyDescent="0.2">
      <c r="A153" s="140">
        <v>151</v>
      </c>
      <c r="B153" s="151" t="s">
        <v>206</v>
      </c>
      <c r="C153" s="141" t="str">
        <f>GÜLLE!D14</f>
        <v>10.5.1972</v>
      </c>
      <c r="D153" s="145" t="str">
        <f>GÜLLE!F14</f>
        <v>ERCAN KOÇLOĞ</v>
      </c>
      <c r="E153" s="145" t="str">
        <f>GÜLLE!G14</f>
        <v>FORD OTOSAN ATLETİZM</v>
      </c>
      <c r="F153" s="147">
        <f>GÜLLE!O14</f>
        <v>747</v>
      </c>
      <c r="G153" s="148">
        <f>GÜLLE!A14</f>
        <v>3</v>
      </c>
      <c r="H153" s="148" t="s">
        <v>85</v>
      </c>
      <c r="I153" s="148">
        <f>GÜLLE!H$4</f>
        <v>0</v>
      </c>
      <c r="J153" s="142" t="str">
        <f>'YARIŞMA BİLGİLERİ'!$F$21</f>
        <v>Master Erkekler</v>
      </c>
      <c r="K153" s="145" t="str">
        <f t="shared" si="5"/>
        <v>İZMİR-Masterler Türkiye Şampiyonası</v>
      </c>
      <c r="L153" s="196" t="e">
        <f>GÜLLE!#REF!</f>
        <v>#REF!</v>
      </c>
      <c r="M153" s="146" t="s">
        <v>193</v>
      </c>
    </row>
    <row r="154" spans="1:13" s="138" customFormat="1" ht="26.25" customHeight="1" x14ac:dyDescent="0.2">
      <c r="A154" s="140">
        <v>152</v>
      </c>
      <c r="B154" s="151" t="s">
        <v>206</v>
      </c>
      <c r="C154" s="141" t="e">
        <f>GÜLLE!#REF!</f>
        <v>#REF!</v>
      </c>
      <c r="D154" s="145" t="e">
        <f>GÜLLE!#REF!</f>
        <v>#REF!</v>
      </c>
      <c r="E154" s="145" t="e">
        <f>GÜLLE!#REF!</f>
        <v>#REF!</v>
      </c>
      <c r="F154" s="147" t="e">
        <f>GÜLLE!#REF!</f>
        <v>#REF!</v>
      </c>
      <c r="G154" s="148" t="e">
        <f>GÜLLE!#REF!</f>
        <v>#REF!</v>
      </c>
      <c r="H154" s="148" t="s">
        <v>85</v>
      </c>
      <c r="I154" s="148">
        <f>GÜLLE!H$4</f>
        <v>0</v>
      </c>
      <c r="J154" s="142" t="str">
        <f>'YARIŞMA BİLGİLERİ'!$F$21</f>
        <v>Master Erkekler</v>
      </c>
      <c r="K154" s="145" t="str">
        <f t="shared" si="5"/>
        <v>İZMİR-Masterler Türkiye Şampiyonası</v>
      </c>
      <c r="L154" s="196" t="e">
        <f>GÜLLE!#REF!</f>
        <v>#REF!</v>
      </c>
      <c r="M154" s="146" t="s">
        <v>193</v>
      </c>
    </row>
    <row r="155" spans="1:13" s="138" customFormat="1" ht="26.25" customHeight="1" x14ac:dyDescent="0.2">
      <c r="A155" s="140">
        <v>153</v>
      </c>
      <c r="B155" s="151" t="s">
        <v>206</v>
      </c>
      <c r="C155" s="141" t="str">
        <f>GÜLLE!D17</f>
        <v>10.5.1966</v>
      </c>
      <c r="D155" s="145" t="str">
        <f>GÜLLE!F17</f>
        <v>İZZET CEM YAZICIOĞLU</v>
      </c>
      <c r="E155" s="145" t="str">
        <f>GÜLLE!G17</f>
        <v>İZMİR ATLETİZM SPOR KULÜBÜ</v>
      </c>
      <c r="F155" s="147">
        <f>GÜLLE!O17</f>
        <v>834</v>
      </c>
      <c r="G155" s="148">
        <f>GÜLLE!A17</f>
        <v>1</v>
      </c>
      <c r="H155" s="148" t="s">
        <v>85</v>
      </c>
      <c r="I155" s="148">
        <f>GÜLLE!H$4</f>
        <v>0</v>
      </c>
      <c r="J155" s="142" t="str">
        <f>'YARIŞMA BİLGİLERİ'!$F$21</f>
        <v>Master Erkekler</v>
      </c>
      <c r="K155" s="145" t="str">
        <f t="shared" si="5"/>
        <v>İZMİR-Masterler Türkiye Şampiyonası</v>
      </c>
      <c r="L155" s="196" t="e">
        <f>GÜLLE!#REF!</f>
        <v>#REF!</v>
      </c>
      <c r="M155" s="146" t="s">
        <v>193</v>
      </c>
    </row>
    <row r="156" spans="1:13" s="138" customFormat="1" ht="26.25" customHeight="1" x14ac:dyDescent="0.2">
      <c r="A156" s="140">
        <v>154</v>
      </c>
      <c r="B156" s="151" t="s">
        <v>206</v>
      </c>
      <c r="C156" s="141" t="str">
        <f>GÜLLE!D18</f>
        <v>1.1.1966</v>
      </c>
      <c r="D156" s="145" t="str">
        <f>GÜLLE!F18</f>
        <v>GÜRCAN ÖZSUCU</v>
      </c>
      <c r="E156" s="145" t="str">
        <f>GÜLLE!G18</f>
        <v>FENERBAHÇE SPOR KULÜBÜ</v>
      </c>
      <c r="F156" s="147" t="str">
        <f>GÜLLE!O18</f>
        <v>DNS</v>
      </c>
      <c r="G156" s="148" t="str">
        <f>GÜLLE!A18</f>
        <v>-</v>
      </c>
      <c r="H156" s="148" t="s">
        <v>85</v>
      </c>
      <c r="I156" s="148">
        <f>GÜLLE!H$4</f>
        <v>0</v>
      </c>
      <c r="J156" s="142" t="str">
        <f>'YARIŞMA BİLGİLERİ'!$F$21</f>
        <v>Master Erkekler</v>
      </c>
      <c r="K156" s="145" t="str">
        <f t="shared" si="5"/>
        <v>İZMİR-Masterler Türkiye Şampiyonası</v>
      </c>
      <c r="L156" s="196" t="e">
        <f>GÜLLE!#REF!</f>
        <v>#REF!</v>
      </c>
      <c r="M156" s="146" t="s">
        <v>193</v>
      </c>
    </row>
    <row r="157" spans="1:13" s="138" customFormat="1" ht="26.25" customHeight="1" x14ac:dyDescent="0.2">
      <c r="A157" s="140">
        <v>155</v>
      </c>
      <c r="B157" s="151" t="s">
        <v>206</v>
      </c>
      <c r="C157" s="141" t="e">
        <f>GÜLLE!#REF!</f>
        <v>#REF!</v>
      </c>
      <c r="D157" s="145" t="e">
        <f>GÜLLE!#REF!</f>
        <v>#REF!</v>
      </c>
      <c r="E157" s="145" t="e">
        <f>GÜLLE!#REF!</f>
        <v>#REF!</v>
      </c>
      <c r="F157" s="147" t="e">
        <f>GÜLLE!#REF!</f>
        <v>#REF!</v>
      </c>
      <c r="G157" s="148" t="e">
        <f>GÜLLE!#REF!</f>
        <v>#REF!</v>
      </c>
      <c r="H157" s="148" t="s">
        <v>85</v>
      </c>
      <c r="I157" s="148">
        <f>GÜLLE!H$4</f>
        <v>0</v>
      </c>
      <c r="J157" s="142" t="str">
        <f>'YARIŞMA BİLGİLERİ'!$F$21</f>
        <v>Master Erkekler</v>
      </c>
      <c r="K157" s="145" t="str">
        <f t="shared" si="5"/>
        <v>İZMİR-Masterler Türkiye Şampiyonası</v>
      </c>
      <c r="L157" s="196" t="e">
        <f>GÜLLE!#REF!</f>
        <v>#REF!</v>
      </c>
      <c r="M157" s="146" t="s">
        <v>193</v>
      </c>
    </row>
    <row r="158" spans="1:13" s="138" customFormat="1" ht="26.25" customHeight="1" x14ac:dyDescent="0.2">
      <c r="A158" s="140">
        <v>156</v>
      </c>
      <c r="B158" s="151" t="s">
        <v>206</v>
      </c>
      <c r="C158" s="141" t="e">
        <f>GÜLLE!#REF!</f>
        <v>#REF!</v>
      </c>
      <c r="D158" s="145" t="e">
        <f>GÜLLE!#REF!</f>
        <v>#REF!</v>
      </c>
      <c r="E158" s="145" t="e">
        <f>GÜLLE!#REF!</f>
        <v>#REF!</v>
      </c>
      <c r="F158" s="147" t="e">
        <f>GÜLLE!#REF!</f>
        <v>#REF!</v>
      </c>
      <c r="G158" s="148" t="e">
        <f>GÜLLE!#REF!</f>
        <v>#REF!</v>
      </c>
      <c r="H158" s="148" t="s">
        <v>85</v>
      </c>
      <c r="I158" s="148">
        <f>GÜLLE!H$4</f>
        <v>0</v>
      </c>
      <c r="J158" s="142" t="str">
        <f>'YARIŞMA BİLGİLERİ'!$F$21</f>
        <v>Master Erkekler</v>
      </c>
      <c r="K158" s="145" t="str">
        <f t="shared" si="5"/>
        <v>İZMİR-Masterler Türkiye Şampiyonası</v>
      </c>
      <c r="L158" s="196" t="e">
        <f>GÜLLE!#REF!</f>
        <v>#REF!</v>
      </c>
      <c r="M158" s="146" t="s">
        <v>193</v>
      </c>
    </row>
    <row r="159" spans="1:13" s="138" customFormat="1" ht="26.25" customHeight="1" x14ac:dyDescent="0.2">
      <c r="A159" s="140">
        <v>157</v>
      </c>
      <c r="B159" s="151" t="s">
        <v>206</v>
      </c>
      <c r="C159" s="141" t="e">
        <f>GÜLLE!#REF!</f>
        <v>#REF!</v>
      </c>
      <c r="D159" s="145" t="e">
        <f>GÜLLE!#REF!</f>
        <v>#REF!</v>
      </c>
      <c r="E159" s="145" t="e">
        <f>GÜLLE!#REF!</f>
        <v>#REF!</v>
      </c>
      <c r="F159" s="147" t="e">
        <f>GÜLLE!#REF!</f>
        <v>#REF!</v>
      </c>
      <c r="G159" s="148" t="e">
        <f>GÜLLE!#REF!</f>
        <v>#REF!</v>
      </c>
      <c r="H159" s="148" t="s">
        <v>85</v>
      </c>
      <c r="I159" s="148">
        <f>GÜLLE!H$4</f>
        <v>0</v>
      </c>
      <c r="J159" s="142" t="str">
        <f>'YARIŞMA BİLGİLERİ'!$F$21</f>
        <v>Master Erkekler</v>
      </c>
      <c r="K159" s="145" t="str">
        <f t="shared" si="5"/>
        <v>İZMİR-Masterler Türkiye Şampiyonası</v>
      </c>
      <c r="L159" s="196" t="e">
        <f>GÜLLE!#REF!</f>
        <v>#REF!</v>
      </c>
      <c r="M159" s="146" t="s">
        <v>193</v>
      </c>
    </row>
    <row r="160" spans="1:13" s="138" customFormat="1" ht="26.25" customHeight="1" x14ac:dyDescent="0.2">
      <c r="A160" s="140">
        <v>158</v>
      </c>
      <c r="B160" s="151" t="s">
        <v>206</v>
      </c>
      <c r="C160" s="141" t="e">
        <f>GÜLLE!#REF!</f>
        <v>#REF!</v>
      </c>
      <c r="D160" s="145" t="e">
        <f>GÜLLE!#REF!</f>
        <v>#REF!</v>
      </c>
      <c r="E160" s="145" t="e">
        <f>GÜLLE!#REF!</f>
        <v>#REF!</v>
      </c>
      <c r="F160" s="147" t="e">
        <f>GÜLLE!#REF!</f>
        <v>#REF!</v>
      </c>
      <c r="G160" s="148" t="e">
        <f>GÜLLE!#REF!</f>
        <v>#REF!</v>
      </c>
      <c r="H160" s="148" t="s">
        <v>85</v>
      </c>
      <c r="I160" s="148">
        <f>GÜLLE!H$4</f>
        <v>0</v>
      </c>
      <c r="J160" s="142" t="str">
        <f>'YARIŞMA BİLGİLERİ'!$F$21</f>
        <v>Master Erkekler</v>
      </c>
      <c r="K160" s="145" t="str">
        <f t="shared" si="5"/>
        <v>İZMİR-Masterler Türkiye Şampiyonası</v>
      </c>
      <c r="L160" s="196" t="e">
        <f>GÜLLE!#REF!</f>
        <v>#REF!</v>
      </c>
      <c r="M160" s="146" t="s">
        <v>193</v>
      </c>
    </row>
    <row r="161" spans="1:13" s="138" customFormat="1" ht="26.25" customHeight="1" x14ac:dyDescent="0.2">
      <c r="A161" s="140">
        <v>159</v>
      </c>
      <c r="B161" s="151" t="s">
        <v>206</v>
      </c>
      <c r="C161" s="141" t="e">
        <f>GÜLLE!#REF!</f>
        <v>#REF!</v>
      </c>
      <c r="D161" s="145" t="e">
        <f>GÜLLE!#REF!</f>
        <v>#REF!</v>
      </c>
      <c r="E161" s="145" t="e">
        <f>GÜLLE!#REF!</f>
        <v>#REF!</v>
      </c>
      <c r="F161" s="147" t="e">
        <f>GÜLLE!#REF!</f>
        <v>#REF!</v>
      </c>
      <c r="G161" s="148" t="e">
        <f>GÜLLE!#REF!</f>
        <v>#REF!</v>
      </c>
      <c r="H161" s="148" t="s">
        <v>85</v>
      </c>
      <c r="I161" s="148">
        <f>GÜLLE!H$4</f>
        <v>0</v>
      </c>
      <c r="J161" s="142" t="str">
        <f>'YARIŞMA BİLGİLERİ'!$F$21</f>
        <v>Master Erkekler</v>
      </c>
      <c r="K161" s="145" t="str">
        <f t="shared" si="5"/>
        <v>İZMİR-Masterler Türkiye Şampiyonası</v>
      </c>
      <c r="L161" s="196" t="e">
        <f>GÜLLE!#REF!</f>
        <v>#REF!</v>
      </c>
      <c r="M161" s="146" t="s">
        <v>193</v>
      </c>
    </row>
    <row r="162" spans="1:13" s="138" customFormat="1" ht="26.25" customHeight="1" x14ac:dyDescent="0.2">
      <c r="A162" s="140">
        <v>160</v>
      </c>
      <c r="B162" s="151" t="s">
        <v>206</v>
      </c>
      <c r="C162" s="141" t="str">
        <f>GÜLLE!D21</f>
        <v>20.3.1964</v>
      </c>
      <c r="D162" s="145" t="str">
        <f>GÜLLE!F21</f>
        <v>MEHMET  YAZICI</v>
      </c>
      <c r="E162" s="145" t="str">
        <f>GÜLLE!G21</f>
        <v>FERDİ</v>
      </c>
      <c r="F162" s="147">
        <f>GÜLLE!O21</f>
        <v>835</v>
      </c>
      <c r="G162" s="148">
        <f>GÜLLE!A21</f>
        <v>1</v>
      </c>
      <c r="H162" s="148" t="s">
        <v>85</v>
      </c>
      <c r="I162" s="148">
        <f>GÜLLE!H$4</f>
        <v>0</v>
      </c>
      <c r="J162" s="142" t="str">
        <f>'YARIŞMA BİLGİLERİ'!$F$21</f>
        <v>Master Erkekler</v>
      </c>
      <c r="K162" s="145" t="str">
        <f t="shared" si="5"/>
        <v>İZMİR-Masterler Türkiye Şampiyonası</v>
      </c>
      <c r="L162" s="196" t="e">
        <f>GÜLLE!#REF!</f>
        <v>#REF!</v>
      </c>
      <c r="M162" s="146" t="s">
        <v>193</v>
      </c>
    </row>
    <row r="163" spans="1:13" s="138" customFormat="1" ht="26.25" customHeight="1" x14ac:dyDescent="0.2">
      <c r="A163" s="140">
        <v>161</v>
      </c>
      <c r="B163" s="151" t="s">
        <v>206</v>
      </c>
      <c r="C163" s="141" t="e">
        <f>GÜLLE!#REF!</f>
        <v>#REF!</v>
      </c>
      <c r="D163" s="145" t="e">
        <f>GÜLLE!#REF!</f>
        <v>#REF!</v>
      </c>
      <c r="E163" s="145" t="e">
        <f>GÜLLE!#REF!</f>
        <v>#REF!</v>
      </c>
      <c r="F163" s="147" t="e">
        <f>GÜLLE!#REF!</f>
        <v>#REF!</v>
      </c>
      <c r="G163" s="148" t="e">
        <f>GÜLLE!#REF!</f>
        <v>#REF!</v>
      </c>
      <c r="H163" s="148" t="s">
        <v>85</v>
      </c>
      <c r="I163" s="148">
        <f>GÜLLE!H$4</f>
        <v>0</v>
      </c>
      <c r="J163" s="142" t="str">
        <f>'YARIŞMA BİLGİLERİ'!$F$21</f>
        <v>Master Erkekler</v>
      </c>
      <c r="K163" s="145" t="str">
        <f t="shared" si="5"/>
        <v>İZMİR-Masterler Türkiye Şampiyonası</v>
      </c>
      <c r="L163" s="196" t="e">
        <f>GÜLLE!#REF!</f>
        <v>#REF!</v>
      </c>
      <c r="M163" s="146" t="s">
        <v>193</v>
      </c>
    </row>
    <row r="164" spans="1:13" s="138" customFormat="1" ht="26.25" customHeight="1" x14ac:dyDescent="0.2">
      <c r="A164" s="140">
        <v>162</v>
      </c>
      <c r="B164" s="151" t="s">
        <v>206</v>
      </c>
      <c r="C164" s="141" t="e">
        <f>GÜLLE!#REF!</f>
        <v>#REF!</v>
      </c>
      <c r="D164" s="145" t="e">
        <f>GÜLLE!#REF!</f>
        <v>#REF!</v>
      </c>
      <c r="E164" s="145" t="e">
        <f>GÜLLE!#REF!</f>
        <v>#REF!</v>
      </c>
      <c r="F164" s="147" t="e">
        <f>GÜLLE!#REF!</f>
        <v>#REF!</v>
      </c>
      <c r="G164" s="148" t="e">
        <f>GÜLLE!#REF!</f>
        <v>#REF!</v>
      </c>
      <c r="H164" s="148" t="s">
        <v>85</v>
      </c>
      <c r="I164" s="148">
        <f>GÜLLE!H$4</f>
        <v>0</v>
      </c>
      <c r="J164" s="142" t="str">
        <f>'YARIŞMA BİLGİLERİ'!$F$21</f>
        <v>Master Erkekler</v>
      </c>
      <c r="K164" s="145" t="str">
        <f t="shared" si="5"/>
        <v>İZMİR-Masterler Türkiye Şampiyonası</v>
      </c>
      <c r="L164" s="196" t="e">
        <f>GÜLLE!#REF!</f>
        <v>#REF!</v>
      </c>
      <c r="M164" s="146" t="s">
        <v>193</v>
      </c>
    </row>
    <row r="165" spans="1:13" s="138" customFormat="1" ht="26.25" customHeight="1" x14ac:dyDescent="0.2">
      <c r="A165" s="140">
        <v>163</v>
      </c>
      <c r="B165" s="151" t="s">
        <v>206</v>
      </c>
      <c r="C165" s="141" t="str">
        <f>GÜLLE!D24</f>
        <v>13.3.1958</v>
      </c>
      <c r="D165" s="145" t="str">
        <f>GÜLLE!F24</f>
        <v>MEHMET ALBAYRAK</v>
      </c>
      <c r="E165" s="145" t="str">
        <f>GÜLLE!G24</f>
        <v>GS   SPORCULAR  DERNEĞİ</v>
      </c>
      <c r="F165" s="147">
        <f>GÜLLE!O24</f>
        <v>1146</v>
      </c>
      <c r="G165" s="148">
        <f>GÜLLE!A24</f>
        <v>1</v>
      </c>
      <c r="H165" s="148" t="s">
        <v>85</v>
      </c>
      <c r="I165" s="148">
        <f>GÜLLE!H$4</f>
        <v>0</v>
      </c>
      <c r="J165" s="142" t="str">
        <f>'YARIŞMA BİLGİLERİ'!$F$21</f>
        <v>Master Erkekler</v>
      </c>
      <c r="K165" s="145" t="str">
        <f t="shared" si="5"/>
        <v>İZMİR-Masterler Türkiye Şampiyonası</v>
      </c>
      <c r="L165" s="196" t="e">
        <f>GÜLLE!#REF!</f>
        <v>#REF!</v>
      </c>
      <c r="M165" s="146" t="s">
        <v>193</v>
      </c>
    </row>
    <row r="166" spans="1:13" s="138" customFormat="1" ht="26.25" customHeight="1" x14ac:dyDescent="0.2">
      <c r="A166" s="140">
        <v>164</v>
      </c>
      <c r="B166" s="151" t="s">
        <v>206</v>
      </c>
      <c r="C166" s="141" t="str">
        <f>GÜLLE!D25</f>
        <v>11.5.1958</v>
      </c>
      <c r="D166" s="145" t="str">
        <f>GÜLLE!F25</f>
        <v>ERSAN GÜRELLİ</v>
      </c>
      <c r="E166" s="145" t="str">
        <f>GÜLLE!G25</f>
        <v>İSTANBUL MASTERLERİ ATL. KULÜBÜ</v>
      </c>
      <c r="F166" s="147">
        <f>GÜLLE!O25</f>
        <v>685</v>
      </c>
      <c r="G166" s="148">
        <f>GÜLLE!A25</f>
        <v>2</v>
      </c>
      <c r="H166" s="148" t="s">
        <v>85</v>
      </c>
      <c r="I166" s="148">
        <f>GÜLLE!H$4</f>
        <v>0</v>
      </c>
      <c r="J166" s="142" t="str">
        <f>'YARIŞMA BİLGİLERİ'!$F$21</f>
        <v>Master Erkekler</v>
      </c>
      <c r="K166" s="145" t="str">
        <f t="shared" si="5"/>
        <v>İZMİR-Masterler Türkiye Şampiyonası</v>
      </c>
      <c r="L166" s="196" t="e">
        <f>GÜLLE!#REF!</f>
        <v>#REF!</v>
      </c>
      <c r="M166" s="146" t="s">
        <v>193</v>
      </c>
    </row>
    <row r="167" spans="1:13" s="138" customFormat="1" ht="26.25" customHeight="1" x14ac:dyDescent="0.2">
      <c r="A167" s="140">
        <v>165</v>
      </c>
      <c r="B167" s="151" t="s">
        <v>206</v>
      </c>
      <c r="C167" s="141" t="e">
        <f>GÜLLE!#REF!</f>
        <v>#REF!</v>
      </c>
      <c r="D167" s="145" t="e">
        <f>GÜLLE!#REF!</f>
        <v>#REF!</v>
      </c>
      <c r="E167" s="145" t="e">
        <f>GÜLLE!#REF!</f>
        <v>#REF!</v>
      </c>
      <c r="F167" s="147" t="e">
        <f>GÜLLE!#REF!</f>
        <v>#REF!</v>
      </c>
      <c r="G167" s="148" t="e">
        <f>GÜLLE!#REF!</f>
        <v>#REF!</v>
      </c>
      <c r="H167" s="148" t="s">
        <v>85</v>
      </c>
      <c r="I167" s="148">
        <f>GÜLLE!H$4</f>
        <v>0</v>
      </c>
      <c r="J167" s="142" t="str">
        <f>'YARIŞMA BİLGİLERİ'!$F$21</f>
        <v>Master Erkekler</v>
      </c>
      <c r="K167" s="145" t="str">
        <f t="shared" si="5"/>
        <v>İZMİR-Masterler Türkiye Şampiyonası</v>
      </c>
      <c r="L167" s="196" t="e">
        <f>GÜLLE!#REF!</f>
        <v>#REF!</v>
      </c>
      <c r="M167" s="146" t="s">
        <v>193</v>
      </c>
    </row>
    <row r="168" spans="1:13" s="138" customFormat="1" ht="26.25" customHeight="1" x14ac:dyDescent="0.2">
      <c r="A168" s="140">
        <v>166</v>
      </c>
      <c r="B168" s="151" t="s">
        <v>206</v>
      </c>
      <c r="C168" s="141" t="e">
        <f>GÜLLE!#REF!</f>
        <v>#REF!</v>
      </c>
      <c r="D168" s="145" t="e">
        <f>GÜLLE!#REF!</f>
        <v>#REF!</v>
      </c>
      <c r="E168" s="145" t="e">
        <f>GÜLLE!#REF!</f>
        <v>#REF!</v>
      </c>
      <c r="F168" s="147" t="e">
        <f>GÜLLE!#REF!</f>
        <v>#REF!</v>
      </c>
      <c r="G168" s="148" t="e">
        <f>GÜLLE!#REF!</f>
        <v>#REF!</v>
      </c>
      <c r="H168" s="148" t="s">
        <v>85</v>
      </c>
      <c r="I168" s="148">
        <f>GÜLLE!H$4</f>
        <v>0</v>
      </c>
      <c r="J168" s="142" t="str">
        <f>'YARIŞMA BİLGİLERİ'!$F$21</f>
        <v>Master Erkekler</v>
      </c>
      <c r="K168" s="145" t="str">
        <f t="shared" si="5"/>
        <v>İZMİR-Masterler Türkiye Şampiyonası</v>
      </c>
      <c r="L168" s="196" t="e">
        <f>GÜLLE!#REF!</f>
        <v>#REF!</v>
      </c>
      <c r="M168" s="146" t="s">
        <v>193</v>
      </c>
    </row>
    <row r="169" spans="1:13" s="138" customFormat="1" ht="26.25" customHeight="1" x14ac:dyDescent="0.2">
      <c r="A169" s="140">
        <v>167</v>
      </c>
      <c r="B169" s="151" t="s">
        <v>206</v>
      </c>
      <c r="C169" s="141" t="e">
        <f>GÜLLE!#REF!</f>
        <v>#REF!</v>
      </c>
      <c r="D169" s="145" t="e">
        <f>GÜLLE!#REF!</f>
        <v>#REF!</v>
      </c>
      <c r="E169" s="145" t="e">
        <f>GÜLLE!#REF!</f>
        <v>#REF!</v>
      </c>
      <c r="F169" s="147" t="e">
        <f>GÜLLE!#REF!</f>
        <v>#REF!</v>
      </c>
      <c r="G169" s="148" t="e">
        <f>GÜLLE!#REF!</f>
        <v>#REF!</v>
      </c>
      <c r="H169" s="148" t="s">
        <v>85</v>
      </c>
      <c r="I169" s="148">
        <f>GÜLLE!H$4</f>
        <v>0</v>
      </c>
      <c r="J169" s="142" t="str">
        <f>'YARIŞMA BİLGİLERİ'!$F$21</f>
        <v>Master Erkekler</v>
      </c>
      <c r="K169" s="145" t="str">
        <f t="shared" si="5"/>
        <v>İZMİR-Masterler Türkiye Şampiyonası</v>
      </c>
      <c r="L169" s="196" t="e">
        <f>GÜLLE!#REF!</f>
        <v>#REF!</v>
      </c>
      <c r="M169" s="146" t="s">
        <v>193</v>
      </c>
    </row>
    <row r="170" spans="1:13" s="138" customFormat="1" ht="26.25" customHeight="1" x14ac:dyDescent="0.2">
      <c r="A170" s="140">
        <v>168</v>
      </c>
      <c r="B170" s="151" t="s">
        <v>206</v>
      </c>
      <c r="C170" s="141" t="str">
        <f>GÜLLE!D29</f>
        <v>15.6.1952</v>
      </c>
      <c r="D170" s="145" t="str">
        <f>GÜLLE!F29</f>
        <v>HALİM PEHLİVAN</v>
      </c>
      <c r="E170" s="145" t="str">
        <f>GÜLLE!G29</f>
        <v>İSTANBUL MASTERLERİ ATL. KULÜBÜ</v>
      </c>
      <c r="F170" s="147">
        <f>GÜLLE!O29</f>
        <v>670</v>
      </c>
      <c r="G170" s="148">
        <f>GÜLLE!A29</f>
        <v>2</v>
      </c>
      <c r="H170" s="148" t="s">
        <v>85</v>
      </c>
      <c r="I170" s="148">
        <f>GÜLLE!H$4</f>
        <v>0</v>
      </c>
      <c r="J170" s="142" t="str">
        <f>'YARIŞMA BİLGİLERİ'!$F$21</f>
        <v>Master Erkekler</v>
      </c>
      <c r="K170" s="145" t="str">
        <f t="shared" si="5"/>
        <v>İZMİR-Masterler Türkiye Şampiyonası</v>
      </c>
      <c r="L170" s="196" t="e">
        <f>GÜLLE!#REF!</f>
        <v>#REF!</v>
      </c>
      <c r="M170" s="146" t="s">
        <v>193</v>
      </c>
    </row>
    <row r="171" spans="1:13" s="138" customFormat="1" ht="26.25" customHeight="1" x14ac:dyDescent="0.2">
      <c r="A171" s="140">
        <v>169</v>
      </c>
      <c r="B171" s="151" t="s">
        <v>206</v>
      </c>
      <c r="C171" s="141" t="e">
        <f>GÜLLE!#REF!</f>
        <v>#REF!</v>
      </c>
      <c r="D171" s="145" t="e">
        <f>GÜLLE!#REF!</f>
        <v>#REF!</v>
      </c>
      <c r="E171" s="145" t="e">
        <f>GÜLLE!#REF!</f>
        <v>#REF!</v>
      </c>
      <c r="F171" s="147" t="e">
        <f>GÜLLE!#REF!</f>
        <v>#REF!</v>
      </c>
      <c r="G171" s="148" t="e">
        <f>GÜLLE!#REF!</f>
        <v>#REF!</v>
      </c>
      <c r="H171" s="148" t="s">
        <v>85</v>
      </c>
      <c r="I171" s="148">
        <f>GÜLLE!H$4</f>
        <v>0</v>
      </c>
      <c r="J171" s="142" t="str">
        <f>'YARIŞMA BİLGİLERİ'!$F$21</f>
        <v>Master Erkekler</v>
      </c>
      <c r="K171" s="145" t="str">
        <f t="shared" si="5"/>
        <v>İZMİR-Masterler Türkiye Şampiyonası</v>
      </c>
      <c r="L171" s="196" t="e">
        <f>GÜLLE!#REF!</f>
        <v>#REF!</v>
      </c>
      <c r="M171" s="146" t="s">
        <v>193</v>
      </c>
    </row>
    <row r="172" spans="1:13" s="138" customFormat="1" ht="26.25" customHeight="1" x14ac:dyDescent="0.2">
      <c r="A172" s="140">
        <v>170</v>
      </c>
      <c r="B172" s="151" t="s">
        <v>206</v>
      </c>
      <c r="C172" s="141" t="str">
        <f>GÜLLE!D33</f>
        <v>26.4.1946</v>
      </c>
      <c r="D172" s="145" t="str">
        <f>GÜLLE!F33</f>
        <v>DOĞAN ÖNDER</v>
      </c>
      <c r="E172" s="145" t="str">
        <f>GÜLLE!G33</f>
        <v>İZMİR MASTERLER ATL. KULÜBÜ</v>
      </c>
      <c r="F172" s="147">
        <f>GÜLLE!O33</f>
        <v>724</v>
      </c>
      <c r="G172" s="148">
        <f>GÜLLE!A33</f>
        <v>2</v>
      </c>
      <c r="H172" s="148" t="s">
        <v>85</v>
      </c>
      <c r="I172" s="148">
        <f>GÜLLE!H$4</f>
        <v>0</v>
      </c>
      <c r="J172" s="142" t="str">
        <f>'YARIŞMA BİLGİLERİ'!$F$21</f>
        <v>Master Erkekler</v>
      </c>
      <c r="K172" s="145" t="str">
        <f t="shared" si="5"/>
        <v>İZMİR-Masterler Türkiye Şampiyonası</v>
      </c>
      <c r="L172" s="196" t="e">
        <f>GÜLLE!#REF!</f>
        <v>#REF!</v>
      </c>
      <c r="M172" s="146" t="s">
        <v>193</v>
      </c>
    </row>
    <row r="173" spans="1:13" s="138" customFormat="1" ht="26.25" customHeight="1" x14ac:dyDescent="0.2">
      <c r="A173" s="140">
        <v>171</v>
      </c>
      <c r="B173" s="151" t="s">
        <v>206</v>
      </c>
      <c r="C173" s="141" t="str">
        <f>GÜLLE!D39</f>
        <v>3.8.1942</v>
      </c>
      <c r="D173" s="145" t="str">
        <f>GÜLLE!F39</f>
        <v>İSMAİL HAKKI ERSOY</v>
      </c>
      <c r="E173" s="145" t="str">
        <f>GÜLLE!G39</f>
        <v>İZMİR MASTERLER ATL. KULÜBÜ</v>
      </c>
      <c r="F173" s="147">
        <f>GÜLLE!O39</f>
        <v>629</v>
      </c>
      <c r="G173" s="148">
        <f>GÜLLE!A39</f>
        <v>2</v>
      </c>
      <c r="H173" s="148" t="s">
        <v>85</v>
      </c>
      <c r="I173" s="148">
        <f>GÜLLE!H$4</f>
        <v>0</v>
      </c>
      <c r="J173" s="142" t="str">
        <f>'YARIŞMA BİLGİLERİ'!$F$21</f>
        <v>Master Erkekler</v>
      </c>
      <c r="K173" s="145" t="str">
        <f t="shared" si="5"/>
        <v>İZMİR-Masterler Türkiye Şampiyonası</v>
      </c>
      <c r="L173" s="196" t="e">
        <f>GÜLLE!#REF!</f>
        <v>#REF!</v>
      </c>
      <c r="M173" s="146" t="s">
        <v>193</v>
      </c>
    </row>
    <row r="174" spans="1:13" s="138" customFormat="1" ht="26.25" customHeight="1" x14ac:dyDescent="0.2">
      <c r="A174" s="140">
        <v>172</v>
      </c>
      <c r="B174" s="151" t="s">
        <v>206</v>
      </c>
      <c r="C174" s="141" t="str">
        <f>GÜLLE!D41</f>
        <v>8.11.1944</v>
      </c>
      <c r="D174" s="145" t="str">
        <f>GÜLLE!F41</f>
        <v>ALİ IŞIKBOL</v>
      </c>
      <c r="E174" s="145" t="str">
        <f>GÜLLE!G41</f>
        <v>İZMİR MASTERLER ATL. KULÜBÜ</v>
      </c>
      <c r="F174" s="147">
        <f>GÜLLE!O41</f>
        <v>606</v>
      </c>
      <c r="G174" s="148">
        <f>GÜLLE!A41</f>
        <v>3</v>
      </c>
      <c r="H174" s="148" t="s">
        <v>85</v>
      </c>
      <c r="I174" s="148">
        <f>GÜLLE!H$4</f>
        <v>0</v>
      </c>
      <c r="J174" s="142" t="str">
        <f>'YARIŞMA BİLGİLERİ'!$F$21</f>
        <v>Master Erkekler</v>
      </c>
      <c r="K174" s="145" t="str">
        <f t="shared" si="5"/>
        <v>İZMİR-Masterler Türkiye Şampiyonası</v>
      </c>
      <c r="L174" s="196" t="e">
        <f>GÜLLE!#REF!</f>
        <v>#REF!</v>
      </c>
      <c r="M174" s="146" t="s">
        <v>193</v>
      </c>
    </row>
    <row r="175" spans="1:13" s="138" customFormat="1" ht="26.25" customHeight="1" x14ac:dyDescent="0.2">
      <c r="A175" s="140">
        <v>173</v>
      </c>
      <c r="B175" s="151" t="s">
        <v>206</v>
      </c>
      <c r="C175" s="141" t="str">
        <f>GÜLLE!D44</f>
        <v>1.7.1938</v>
      </c>
      <c r="D175" s="145" t="str">
        <f>GÜLLE!F44</f>
        <v>SEMİRK KIRKLI</v>
      </c>
      <c r="E175" s="145" t="str">
        <f>GÜLLE!G44</f>
        <v>İSTANBUL MASTERLERİ ATL. KULÜBÜ</v>
      </c>
      <c r="F175" s="147">
        <f>GÜLLE!O44</f>
        <v>794</v>
      </c>
      <c r="G175" s="148">
        <f>GÜLLE!A44</f>
        <v>1</v>
      </c>
      <c r="H175" s="148" t="s">
        <v>85</v>
      </c>
      <c r="I175" s="148">
        <f>GÜLLE!H$4</f>
        <v>0</v>
      </c>
      <c r="J175" s="142" t="str">
        <f>'YARIŞMA BİLGİLERİ'!$F$21</f>
        <v>Master Erkekler</v>
      </c>
      <c r="K175" s="145" t="str">
        <f t="shared" si="5"/>
        <v>İZMİR-Masterler Türkiye Şampiyonası</v>
      </c>
      <c r="L175" s="196" t="e">
        <f>GÜLLE!#REF!</f>
        <v>#REF!</v>
      </c>
      <c r="M175" s="146" t="s">
        <v>193</v>
      </c>
    </row>
    <row r="176" spans="1:13" s="138" customFormat="1" ht="26.25" customHeight="1" x14ac:dyDescent="0.2">
      <c r="A176" s="140">
        <v>174</v>
      </c>
      <c r="B176" s="151" t="s">
        <v>206</v>
      </c>
      <c r="C176" s="141">
        <f>GÜLLE!D47</f>
        <v>11902</v>
      </c>
      <c r="D176" s="145" t="str">
        <f>GÜLLE!F47</f>
        <v>HİKMET KANDEYDİ</v>
      </c>
      <c r="E176" s="145" t="str">
        <f>GÜLLE!G47</f>
        <v>İZMİR MASTERLER ATL. KULÜBÜ</v>
      </c>
      <c r="F176" s="147">
        <f>GÜLLE!O47</f>
        <v>795</v>
      </c>
      <c r="G176" s="148">
        <f>GÜLLE!A47</f>
        <v>1</v>
      </c>
      <c r="H176" s="148" t="s">
        <v>85</v>
      </c>
      <c r="I176" s="148">
        <f>GÜLLE!H$4</f>
        <v>0</v>
      </c>
      <c r="J176" s="142" t="str">
        <f>'YARIŞMA BİLGİLERİ'!$F$21</f>
        <v>Master Erkekler</v>
      </c>
      <c r="K176" s="145" t="str">
        <f t="shared" si="5"/>
        <v>İZMİR-Masterler Türkiye Şampiyonası</v>
      </c>
      <c r="L176" s="196" t="e">
        <f>GÜLLE!#REF!</f>
        <v>#REF!</v>
      </c>
      <c r="M176" s="146" t="s">
        <v>193</v>
      </c>
    </row>
    <row r="177" spans="1:13" s="138" customFormat="1" ht="26.25" customHeight="1" x14ac:dyDescent="0.2">
      <c r="A177" s="140">
        <v>175</v>
      </c>
      <c r="B177" s="151" t="s">
        <v>206</v>
      </c>
      <c r="C177" s="141" t="e">
        <f>GÜLLE!#REF!</f>
        <v>#REF!</v>
      </c>
      <c r="D177" s="145" t="e">
        <f>GÜLLE!#REF!</f>
        <v>#REF!</v>
      </c>
      <c r="E177" s="145" t="e">
        <f>GÜLLE!#REF!</f>
        <v>#REF!</v>
      </c>
      <c r="F177" s="147" t="e">
        <f>GÜLLE!#REF!</f>
        <v>#REF!</v>
      </c>
      <c r="G177" s="148" t="e">
        <f>GÜLLE!#REF!</f>
        <v>#REF!</v>
      </c>
      <c r="H177" s="148" t="s">
        <v>85</v>
      </c>
      <c r="I177" s="148">
        <f>GÜLLE!H$4</f>
        <v>0</v>
      </c>
      <c r="J177" s="142" t="str">
        <f>'YARIŞMA BİLGİLERİ'!$F$21</f>
        <v>Master Erkekler</v>
      </c>
      <c r="K177" s="145" t="str">
        <f t="shared" si="5"/>
        <v>İZMİR-Masterler Türkiye Şampiyonası</v>
      </c>
      <c r="L177" s="196" t="e">
        <f>GÜLLE!#REF!</f>
        <v>#REF!</v>
      </c>
      <c r="M177" s="146" t="s">
        <v>193</v>
      </c>
    </row>
    <row r="178" spans="1:13" s="138" customFormat="1" ht="26.25" customHeight="1" x14ac:dyDescent="0.2">
      <c r="A178" s="140">
        <v>176</v>
      </c>
      <c r="B178" s="151" t="s">
        <v>206</v>
      </c>
      <c r="C178" s="141" t="e">
        <f>GÜLLE!#REF!</f>
        <v>#REF!</v>
      </c>
      <c r="D178" s="145" t="e">
        <f>GÜLLE!#REF!</f>
        <v>#REF!</v>
      </c>
      <c r="E178" s="145" t="e">
        <f>GÜLLE!#REF!</f>
        <v>#REF!</v>
      </c>
      <c r="F178" s="147" t="e">
        <f>GÜLLE!#REF!</f>
        <v>#REF!</v>
      </c>
      <c r="G178" s="148" t="e">
        <f>GÜLLE!#REF!</f>
        <v>#REF!</v>
      </c>
      <c r="H178" s="148" t="s">
        <v>85</v>
      </c>
      <c r="I178" s="148">
        <f>GÜLLE!H$4</f>
        <v>0</v>
      </c>
      <c r="J178" s="142" t="str">
        <f>'YARIŞMA BİLGİLERİ'!$F$21</f>
        <v>Master Erkekler</v>
      </c>
      <c r="K178" s="145" t="str">
        <f t="shared" si="5"/>
        <v>İZMİR-Masterler Türkiye Şampiyonası</v>
      </c>
      <c r="L178" s="196" t="e">
        <f>GÜLLE!#REF!</f>
        <v>#REF!</v>
      </c>
      <c r="M178" s="146" t="s">
        <v>193</v>
      </c>
    </row>
    <row r="179" spans="1:13" s="138" customFormat="1" ht="26.25" customHeight="1" x14ac:dyDescent="0.2">
      <c r="A179" s="140">
        <v>177</v>
      </c>
      <c r="B179" s="151" t="s">
        <v>206</v>
      </c>
      <c r="C179" s="141" t="e">
        <f>GÜLLE!#REF!</f>
        <v>#REF!</v>
      </c>
      <c r="D179" s="145" t="e">
        <f>GÜLLE!#REF!</f>
        <v>#REF!</v>
      </c>
      <c r="E179" s="145" t="e">
        <f>GÜLLE!#REF!</f>
        <v>#REF!</v>
      </c>
      <c r="F179" s="147" t="e">
        <f>GÜLLE!#REF!</f>
        <v>#REF!</v>
      </c>
      <c r="G179" s="148" t="e">
        <f>GÜLLE!#REF!</f>
        <v>#REF!</v>
      </c>
      <c r="H179" s="148" t="s">
        <v>85</v>
      </c>
      <c r="I179" s="148">
        <f>GÜLLE!H$4</f>
        <v>0</v>
      </c>
      <c r="J179" s="142" t="str">
        <f>'YARIŞMA BİLGİLERİ'!$F$21</f>
        <v>Master Erkekler</v>
      </c>
      <c r="K179" s="145" t="str">
        <f t="shared" si="5"/>
        <v>İZMİR-Masterler Türkiye Şampiyonası</v>
      </c>
      <c r="L179" s="196" t="e">
        <f>GÜLLE!#REF!</f>
        <v>#REF!</v>
      </c>
      <c r="M179" s="146" t="s">
        <v>193</v>
      </c>
    </row>
    <row r="180" spans="1:13" s="138" customFormat="1" ht="26.25" customHeight="1" x14ac:dyDescent="0.2">
      <c r="A180" s="140">
        <v>178</v>
      </c>
      <c r="B180" s="151" t="s">
        <v>206</v>
      </c>
      <c r="C180" s="141" t="e">
        <f>GÜLLE!#REF!</f>
        <v>#REF!</v>
      </c>
      <c r="D180" s="145" t="e">
        <f>GÜLLE!#REF!</f>
        <v>#REF!</v>
      </c>
      <c r="E180" s="145" t="e">
        <f>GÜLLE!#REF!</f>
        <v>#REF!</v>
      </c>
      <c r="F180" s="147" t="e">
        <f>GÜLLE!#REF!</f>
        <v>#REF!</v>
      </c>
      <c r="G180" s="148" t="e">
        <f>GÜLLE!#REF!</f>
        <v>#REF!</v>
      </c>
      <c r="H180" s="148" t="s">
        <v>85</v>
      </c>
      <c r="I180" s="148">
        <f>GÜLLE!H$4</f>
        <v>0</v>
      </c>
      <c r="J180" s="142" t="str">
        <f>'YARIŞMA BİLGİLERİ'!$F$21</f>
        <v>Master Erkekler</v>
      </c>
      <c r="K180" s="145" t="str">
        <f t="shared" si="5"/>
        <v>İZMİR-Masterler Türkiye Şampiyonası</v>
      </c>
      <c r="L180" s="196" t="e">
        <f>GÜLLE!#REF!</f>
        <v>#REF!</v>
      </c>
      <c r="M180" s="146" t="s">
        <v>193</v>
      </c>
    </row>
    <row r="181" spans="1:13" s="138" customFormat="1" ht="26.25" customHeight="1" x14ac:dyDescent="0.2">
      <c r="A181" s="140">
        <v>179</v>
      </c>
      <c r="B181" s="151" t="s">
        <v>206</v>
      </c>
      <c r="C181" s="141" t="e">
        <f>GÜLLE!#REF!</f>
        <v>#REF!</v>
      </c>
      <c r="D181" s="145" t="e">
        <f>GÜLLE!#REF!</f>
        <v>#REF!</v>
      </c>
      <c r="E181" s="145" t="e">
        <f>GÜLLE!#REF!</f>
        <v>#REF!</v>
      </c>
      <c r="F181" s="147" t="e">
        <f>GÜLLE!#REF!</f>
        <v>#REF!</v>
      </c>
      <c r="G181" s="148" t="e">
        <f>GÜLLE!#REF!</f>
        <v>#REF!</v>
      </c>
      <c r="H181" s="148" t="s">
        <v>85</v>
      </c>
      <c r="I181" s="148">
        <f>GÜLLE!H$4</f>
        <v>0</v>
      </c>
      <c r="J181" s="142" t="str">
        <f>'YARIŞMA BİLGİLERİ'!$F$21</f>
        <v>Master Erkekler</v>
      </c>
      <c r="K181" s="145" t="str">
        <f t="shared" si="5"/>
        <v>İZMİR-Masterler Türkiye Şampiyonası</v>
      </c>
      <c r="L181" s="196" t="e">
        <f>GÜLLE!#REF!</f>
        <v>#REF!</v>
      </c>
      <c r="M181" s="146" t="s">
        <v>193</v>
      </c>
    </row>
    <row r="182" spans="1:13" s="138" customFormat="1" ht="26.25" customHeight="1" x14ac:dyDescent="0.2">
      <c r="A182" s="140">
        <v>180</v>
      </c>
      <c r="B182" s="151" t="s">
        <v>206</v>
      </c>
      <c r="C182" s="141" t="e">
        <f>GÜLLE!#REF!</f>
        <v>#REF!</v>
      </c>
      <c r="D182" s="145" t="e">
        <f>GÜLLE!#REF!</f>
        <v>#REF!</v>
      </c>
      <c r="E182" s="145" t="e">
        <f>GÜLLE!#REF!</f>
        <v>#REF!</v>
      </c>
      <c r="F182" s="147" t="e">
        <f>GÜLLE!#REF!</f>
        <v>#REF!</v>
      </c>
      <c r="G182" s="148" t="e">
        <f>GÜLLE!#REF!</f>
        <v>#REF!</v>
      </c>
      <c r="H182" s="148" t="s">
        <v>85</v>
      </c>
      <c r="I182" s="148">
        <f>GÜLLE!H$4</f>
        <v>0</v>
      </c>
      <c r="J182" s="142" t="str">
        <f>'YARIŞMA BİLGİLERİ'!$F$21</f>
        <v>Master Erkekler</v>
      </c>
      <c r="K182" s="145" t="str">
        <f t="shared" si="5"/>
        <v>İZMİR-Masterler Türkiye Şampiyonası</v>
      </c>
      <c r="L182" s="196" t="e">
        <f>GÜLLE!#REF!</f>
        <v>#REF!</v>
      </c>
      <c r="M182" s="146" t="s">
        <v>193</v>
      </c>
    </row>
    <row r="183" spans="1:13" s="138" customFormat="1" ht="26.25" customHeight="1" x14ac:dyDescent="0.2">
      <c r="A183" s="140">
        <v>181</v>
      </c>
      <c r="B183" s="151" t="s">
        <v>206</v>
      </c>
      <c r="C183" s="141" t="e">
        <f>GÜLLE!#REF!</f>
        <v>#REF!</v>
      </c>
      <c r="D183" s="145" t="e">
        <f>GÜLLE!#REF!</f>
        <v>#REF!</v>
      </c>
      <c r="E183" s="145" t="e">
        <f>GÜLLE!#REF!</f>
        <v>#REF!</v>
      </c>
      <c r="F183" s="147" t="e">
        <f>GÜLLE!#REF!</f>
        <v>#REF!</v>
      </c>
      <c r="G183" s="148" t="e">
        <f>GÜLLE!#REF!</f>
        <v>#REF!</v>
      </c>
      <c r="H183" s="148" t="s">
        <v>85</v>
      </c>
      <c r="I183" s="148">
        <f>GÜLLE!H$4</f>
        <v>0</v>
      </c>
      <c r="J183" s="142" t="str">
        <f>'YARIŞMA BİLGİLERİ'!$F$21</f>
        <v>Master Erkekler</v>
      </c>
      <c r="K183" s="145" t="str">
        <f t="shared" si="5"/>
        <v>İZMİR-Masterler Türkiye Şampiyonası</v>
      </c>
      <c r="L183" s="196" t="e">
        <f>GÜLLE!#REF!</f>
        <v>#REF!</v>
      </c>
      <c r="M183" s="146" t="s">
        <v>193</v>
      </c>
    </row>
    <row r="184" spans="1:13" s="138" customFormat="1" ht="26.25" customHeight="1" x14ac:dyDescent="0.2">
      <c r="A184" s="140">
        <v>182</v>
      </c>
      <c r="B184" s="151" t="s">
        <v>206</v>
      </c>
      <c r="C184" s="141" t="e">
        <f>GÜLLE!#REF!</f>
        <v>#REF!</v>
      </c>
      <c r="D184" s="145" t="e">
        <f>GÜLLE!#REF!</f>
        <v>#REF!</v>
      </c>
      <c r="E184" s="145" t="e">
        <f>GÜLLE!#REF!</f>
        <v>#REF!</v>
      </c>
      <c r="F184" s="147" t="e">
        <f>GÜLLE!#REF!</f>
        <v>#REF!</v>
      </c>
      <c r="G184" s="148" t="e">
        <f>GÜLLE!#REF!</f>
        <v>#REF!</v>
      </c>
      <c r="H184" s="148" t="s">
        <v>85</v>
      </c>
      <c r="I184" s="148">
        <f>GÜLLE!H$4</f>
        <v>0</v>
      </c>
      <c r="J184" s="142" t="str">
        <f>'YARIŞMA BİLGİLERİ'!$F$21</f>
        <v>Master Erkekler</v>
      </c>
      <c r="K184" s="145" t="str">
        <f t="shared" si="5"/>
        <v>İZMİR-Masterler Türkiye Şampiyonası</v>
      </c>
      <c r="L184" s="196" t="e">
        <f>GÜLLE!#REF!</f>
        <v>#REF!</v>
      </c>
      <c r="M184" s="146" t="s">
        <v>193</v>
      </c>
    </row>
    <row r="185" spans="1:13" s="138" customFormat="1" ht="26.25" customHeight="1" x14ac:dyDescent="0.2">
      <c r="A185" s="140">
        <v>183</v>
      </c>
      <c r="B185" s="151" t="s">
        <v>206</v>
      </c>
      <c r="C185" s="141" t="e">
        <f>GÜLLE!#REF!</f>
        <v>#REF!</v>
      </c>
      <c r="D185" s="145" t="e">
        <f>GÜLLE!#REF!</f>
        <v>#REF!</v>
      </c>
      <c r="E185" s="145" t="e">
        <f>GÜLLE!#REF!</f>
        <v>#REF!</v>
      </c>
      <c r="F185" s="147" t="e">
        <f>GÜLLE!#REF!</f>
        <v>#REF!</v>
      </c>
      <c r="G185" s="148" t="e">
        <f>GÜLLE!#REF!</f>
        <v>#REF!</v>
      </c>
      <c r="H185" s="148" t="s">
        <v>85</v>
      </c>
      <c r="I185" s="148">
        <f>GÜLLE!H$4</f>
        <v>0</v>
      </c>
      <c r="J185" s="142" t="str">
        <f>'YARIŞMA BİLGİLERİ'!$F$21</f>
        <v>Master Erkekler</v>
      </c>
      <c r="K185" s="145" t="str">
        <f t="shared" si="5"/>
        <v>İZMİR-Masterler Türkiye Şampiyonası</v>
      </c>
      <c r="L185" s="196" t="e">
        <f>GÜLLE!#REF!</f>
        <v>#REF!</v>
      </c>
      <c r="M185" s="146" t="s">
        <v>193</v>
      </c>
    </row>
    <row r="186" spans="1:13" s="138" customFormat="1" ht="26.25" customHeight="1" x14ac:dyDescent="0.2">
      <c r="A186" s="140">
        <v>184</v>
      </c>
      <c r="B186" s="151" t="s">
        <v>206</v>
      </c>
      <c r="C186" s="141" t="e">
        <f>GÜLLE!#REF!</f>
        <v>#REF!</v>
      </c>
      <c r="D186" s="145" t="e">
        <f>GÜLLE!#REF!</f>
        <v>#REF!</v>
      </c>
      <c r="E186" s="145" t="e">
        <f>GÜLLE!#REF!</f>
        <v>#REF!</v>
      </c>
      <c r="F186" s="147" t="e">
        <f>GÜLLE!#REF!</f>
        <v>#REF!</v>
      </c>
      <c r="G186" s="148" t="e">
        <f>GÜLLE!#REF!</f>
        <v>#REF!</v>
      </c>
      <c r="H186" s="148" t="s">
        <v>85</v>
      </c>
      <c r="I186" s="148">
        <f>GÜLLE!H$4</f>
        <v>0</v>
      </c>
      <c r="J186" s="142" t="str">
        <f>'YARIŞMA BİLGİLERİ'!$F$21</f>
        <v>Master Erkekler</v>
      </c>
      <c r="K186" s="145" t="str">
        <f t="shared" si="5"/>
        <v>İZMİR-Masterler Türkiye Şampiyonası</v>
      </c>
      <c r="L186" s="196" t="e">
        <f>GÜLLE!#REF!</f>
        <v>#REF!</v>
      </c>
      <c r="M186" s="146" t="s">
        <v>193</v>
      </c>
    </row>
    <row r="187" spans="1:13" s="138" customFormat="1" ht="26.25" customHeight="1" x14ac:dyDescent="0.2">
      <c r="A187" s="140">
        <v>185</v>
      </c>
      <c r="B187" s="151" t="s">
        <v>206</v>
      </c>
      <c r="C187" s="141" t="e">
        <f>GÜLLE!#REF!</f>
        <v>#REF!</v>
      </c>
      <c r="D187" s="145" t="e">
        <f>GÜLLE!#REF!</f>
        <v>#REF!</v>
      </c>
      <c r="E187" s="145" t="e">
        <f>GÜLLE!#REF!</f>
        <v>#REF!</v>
      </c>
      <c r="F187" s="147" t="e">
        <f>GÜLLE!#REF!</f>
        <v>#REF!</v>
      </c>
      <c r="G187" s="148" t="e">
        <f>GÜLLE!#REF!</f>
        <v>#REF!</v>
      </c>
      <c r="H187" s="148" t="s">
        <v>85</v>
      </c>
      <c r="I187" s="148">
        <f>GÜLLE!H$4</f>
        <v>0</v>
      </c>
      <c r="J187" s="142" t="str">
        <f>'YARIŞMA BİLGİLERİ'!$F$21</f>
        <v>Master Erkekler</v>
      </c>
      <c r="K187" s="145" t="str">
        <f t="shared" si="5"/>
        <v>İZMİR-Masterler Türkiye Şampiyonası</v>
      </c>
      <c r="L187" s="196" t="e">
        <f>GÜLLE!#REF!</f>
        <v>#REF!</v>
      </c>
      <c r="M187" s="146" t="s">
        <v>193</v>
      </c>
    </row>
    <row r="188" spans="1:13" s="138" customFormat="1" ht="26.25" customHeight="1" x14ac:dyDescent="0.2">
      <c r="A188" s="140">
        <v>186</v>
      </c>
      <c r="B188" s="151" t="s">
        <v>206</v>
      </c>
      <c r="C188" s="141" t="e">
        <f>GÜLLE!#REF!</f>
        <v>#REF!</v>
      </c>
      <c r="D188" s="145" t="e">
        <f>GÜLLE!#REF!</f>
        <v>#REF!</v>
      </c>
      <c r="E188" s="145" t="e">
        <f>GÜLLE!#REF!</f>
        <v>#REF!</v>
      </c>
      <c r="F188" s="147" t="e">
        <f>GÜLLE!#REF!</f>
        <v>#REF!</v>
      </c>
      <c r="G188" s="148" t="e">
        <f>GÜLLE!#REF!</f>
        <v>#REF!</v>
      </c>
      <c r="H188" s="148" t="s">
        <v>85</v>
      </c>
      <c r="I188" s="148">
        <f>GÜLLE!H$4</f>
        <v>0</v>
      </c>
      <c r="J188" s="142" t="str">
        <f>'YARIŞMA BİLGİLERİ'!$F$21</f>
        <v>Master Erkekler</v>
      </c>
      <c r="K188" s="145" t="str">
        <f t="shared" si="5"/>
        <v>İZMİR-Masterler Türkiye Şampiyonası</v>
      </c>
      <c r="L188" s="196" t="e">
        <f>GÜLLE!#REF!</f>
        <v>#REF!</v>
      </c>
      <c r="M188" s="146" t="s">
        <v>193</v>
      </c>
    </row>
    <row r="189" spans="1:13" s="138" customFormat="1" ht="26.25" customHeight="1" x14ac:dyDescent="0.2">
      <c r="A189" s="140">
        <v>187</v>
      </c>
      <c r="B189" s="151" t="s">
        <v>206</v>
      </c>
      <c r="C189" s="141" t="e">
        <f>GÜLLE!#REF!</f>
        <v>#REF!</v>
      </c>
      <c r="D189" s="145" t="e">
        <f>GÜLLE!#REF!</f>
        <v>#REF!</v>
      </c>
      <c r="E189" s="145" t="e">
        <f>GÜLLE!#REF!</f>
        <v>#REF!</v>
      </c>
      <c r="F189" s="147" t="e">
        <f>GÜLLE!#REF!</f>
        <v>#REF!</v>
      </c>
      <c r="G189" s="148" t="e">
        <f>GÜLLE!#REF!</f>
        <v>#REF!</v>
      </c>
      <c r="H189" s="148" t="s">
        <v>85</v>
      </c>
      <c r="I189" s="148">
        <f>GÜLLE!H$4</f>
        <v>0</v>
      </c>
      <c r="J189" s="142" t="str">
        <f>'YARIŞMA BİLGİLERİ'!$F$21</f>
        <v>Master Erkekler</v>
      </c>
      <c r="K189" s="145" t="str">
        <f t="shared" si="5"/>
        <v>İZMİR-Masterler Türkiye Şampiyonası</v>
      </c>
      <c r="L189" s="196" t="e">
        <f>GÜLLE!#REF!</f>
        <v>#REF!</v>
      </c>
      <c r="M189" s="146" t="s">
        <v>193</v>
      </c>
    </row>
    <row r="190" spans="1:13" s="138" customFormat="1" ht="26.25" customHeight="1" x14ac:dyDescent="0.2">
      <c r="A190" s="140">
        <v>188</v>
      </c>
      <c r="B190" s="151" t="s">
        <v>198</v>
      </c>
      <c r="C190" s="141" t="e">
        <f>#REF!</f>
        <v>#REF!</v>
      </c>
      <c r="D190" s="145" t="e">
        <f>#REF!</f>
        <v>#REF!</v>
      </c>
      <c r="E190" s="145" t="e">
        <f>#REF!</f>
        <v>#REF!</v>
      </c>
      <c r="F190" s="147" t="e">
        <f>#REF!</f>
        <v>#REF!</v>
      </c>
      <c r="G190" s="148" t="e">
        <f>#REF!</f>
        <v>#REF!</v>
      </c>
      <c r="H190" s="148" t="s">
        <v>198</v>
      </c>
      <c r="I190" s="148"/>
      <c r="J190" s="142" t="str">
        <f>'YARIŞMA BİLGİLERİ'!$F$21</f>
        <v>Master Erkekler</v>
      </c>
      <c r="K190" s="145" t="str">
        <f t="shared" ref="K190:K253" si="6">CONCATENATE(K$1,"-",A$1)</f>
        <v>İZMİR-Masterler Türkiye Şampiyonası</v>
      </c>
      <c r="L190" s="196" t="e">
        <f>#REF!</f>
        <v>#REF!</v>
      </c>
      <c r="M190" s="146" t="s">
        <v>193</v>
      </c>
    </row>
    <row r="191" spans="1:13" s="138" customFormat="1" ht="26.25" customHeight="1" x14ac:dyDescent="0.2">
      <c r="A191" s="140">
        <v>189</v>
      </c>
      <c r="B191" s="151" t="s">
        <v>198</v>
      </c>
      <c r="C191" s="141" t="e">
        <f>#REF!</f>
        <v>#REF!</v>
      </c>
      <c r="D191" s="145" t="e">
        <f>#REF!</f>
        <v>#REF!</v>
      </c>
      <c r="E191" s="145" t="e">
        <f>#REF!</f>
        <v>#REF!</v>
      </c>
      <c r="F191" s="147" t="e">
        <f>#REF!</f>
        <v>#REF!</v>
      </c>
      <c r="G191" s="148" t="e">
        <f>#REF!</f>
        <v>#REF!</v>
      </c>
      <c r="H191" s="148" t="s">
        <v>198</v>
      </c>
      <c r="I191" s="148"/>
      <c r="J191" s="142" t="str">
        <f>'YARIŞMA BİLGİLERİ'!$F$21</f>
        <v>Master Erkekler</v>
      </c>
      <c r="K191" s="145" t="str">
        <f t="shared" si="6"/>
        <v>İZMİR-Masterler Türkiye Şampiyonası</v>
      </c>
      <c r="L191" s="196" t="e">
        <f>#REF!</f>
        <v>#REF!</v>
      </c>
      <c r="M191" s="146" t="s">
        <v>193</v>
      </c>
    </row>
    <row r="192" spans="1:13" s="138" customFormat="1" ht="26.25" customHeight="1" x14ac:dyDescent="0.2">
      <c r="A192" s="140">
        <v>190</v>
      </c>
      <c r="B192" s="151" t="s">
        <v>198</v>
      </c>
      <c r="C192" s="141" t="e">
        <f>#REF!</f>
        <v>#REF!</v>
      </c>
      <c r="D192" s="145" t="e">
        <f>#REF!</f>
        <v>#REF!</v>
      </c>
      <c r="E192" s="145" t="e">
        <f>#REF!</f>
        <v>#REF!</v>
      </c>
      <c r="F192" s="147" t="e">
        <f>#REF!</f>
        <v>#REF!</v>
      </c>
      <c r="G192" s="148" t="e">
        <f>#REF!</f>
        <v>#REF!</v>
      </c>
      <c r="H192" s="148" t="s">
        <v>198</v>
      </c>
      <c r="I192" s="148"/>
      <c r="J192" s="142" t="str">
        <f>'YARIŞMA BİLGİLERİ'!$F$21</f>
        <v>Master Erkekler</v>
      </c>
      <c r="K192" s="145" t="str">
        <f t="shared" si="6"/>
        <v>İZMİR-Masterler Türkiye Şampiyonası</v>
      </c>
      <c r="L192" s="196" t="e">
        <f>#REF!</f>
        <v>#REF!</v>
      </c>
      <c r="M192" s="146" t="s">
        <v>193</v>
      </c>
    </row>
    <row r="193" spans="1:13" s="138" customFormat="1" ht="26.25" customHeight="1" x14ac:dyDescent="0.2">
      <c r="A193" s="140">
        <v>191</v>
      </c>
      <c r="B193" s="151" t="s">
        <v>198</v>
      </c>
      <c r="C193" s="141" t="e">
        <f>#REF!</f>
        <v>#REF!</v>
      </c>
      <c r="D193" s="145" t="e">
        <f>#REF!</f>
        <v>#REF!</v>
      </c>
      <c r="E193" s="145" t="e">
        <f>#REF!</f>
        <v>#REF!</v>
      </c>
      <c r="F193" s="147" t="e">
        <f>#REF!</f>
        <v>#REF!</v>
      </c>
      <c r="G193" s="148" t="e">
        <f>#REF!</f>
        <v>#REF!</v>
      </c>
      <c r="H193" s="148" t="s">
        <v>198</v>
      </c>
      <c r="I193" s="148"/>
      <c r="J193" s="142" t="str">
        <f>'YARIŞMA BİLGİLERİ'!$F$21</f>
        <v>Master Erkekler</v>
      </c>
      <c r="K193" s="145" t="str">
        <f t="shared" si="6"/>
        <v>İZMİR-Masterler Türkiye Şampiyonası</v>
      </c>
      <c r="L193" s="196" t="e">
        <f>#REF!</f>
        <v>#REF!</v>
      </c>
      <c r="M193" s="146" t="s">
        <v>193</v>
      </c>
    </row>
    <row r="194" spans="1:13" s="138" customFormat="1" ht="26.25" customHeight="1" x14ac:dyDescent="0.2">
      <c r="A194" s="140">
        <v>192</v>
      </c>
      <c r="B194" s="151" t="s">
        <v>198</v>
      </c>
      <c r="C194" s="141" t="e">
        <f>#REF!</f>
        <v>#REF!</v>
      </c>
      <c r="D194" s="145" t="e">
        <f>#REF!</f>
        <v>#REF!</v>
      </c>
      <c r="E194" s="145" t="e">
        <f>#REF!</f>
        <v>#REF!</v>
      </c>
      <c r="F194" s="147" t="e">
        <f>#REF!</f>
        <v>#REF!</v>
      </c>
      <c r="G194" s="148" t="e">
        <f>#REF!</f>
        <v>#REF!</v>
      </c>
      <c r="H194" s="148" t="s">
        <v>198</v>
      </c>
      <c r="I194" s="148"/>
      <c r="J194" s="142" t="str">
        <f>'YARIŞMA BİLGİLERİ'!$F$21</f>
        <v>Master Erkekler</v>
      </c>
      <c r="K194" s="145" t="str">
        <f t="shared" si="6"/>
        <v>İZMİR-Masterler Türkiye Şampiyonası</v>
      </c>
      <c r="L194" s="196" t="e">
        <f>#REF!</f>
        <v>#REF!</v>
      </c>
      <c r="M194" s="146" t="s">
        <v>193</v>
      </c>
    </row>
    <row r="195" spans="1:13" s="138" customFormat="1" ht="26.25" customHeight="1" x14ac:dyDescent="0.2">
      <c r="A195" s="140">
        <v>193</v>
      </c>
      <c r="B195" s="151" t="s">
        <v>198</v>
      </c>
      <c r="C195" s="141" t="e">
        <f>#REF!</f>
        <v>#REF!</v>
      </c>
      <c r="D195" s="145" t="e">
        <f>#REF!</f>
        <v>#REF!</v>
      </c>
      <c r="E195" s="145" t="e">
        <f>#REF!</f>
        <v>#REF!</v>
      </c>
      <c r="F195" s="147" t="e">
        <f>#REF!</f>
        <v>#REF!</v>
      </c>
      <c r="G195" s="148" t="e">
        <f>#REF!</f>
        <v>#REF!</v>
      </c>
      <c r="H195" s="148" t="s">
        <v>198</v>
      </c>
      <c r="I195" s="148"/>
      <c r="J195" s="142" t="str">
        <f>'YARIŞMA BİLGİLERİ'!$F$21</f>
        <v>Master Erkekler</v>
      </c>
      <c r="K195" s="145" t="str">
        <f t="shared" si="6"/>
        <v>İZMİR-Masterler Türkiye Şampiyonası</v>
      </c>
      <c r="L195" s="196" t="e">
        <f>#REF!</f>
        <v>#REF!</v>
      </c>
      <c r="M195" s="146" t="s">
        <v>193</v>
      </c>
    </row>
    <row r="196" spans="1:13" s="138" customFormat="1" ht="26.25" customHeight="1" x14ac:dyDescent="0.2">
      <c r="A196" s="140">
        <v>194</v>
      </c>
      <c r="B196" s="151" t="s">
        <v>198</v>
      </c>
      <c r="C196" s="141" t="e">
        <f>#REF!</f>
        <v>#REF!</v>
      </c>
      <c r="D196" s="145" t="e">
        <f>#REF!</f>
        <v>#REF!</v>
      </c>
      <c r="E196" s="145" t="e">
        <f>#REF!</f>
        <v>#REF!</v>
      </c>
      <c r="F196" s="147" t="e">
        <f>#REF!</f>
        <v>#REF!</v>
      </c>
      <c r="G196" s="148" t="e">
        <f>#REF!</f>
        <v>#REF!</v>
      </c>
      <c r="H196" s="148" t="s">
        <v>198</v>
      </c>
      <c r="I196" s="148"/>
      <c r="J196" s="142" t="str">
        <f>'YARIŞMA BİLGİLERİ'!$F$21</f>
        <v>Master Erkekler</v>
      </c>
      <c r="K196" s="145" t="str">
        <f t="shared" si="6"/>
        <v>İZMİR-Masterler Türkiye Şampiyonası</v>
      </c>
      <c r="L196" s="196" t="e">
        <f>#REF!</f>
        <v>#REF!</v>
      </c>
      <c r="M196" s="146" t="s">
        <v>193</v>
      </c>
    </row>
    <row r="197" spans="1:13" s="138" customFormat="1" ht="26.25" customHeight="1" x14ac:dyDescent="0.2">
      <c r="A197" s="140">
        <v>195</v>
      </c>
      <c r="B197" s="151" t="s">
        <v>198</v>
      </c>
      <c r="C197" s="141" t="e">
        <f>#REF!</f>
        <v>#REF!</v>
      </c>
      <c r="D197" s="145" t="e">
        <f>#REF!</f>
        <v>#REF!</v>
      </c>
      <c r="E197" s="145" t="e">
        <f>#REF!</f>
        <v>#REF!</v>
      </c>
      <c r="F197" s="147" t="e">
        <f>#REF!</f>
        <v>#REF!</v>
      </c>
      <c r="G197" s="148" t="e">
        <f>#REF!</f>
        <v>#REF!</v>
      </c>
      <c r="H197" s="148" t="s">
        <v>198</v>
      </c>
      <c r="I197" s="148"/>
      <c r="J197" s="142" t="str">
        <f>'YARIŞMA BİLGİLERİ'!$F$21</f>
        <v>Master Erkekler</v>
      </c>
      <c r="K197" s="145" t="str">
        <f t="shared" si="6"/>
        <v>İZMİR-Masterler Türkiye Şampiyonası</v>
      </c>
      <c r="L197" s="196" t="e">
        <f>#REF!</f>
        <v>#REF!</v>
      </c>
      <c r="M197" s="146" t="s">
        <v>193</v>
      </c>
    </row>
    <row r="198" spans="1:13" s="138" customFormat="1" ht="26.25" customHeight="1" x14ac:dyDescent="0.2">
      <c r="A198" s="140">
        <v>196</v>
      </c>
      <c r="B198" s="151" t="s">
        <v>198</v>
      </c>
      <c r="C198" s="141" t="e">
        <f>#REF!</f>
        <v>#REF!</v>
      </c>
      <c r="D198" s="145" t="e">
        <f>#REF!</f>
        <v>#REF!</v>
      </c>
      <c r="E198" s="145" t="e">
        <f>#REF!</f>
        <v>#REF!</v>
      </c>
      <c r="F198" s="147" t="e">
        <f>#REF!</f>
        <v>#REF!</v>
      </c>
      <c r="G198" s="148" t="e">
        <f>#REF!</f>
        <v>#REF!</v>
      </c>
      <c r="H198" s="148" t="s">
        <v>198</v>
      </c>
      <c r="I198" s="148"/>
      <c r="J198" s="142" t="str">
        <f>'YARIŞMA BİLGİLERİ'!$F$21</f>
        <v>Master Erkekler</v>
      </c>
      <c r="K198" s="145" t="str">
        <f t="shared" si="6"/>
        <v>İZMİR-Masterler Türkiye Şampiyonası</v>
      </c>
      <c r="L198" s="196" t="e">
        <f>#REF!</f>
        <v>#REF!</v>
      </c>
      <c r="M198" s="146" t="s">
        <v>193</v>
      </c>
    </row>
    <row r="199" spans="1:13" s="138" customFormat="1" ht="26.25" customHeight="1" x14ac:dyDescent="0.2">
      <c r="A199" s="140">
        <v>197</v>
      </c>
      <c r="B199" s="151" t="s">
        <v>198</v>
      </c>
      <c r="C199" s="141" t="e">
        <f>#REF!</f>
        <v>#REF!</v>
      </c>
      <c r="D199" s="145" t="e">
        <f>#REF!</f>
        <v>#REF!</v>
      </c>
      <c r="E199" s="145" t="e">
        <f>#REF!</f>
        <v>#REF!</v>
      </c>
      <c r="F199" s="147" t="e">
        <f>#REF!</f>
        <v>#REF!</v>
      </c>
      <c r="G199" s="148" t="e">
        <f>#REF!</f>
        <v>#REF!</v>
      </c>
      <c r="H199" s="148" t="s">
        <v>198</v>
      </c>
      <c r="I199" s="148"/>
      <c r="J199" s="142" t="str">
        <f>'YARIŞMA BİLGİLERİ'!$F$21</f>
        <v>Master Erkekler</v>
      </c>
      <c r="K199" s="145" t="str">
        <f t="shared" si="6"/>
        <v>İZMİR-Masterler Türkiye Şampiyonası</v>
      </c>
      <c r="L199" s="196" t="e">
        <f>#REF!</f>
        <v>#REF!</v>
      </c>
      <c r="M199" s="146" t="s">
        <v>193</v>
      </c>
    </row>
    <row r="200" spans="1:13" s="138" customFormat="1" ht="26.25" customHeight="1" x14ac:dyDescent="0.2">
      <c r="A200" s="140">
        <v>198</v>
      </c>
      <c r="B200" s="151" t="s">
        <v>198</v>
      </c>
      <c r="C200" s="141" t="e">
        <f>#REF!</f>
        <v>#REF!</v>
      </c>
      <c r="D200" s="145" t="e">
        <f>#REF!</f>
        <v>#REF!</v>
      </c>
      <c r="E200" s="145" t="e">
        <f>#REF!</f>
        <v>#REF!</v>
      </c>
      <c r="F200" s="147" t="e">
        <f>#REF!</f>
        <v>#REF!</v>
      </c>
      <c r="G200" s="148" t="e">
        <f>#REF!</f>
        <v>#REF!</v>
      </c>
      <c r="H200" s="148" t="s">
        <v>198</v>
      </c>
      <c r="I200" s="148"/>
      <c r="J200" s="142" t="str">
        <f>'YARIŞMA BİLGİLERİ'!$F$21</f>
        <v>Master Erkekler</v>
      </c>
      <c r="K200" s="145" t="str">
        <f t="shared" si="6"/>
        <v>İZMİR-Masterler Türkiye Şampiyonası</v>
      </c>
      <c r="L200" s="196" t="e">
        <f>#REF!</f>
        <v>#REF!</v>
      </c>
      <c r="M200" s="146" t="s">
        <v>193</v>
      </c>
    </row>
    <row r="201" spans="1:13" s="138" customFormat="1" ht="26.25" customHeight="1" x14ac:dyDescent="0.2">
      <c r="A201" s="140">
        <v>199</v>
      </c>
      <c r="B201" s="151" t="s">
        <v>198</v>
      </c>
      <c r="C201" s="141" t="e">
        <f>#REF!</f>
        <v>#REF!</v>
      </c>
      <c r="D201" s="145" t="e">
        <f>#REF!</f>
        <v>#REF!</v>
      </c>
      <c r="E201" s="145" t="e">
        <f>#REF!</f>
        <v>#REF!</v>
      </c>
      <c r="F201" s="147" t="e">
        <f>#REF!</f>
        <v>#REF!</v>
      </c>
      <c r="G201" s="148" t="e">
        <f>#REF!</f>
        <v>#REF!</v>
      </c>
      <c r="H201" s="148" t="s">
        <v>198</v>
      </c>
      <c r="I201" s="148"/>
      <c r="J201" s="142" t="str">
        <f>'YARIŞMA BİLGİLERİ'!$F$21</f>
        <v>Master Erkekler</v>
      </c>
      <c r="K201" s="145" t="str">
        <f t="shared" si="6"/>
        <v>İZMİR-Masterler Türkiye Şampiyonası</v>
      </c>
      <c r="L201" s="196" t="e">
        <f>#REF!</f>
        <v>#REF!</v>
      </c>
      <c r="M201" s="146" t="s">
        <v>193</v>
      </c>
    </row>
    <row r="202" spans="1:13" s="138" customFormat="1" ht="26.25" customHeight="1" x14ac:dyDescent="0.2">
      <c r="A202" s="140">
        <v>200</v>
      </c>
      <c r="B202" s="151" t="s">
        <v>198</v>
      </c>
      <c r="C202" s="141" t="e">
        <f>#REF!</f>
        <v>#REF!</v>
      </c>
      <c r="D202" s="145" t="e">
        <f>#REF!</f>
        <v>#REF!</v>
      </c>
      <c r="E202" s="145" t="e">
        <f>#REF!</f>
        <v>#REF!</v>
      </c>
      <c r="F202" s="147" t="e">
        <f>#REF!</f>
        <v>#REF!</v>
      </c>
      <c r="G202" s="148" t="e">
        <f>#REF!</f>
        <v>#REF!</v>
      </c>
      <c r="H202" s="148" t="s">
        <v>198</v>
      </c>
      <c r="I202" s="148"/>
      <c r="J202" s="142" t="str">
        <f>'YARIŞMA BİLGİLERİ'!$F$21</f>
        <v>Master Erkekler</v>
      </c>
      <c r="K202" s="145" t="str">
        <f t="shared" si="6"/>
        <v>İZMİR-Masterler Türkiye Şampiyonası</v>
      </c>
      <c r="L202" s="196" t="e">
        <f>#REF!</f>
        <v>#REF!</v>
      </c>
      <c r="M202" s="146" t="s">
        <v>193</v>
      </c>
    </row>
    <row r="203" spans="1:13" s="138" customFormat="1" ht="26.25" customHeight="1" x14ac:dyDescent="0.2">
      <c r="A203" s="140">
        <v>201</v>
      </c>
      <c r="B203" s="151" t="s">
        <v>198</v>
      </c>
      <c r="C203" s="141" t="e">
        <f>#REF!</f>
        <v>#REF!</v>
      </c>
      <c r="D203" s="145" t="e">
        <f>#REF!</f>
        <v>#REF!</v>
      </c>
      <c r="E203" s="145" t="e">
        <f>#REF!</f>
        <v>#REF!</v>
      </c>
      <c r="F203" s="147" t="e">
        <f>#REF!</f>
        <v>#REF!</v>
      </c>
      <c r="G203" s="148" t="e">
        <f>#REF!</f>
        <v>#REF!</v>
      </c>
      <c r="H203" s="148" t="s">
        <v>198</v>
      </c>
      <c r="I203" s="148"/>
      <c r="J203" s="142" t="str">
        <f>'YARIŞMA BİLGİLERİ'!$F$21</f>
        <v>Master Erkekler</v>
      </c>
      <c r="K203" s="145" t="str">
        <f t="shared" si="6"/>
        <v>İZMİR-Masterler Türkiye Şampiyonası</v>
      </c>
      <c r="L203" s="196" t="e">
        <f>#REF!</f>
        <v>#REF!</v>
      </c>
      <c r="M203" s="146" t="s">
        <v>193</v>
      </c>
    </row>
    <row r="204" spans="1:13" s="138" customFormat="1" ht="26.25" customHeight="1" x14ac:dyDescent="0.2">
      <c r="A204" s="140">
        <v>202</v>
      </c>
      <c r="B204" s="151" t="s">
        <v>198</v>
      </c>
      <c r="C204" s="141" t="e">
        <f>#REF!</f>
        <v>#REF!</v>
      </c>
      <c r="D204" s="145" t="e">
        <f>#REF!</f>
        <v>#REF!</v>
      </c>
      <c r="E204" s="145" t="e">
        <f>#REF!</f>
        <v>#REF!</v>
      </c>
      <c r="F204" s="147" t="e">
        <f>#REF!</f>
        <v>#REF!</v>
      </c>
      <c r="G204" s="148" t="e">
        <f>#REF!</f>
        <v>#REF!</v>
      </c>
      <c r="H204" s="148" t="s">
        <v>198</v>
      </c>
      <c r="I204" s="148"/>
      <c r="J204" s="142" t="str">
        <f>'YARIŞMA BİLGİLERİ'!$F$21</f>
        <v>Master Erkekler</v>
      </c>
      <c r="K204" s="145" t="str">
        <f t="shared" si="6"/>
        <v>İZMİR-Masterler Türkiye Şampiyonası</v>
      </c>
      <c r="L204" s="196" t="e">
        <f>#REF!</f>
        <v>#REF!</v>
      </c>
      <c r="M204" s="146" t="s">
        <v>193</v>
      </c>
    </row>
    <row r="205" spans="1:13" s="138" customFormat="1" ht="26.25" customHeight="1" x14ac:dyDescent="0.2">
      <c r="A205" s="140">
        <v>203</v>
      </c>
      <c r="B205" s="151" t="s">
        <v>198</v>
      </c>
      <c r="C205" s="141" t="e">
        <f>#REF!</f>
        <v>#REF!</v>
      </c>
      <c r="D205" s="145" t="e">
        <f>#REF!</f>
        <v>#REF!</v>
      </c>
      <c r="E205" s="145" t="e">
        <f>#REF!</f>
        <v>#REF!</v>
      </c>
      <c r="F205" s="147" t="e">
        <f>#REF!</f>
        <v>#REF!</v>
      </c>
      <c r="G205" s="148" t="e">
        <f>#REF!</f>
        <v>#REF!</v>
      </c>
      <c r="H205" s="148" t="s">
        <v>198</v>
      </c>
      <c r="I205" s="148"/>
      <c r="J205" s="142" t="str">
        <f>'YARIŞMA BİLGİLERİ'!$F$21</f>
        <v>Master Erkekler</v>
      </c>
      <c r="K205" s="145" t="str">
        <f t="shared" si="6"/>
        <v>İZMİR-Masterler Türkiye Şampiyonası</v>
      </c>
      <c r="L205" s="196" t="e">
        <f>#REF!</f>
        <v>#REF!</v>
      </c>
      <c r="M205" s="146" t="s">
        <v>193</v>
      </c>
    </row>
    <row r="206" spans="1:13" s="138" customFormat="1" ht="26.25" customHeight="1" x14ac:dyDescent="0.2">
      <c r="A206" s="140">
        <v>204</v>
      </c>
      <c r="B206" s="151" t="s">
        <v>198</v>
      </c>
      <c r="C206" s="141" t="e">
        <f>#REF!</f>
        <v>#REF!</v>
      </c>
      <c r="D206" s="145" t="e">
        <f>#REF!</f>
        <v>#REF!</v>
      </c>
      <c r="E206" s="145" t="e">
        <f>#REF!</f>
        <v>#REF!</v>
      </c>
      <c r="F206" s="147" t="e">
        <f>#REF!</f>
        <v>#REF!</v>
      </c>
      <c r="G206" s="148" t="e">
        <f>#REF!</f>
        <v>#REF!</v>
      </c>
      <c r="H206" s="148" t="s">
        <v>198</v>
      </c>
      <c r="I206" s="148"/>
      <c r="J206" s="142" t="str">
        <f>'YARIŞMA BİLGİLERİ'!$F$21</f>
        <v>Master Erkekler</v>
      </c>
      <c r="K206" s="145" t="str">
        <f t="shared" si="6"/>
        <v>İZMİR-Masterler Türkiye Şampiyonası</v>
      </c>
      <c r="L206" s="196" t="e">
        <f>#REF!</f>
        <v>#REF!</v>
      </c>
      <c r="M206" s="146" t="s">
        <v>193</v>
      </c>
    </row>
    <row r="207" spans="1:13" s="138" customFormat="1" ht="26.25" customHeight="1" x14ac:dyDescent="0.2">
      <c r="A207" s="140">
        <v>205</v>
      </c>
      <c r="B207" s="151" t="s">
        <v>198</v>
      </c>
      <c r="C207" s="141" t="e">
        <f>#REF!</f>
        <v>#REF!</v>
      </c>
      <c r="D207" s="145" t="e">
        <f>#REF!</f>
        <v>#REF!</v>
      </c>
      <c r="E207" s="145" t="e">
        <f>#REF!</f>
        <v>#REF!</v>
      </c>
      <c r="F207" s="147" t="e">
        <f>#REF!</f>
        <v>#REF!</v>
      </c>
      <c r="G207" s="148" t="e">
        <f>#REF!</f>
        <v>#REF!</v>
      </c>
      <c r="H207" s="148" t="s">
        <v>198</v>
      </c>
      <c r="I207" s="148"/>
      <c r="J207" s="142" t="str">
        <f>'YARIŞMA BİLGİLERİ'!$F$21</f>
        <v>Master Erkekler</v>
      </c>
      <c r="K207" s="145" t="str">
        <f t="shared" si="6"/>
        <v>İZMİR-Masterler Türkiye Şampiyonası</v>
      </c>
      <c r="L207" s="196" t="e">
        <f>#REF!</f>
        <v>#REF!</v>
      </c>
      <c r="M207" s="146" t="s">
        <v>193</v>
      </c>
    </row>
    <row r="208" spans="1:13" s="138" customFormat="1" ht="26.25" customHeight="1" x14ac:dyDescent="0.2">
      <c r="A208" s="140">
        <v>206</v>
      </c>
      <c r="B208" s="151" t="s">
        <v>198</v>
      </c>
      <c r="C208" s="141" t="e">
        <f>#REF!</f>
        <v>#REF!</v>
      </c>
      <c r="D208" s="145" t="e">
        <f>#REF!</f>
        <v>#REF!</v>
      </c>
      <c r="E208" s="145" t="e">
        <f>#REF!</f>
        <v>#REF!</v>
      </c>
      <c r="F208" s="147" t="e">
        <f>#REF!</f>
        <v>#REF!</v>
      </c>
      <c r="G208" s="148" t="e">
        <f>#REF!</f>
        <v>#REF!</v>
      </c>
      <c r="H208" s="148" t="s">
        <v>198</v>
      </c>
      <c r="I208" s="148"/>
      <c r="J208" s="142" t="str">
        <f>'YARIŞMA BİLGİLERİ'!$F$21</f>
        <v>Master Erkekler</v>
      </c>
      <c r="K208" s="145" t="str">
        <f t="shared" si="6"/>
        <v>İZMİR-Masterler Türkiye Şampiyonası</v>
      </c>
      <c r="L208" s="196" t="e">
        <f>#REF!</f>
        <v>#REF!</v>
      </c>
      <c r="M208" s="146" t="s">
        <v>193</v>
      </c>
    </row>
    <row r="209" spans="1:13" s="138" customFormat="1" ht="26.25" customHeight="1" x14ac:dyDescent="0.2">
      <c r="A209" s="140">
        <v>207</v>
      </c>
      <c r="B209" s="151" t="s">
        <v>198</v>
      </c>
      <c r="C209" s="141" t="e">
        <f>#REF!</f>
        <v>#REF!</v>
      </c>
      <c r="D209" s="145" t="e">
        <f>#REF!</f>
        <v>#REF!</v>
      </c>
      <c r="E209" s="145" t="e">
        <f>#REF!</f>
        <v>#REF!</v>
      </c>
      <c r="F209" s="147" t="e">
        <f>#REF!</f>
        <v>#REF!</v>
      </c>
      <c r="G209" s="148" t="e">
        <f>#REF!</f>
        <v>#REF!</v>
      </c>
      <c r="H209" s="148" t="s">
        <v>198</v>
      </c>
      <c r="I209" s="148"/>
      <c r="J209" s="142" t="str">
        <f>'YARIŞMA BİLGİLERİ'!$F$21</f>
        <v>Master Erkekler</v>
      </c>
      <c r="K209" s="145" t="str">
        <f t="shared" si="6"/>
        <v>İZMİR-Masterler Türkiye Şampiyonası</v>
      </c>
      <c r="L209" s="196" t="e">
        <f>#REF!</f>
        <v>#REF!</v>
      </c>
      <c r="M209" s="146" t="s">
        <v>193</v>
      </c>
    </row>
    <row r="210" spans="1:13" s="138" customFormat="1" ht="26.25" customHeight="1" x14ac:dyDescent="0.2">
      <c r="A210" s="140">
        <v>208</v>
      </c>
      <c r="B210" s="151" t="s">
        <v>198</v>
      </c>
      <c r="C210" s="141" t="e">
        <f>#REF!</f>
        <v>#REF!</v>
      </c>
      <c r="D210" s="145" t="e">
        <f>#REF!</f>
        <v>#REF!</v>
      </c>
      <c r="E210" s="145" t="e">
        <f>#REF!</f>
        <v>#REF!</v>
      </c>
      <c r="F210" s="147" t="e">
        <f>#REF!</f>
        <v>#REF!</v>
      </c>
      <c r="G210" s="148" t="e">
        <f>#REF!</f>
        <v>#REF!</v>
      </c>
      <c r="H210" s="148" t="s">
        <v>198</v>
      </c>
      <c r="I210" s="148"/>
      <c r="J210" s="142" t="str">
        <f>'YARIŞMA BİLGİLERİ'!$F$21</f>
        <v>Master Erkekler</v>
      </c>
      <c r="K210" s="145" t="str">
        <f t="shared" si="6"/>
        <v>İZMİR-Masterler Türkiye Şampiyonası</v>
      </c>
      <c r="L210" s="196" t="e">
        <f>#REF!</f>
        <v>#REF!</v>
      </c>
      <c r="M210" s="146" t="s">
        <v>193</v>
      </c>
    </row>
    <row r="211" spans="1:13" s="138" customFormat="1" ht="26.25" customHeight="1" x14ac:dyDescent="0.2">
      <c r="A211" s="140">
        <v>209</v>
      </c>
      <c r="B211" s="151" t="s">
        <v>198</v>
      </c>
      <c r="C211" s="141" t="e">
        <f>#REF!</f>
        <v>#REF!</v>
      </c>
      <c r="D211" s="145" t="e">
        <f>#REF!</f>
        <v>#REF!</v>
      </c>
      <c r="E211" s="145" t="e">
        <f>#REF!</f>
        <v>#REF!</v>
      </c>
      <c r="F211" s="147" t="e">
        <f>#REF!</f>
        <v>#REF!</v>
      </c>
      <c r="G211" s="148" t="e">
        <f>#REF!</f>
        <v>#REF!</v>
      </c>
      <c r="H211" s="148" t="s">
        <v>198</v>
      </c>
      <c r="I211" s="148"/>
      <c r="J211" s="142" t="str">
        <f>'YARIŞMA BİLGİLERİ'!$F$21</f>
        <v>Master Erkekler</v>
      </c>
      <c r="K211" s="145" t="str">
        <f t="shared" si="6"/>
        <v>İZMİR-Masterler Türkiye Şampiyonası</v>
      </c>
      <c r="L211" s="196" t="e">
        <f>#REF!</f>
        <v>#REF!</v>
      </c>
      <c r="M211" s="146" t="s">
        <v>193</v>
      </c>
    </row>
    <row r="212" spans="1:13" s="138" customFormat="1" ht="26.25" customHeight="1" x14ac:dyDescent="0.2">
      <c r="A212" s="140">
        <v>210</v>
      </c>
      <c r="B212" s="151" t="s">
        <v>198</v>
      </c>
      <c r="C212" s="141" t="e">
        <f>#REF!</f>
        <v>#REF!</v>
      </c>
      <c r="D212" s="145" t="e">
        <f>#REF!</f>
        <v>#REF!</v>
      </c>
      <c r="E212" s="145" t="e">
        <f>#REF!</f>
        <v>#REF!</v>
      </c>
      <c r="F212" s="147" t="e">
        <f>#REF!</f>
        <v>#REF!</v>
      </c>
      <c r="G212" s="148" t="e">
        <f>#REF!</f>
        <v>#REF!</v>
      </c>
      <c r="H212" s="148" t="s">
        <v>198</v>
      </c>
      <c r="I212" s="148"/>
      <c r="J212" s="142" t="str">
        <f>'YARIŞMA BİLGİLERİ'!$F$21</f>
        <v>Master Erkekler</v>
      </c>
      <c r="K212" s="145" t="str">
        <f t="shared" si="6"/>
        <v>İZMİR-Masterler Türkiye Şampiyonası</v>
      </c>
      <c r="L212" s="196" t="e">
        <f>#REF!</f>
        <v>#REF!</v>
      </c>
      <c r="M212" s="146" t="s">
        <v>193</v>
      </c>
    </row>
    <row r="213" spans="1:13" s="138" customFormat="1" ht="26.25" customHeight="1" x14ac:dyDescent="0.2">
      <c r="A213" s="140">
        <v>211</v>
      </c>
      <c r="B213" s="151" t="s">
        <v>198</v>
      </c>
      <c r="C213" s="141" t="e">
        <f>#REF!</f>
        <v>#REF!</v>
      </c>
      <c r="D213" s="145" t="e">
        <f>#REF!</f>
        <v>#REF!</v>
      </c>
      <c r="E213" s="145" t="e">
        <f>#REF!</f>
        <v>#REF!</v>
      </c>
      <c r="F213" s="147" t="e">
        <f>#REF!</f>
        <v>#REF!</v>
      </c>
      <c r="G213" s="148" t="e">
        <f>#REF!</f>
        <v>#REF!</v>
      </c>
      <c r="H213" s="148" t="s">
        <v>198</v>
      </c>
      <c r="I213" s="148"/>
      <c r="J213" s="142" t="str">
        <f>'YARIŞMA BİLGİLERİ'!$F$21</f>
        <v>Master Erkekler</v>
      </c>
      <c r="K213" s="145" t="str">
        <f t="shared" si="6"/>
        <v>İZMİR-Masterler Türkiye Şampiyonası</v>
      </c>
      <c r="L213" s="196" t="e">
        <f>#REF!</f>
        <v>#REF!</v>
      </c>
      <c r="M213" s="146" t="s">
        <v>193</v>
      </c>
    </row>
    <row r="214" spans="1:13" s="138" customFormat="1" ht="26.25" customHeight="1" x14ac:dyDescent="0.2">
      <c r="A214" s="140">
        <v>212</v>
      </c>
      <c r="B214" s="151" t="s">
        <v>198</v>
      </c>
      <c r="C214" s="141" t="e">
        <f>#REF!</f>
        <v>#REF!</v>
      </c>
      <c r="D214" s="145" t="e">
        <f>#REF!</f>
        <v>#REF!</v>
      </c>
      <c r="E214" s="145" t="e">
        <f>#REF!</f>
        <v>#REF!</v>
      </c>
      <c r="F214" s="147" t="e">
        <f>#REF!</f>
        <v>#REF!</v>
      </c>
      <c r="G214" s="148" t="e">
        <f>#REF!</f>
        <v>#REF!</v>
      </c>
      <c r="H214" s="148" t="s">
        <v>198</v>
      </c>
      <c r="I214" s="148"/>
      <c r="J214" s="142" t="str">
        <f>'YARIŞMA BİLGİLERİ'!$F$21</f>
        <v>Master Erkekler</v>
      </c>
      <c r="K214" s="145" t="str">
        <f t="shared" si="6"/>
        <v>İZMİR-Masterler Türkiye Şampiyonası</v>
      </c>
      <c r="L214" s="196" t="e">
        <f>#REF!</f>
        <v>#REF!</v>
      </c>
      <c r="M214" s="146" t="s">
        <v>193</v>
      </c>
    </row>
    <row r="215" spans="1:13" s="138" customFormat="1" ht="26.25" customHeight="1" x14ac:dyDescent="0.2">
      <c r="A215" s="140">
        <v>213</v>
      </c>
      <c r="B215" s="151" t="s">
        <v>198</v>
      </c>
      <c r="C215" s="141" t="e">
        <f>#REF!</f>
        <v>#REF!</v>
      </c>
      <c r="D215" s="145" t="e">
        <f>#REF!</f>
        <v>#REF!</v>
      </c>
      <c r="E215" s="145" t="e">
        <f>#REF!</f>
        <v>#REF!</v>
      </c>
      <c r="F215" s="147" t="e">
        <f>#REF!</f>
        <v>#REF!</v>
      </c>
      <c r="G215" s="148" t="e">
        <f>#REF!</f>
        <v>#REF!</v>
      </c>
      <c r="H215" s="148" t="s">
        <v>198</v>
      </c>
      <c r="I215" s="148"/>
      <c r="J215" s="142" t="str">
        <f>'YARIŞMA BİLGİLERİ'!$F$21</f>
        <v>Master Erkekler</v>
      </c>
      <c r="K215" s="145" t="str">
        <f t="shared" si="6"/>
        <v>İZMİR-Masterler Türkiye Şampiyonası</v>
      </c>
      <c r="L215" s="196" t="e">
        <f>#REF!</f>
        <v>#REF!</v>
      </c>
      <c r="M215" s="146" t="s">
        <v>193</v>
      </c>
    </row>
    <row r="216" spans="1:13" s="138" customFormat="1" ht="26.25" customHeight="1" x14ac:dyDescent="0.2">
      <c r="A216" s="140">
        <v>214</v>
      </c>
      <c r="B216" s="151" t="s">
        <v>198</v>
      </c>
      <c r="C216" s="141" t="e">
        <f>#REF!</f>
        <v>#REF!</v>
      </c>
      <c r="D216" s="145" t="e">
        <f>#REF!</f>
        <v>#REF!</v>
      </c>
      <c r="E216" s="145" t="e">
        <f>#REF!</f>
        <v>#REF!</v>
      </c>
      <c r="F216" s="147" t="e">
        <f>#REF!</f>
        <v>#REF!</v>
      </c>
      <c r="G216" s="148" t="e">
        <f>#REF!</f>
        <v>#REF!</v>
      </c>
      <c r="H216" s="148" t="s">
        <v>198</v>
      </c>
      <c r="I216" s="148"/>
      <c r="J216" s="142" t="str">
        <f>'YARIŞMA BİLGİLERİ'!$F$21</f>
        <v>Master Erkekler</v>
      </c>
      <c r="K216" s="145" t="str">
        <f t="shared" si="6"/>
        <v>İZMİR-Masterler Türkiye Şampiyonası</v>
      </c>
      <c r="L216" s="196" t="e">
        <f>#REF!</f>
        <v>#REF!</v>
      </c>
      <c r="M216" s="146" t="s">
        <v>193</v>
      </c>
    </row>
    <row r="217" spans="1:13" s="138" customFormat="1" ht="26.25" customHeight="1" x14ac:dyDescent="0.2">
      <c r="A217" s="140">
        <v>215</v>
      </c>
      <c r="B217" s="151" t="s">
        <v>198</v>
      </c>
      <c r="C217" s="141" t="e">
        <f>#REF!</f>
        <v>#REF!</v>
      </c>
      <c r="D217" s="145" t="e">
        <f>#REF!</f>
        <v>#REF!</v>
      </c>
      <c r="E217" s="145" t="e">
        <f>#REF!</f>
        <v>#REF!</v>
      </c>
      <c r="F217" s="147" t="e">
        <f>#REF!</f>
        <v>#REF!</v>
      </c>
      <c r="G217" s="148" t="e">
        <f>#REF!</f>
        <v>#REF!</v>
      </c>
      <c r="H217" s="148" t="s">
        <v>198</v>
      </c>
      <c r="I217" s="148"/>
      <c r="J217" s="142" t="str">
        <f>'YARIŞMA BİLGİLERİ'!$F$21</f>
        <v>Master Erkekler</v>
      </c>
      <c r="K217" s="145" t="str">
        <f t="shared" si="6"/>
        <v>İZMİR-Masterler Türkiye Şampiyonası</v>
      </c>
      <c r="L217" s="196" t="e">
        <f>#REF!</f>
        <v>#REF!</v>
      </c>
      <c r="M217" s="146" t="s">
        <v>193</v>
      </c>
    </row>
    <row r="218" spans="1:13" s="138" customFormat="1" ht="26.25" customHeight="1" x14ac:dyDescent="0.2">
      <c r="A218" s="140">
        <v>216</v>
      </c>
      <c r="B218" s="151" t="s">
        <v>198</v>
      </c>
      <c r="C218" s="141" t="e">
        <f>#REF!</f>
        <v>#REF!</v>
      </c>
      <c r="D218" s="145" t="e">
        <f>#REF!</f>
        <v>#REF!</v>
      </c>
      <c r="E218" s="145" t="e">
        <f>#REF!</f>
        <v>#REF!</v>
      </c>
      <c r="F218" s="147" t="e">
        <f>#REF!</f>
        <v>#REF!</v>
      </c>
      <c r="G218" s="148" t="e">
        <f>#REF!</f>
        <v>#REF!</v>
      </c>
      <c r="H218" s="148" t="s">
        <v>198</v>
      </c>
      <c r="I218" s="148"/>
      <c r="J218" s="142" t="str">
        <f>'YARIŞMA BİLGİLERİ'!$F$21</f>
        <v>Master Erkekler</v>
      </c>
      <c r="K218" s="145" t="str">
        <f t="shared" si="6"/>
        <v>İZMİR-Masterler Türkiye Şampiyonası</v>
      </c>
      <c r="L218" s="196" t="e">
        <f>#REF!</f>
        <v>#REF!</v>
      </c>
      <c r="M218" s="146" t="s">
        <v>193</v>
      </c>
    </row>
    <row r="219" spans="1:13" s="138" customFormat="1" ht="26.25" customHeight="1" x14ac:dyDescent="0.2">
      <c r="A219" s="140">
        <v>217</v>
      </c>
      <c r="B219" s="151" t="s">
        <v>198</v>
      </c>
      <c r="C219" s="141" t="e">
        <f>#REF!</f>
        <v>#REF!</v>
      </c>
      <c r="D219" s="145" t="e">
        <f>#REF!</f>
        <v>#REF!</v>
      </c>
      <c r="E219" s="145" t="e">
        <f>#REF!</f>
        <v>#REF!</v>
      </c>
      <c r="F219" s="147" t="e">
        <f>#REF!</f>
        <v>#REF!</v>
      </c>
      <c r="G219" s="148" t="e">
        <f>#REF!</f>
        <v>#REF!</v>
      </c>
      <c r="H219" s="148" t="s">
        <v>198</v>
      </c>
      <c r="I219" s="148"/>
      <c r="J219" s="142" t="str">
        <f>'YARIŞMA BİLGİLERİ'!$F$21</f>
        <v>Master Erkekler</v>
      </c>
      <c r="K219" s="145" t="str">
        <f t="shared" si="6"/>
        <v>İZMİR-Masterler Türkiye Şampiyonası</v>
      </c>
      <c r="L219" s="196" t="e">
        <f>#REF!</f>
        <v>#REF!</v>
      </c>
      <c r="M219" s="146" t="s">
        <v>193</v>
      </c>
    </row>
    <row r="220" spans="1:13" s="138" customFormat="1" ht="26.25" customHeight="1" x14ac:dyDescent="0.2">
      <c r="A220" s="140">
        <v>218</v>
      </c>
      <c r="B220" s="151" t="s">
        <v>198</v>
      </c>
      <c r="C220" s="141" t="e">
        <f>#REF!</f>
        <v>#REF!</v>
      </c>
      <c r="D220" s="145" t="e">
        <f>#REF!</f>
        <v>#REF!</v>
      </c>
      <c r="E220" s="145" t="e">
        <f>#REF!</f>
        <v>#REF!</v>
      </c>
      <c r="F220" s="147" t="e">
        <f>#REF!</f>
        <v>#REF!</v>
      </c>
      <c r="G220" s="148" t="e">
        <f>#REF!</f>
        <v>#REF!</v>
      </c>
      <c r="H220" s="148" t="s">
        <v>198</v>
      </c>
      <c r="I220" s="148"/>
      <c r="J220" s="142" t="str">
        <f>'YARIŞMA BİLGİLERİ'!$F$21</f>
        <v>Master Erkekler</v>
      </c>
      <c r="K220" s="145" t="str">
        <f t="shared" si="6"/>
        <v>İZMİR-Masterler Türkiye Şampiyonası</v>
      </c>
      <c r="L220" s="196" t="e">
        <f>#REF!</f>
        <v>#REF!</v>
      </c>
      <c r="M220" s="146" t="s">
        <v>193</v>
      </c>
    </row>
    <row r="221" spans="1:13" s="138" customFormat="1" ht="26.25" customHeight="1" x14ac:dyDescent="0.2">
      <c r="A221" s="140">
        <v>219</v>
      </c>
      <c r="B221" s="151" t="s">
        <v>198</v>
      </c>
      <c r="C221" s="141" t="e">
        <f>#REF!</f>
        <v>#REF!</v>
      </c>
      <c r="D221" s="145" t="e">
        <f>#REF!</f>
        <v>#REF!</v>
      </c>
      <c r="E221" s="145" t="e">
        <f>#REF!</f>
        <v>#REF!</v>
      </c>
      <c r="F221" s="147" t="e">
        <f>#REF!</f>
        <v>#REF!</v>
      </c>
      <c r="G221" s="148" t="e">
        <f>#REF!</f>
        <v>#REF!</v>
      </c>
      <c r="H221" s="148" t="s">
        <v>198</v>
      </c>
      <c r="I221" s="148"/>
      <c r="J221" s="142" t="str">
        <f>'YARIŞMA BİLGİLERİ'!$F$21</f>
        <v>Master Erkekler</v>
      </c>
      <c r="K221" s="145" t="str">
        <f t="shared" si="6"/>
        <v>İZMİR-Masterler Türkiye Şampiyonası</v>
      </c>
      <c r="L221" s="196" t="e">
        <f>#REF!</f>
        <v>#REF!</v>
      </c>
      <c r="M221" s="146" t="s">
        <v>193</v>
      </c>
    </row>
    <row r="222" spans="1:13" s="138" customFormat="1" ht="26.25" customHeight="1" x14ac:dyDescent="0.2">
      <c r="A222" s="140">
        <v>220</v>
      </c>
      <c r="B222" s="151" t="s">
        <v>198</v>
      </c>
      <c r="C222" s="141" t="e">
        <f>#REF!</f>
        <v>#REF!</v>
      </c>
      <c r="D222" s="145" t="e">
        <f>#REF!</f>
        <v>#REF!</v>
      </c>
      <c r="E222" s="145" t="e">
        <f>#REF!</f>
        <v>#REF!</v>
      </c>
      <c r="F222" s="147" t="e">
        <f>#REF!</f>
        <v>#REF!</v>
      </c>
      <c r="G222" s="148" t="e">
        <f>#REF!</f>
        <v>#REF!</v>
      </c>
      <c r="H222" s="148" t="s">
        <v>198</v>
      </c>
      <c r="I222" s="148"/>
      <c r="J222" s="142" t="str">
        <f>'YARIŞMA BİLGİLERİ'!$F$21</f>
        <v>Master Erkekler</v>
      </c>
      <c r="K222" s="145" t="str">
        <f t="shared" si="6"/>
        <v>İZMİR-Masterler Türkiye Şampiyonası</v>
      </c>
      <c r="L222" s="196" t="e">
        <f>#REF!</f>
        <v>#REF!</v>
      </c>
      <c r="M222" s="146" t="s">
        <v>193</v>
      </c>
    </row>
    <row r="223" spans="1:13" s="138" customFormat="1" ht="26.25" customHeight="1" x14ac:dyDescent="0.2">
      <c r="A223" s="140">
        <v>221</v>
      </c>
      <c r="B223" s="151" t="s">
        <v>198</v>
      </c>
      <c r="C223" s="141" t="e">
        <f>#REF!</f>
        <v>#REF!</v>
      </c>
      <c r="D223" s="145" t="e">
        <f>#REF!</f>
        <v>#REF!</v>
      </c>
      <c r="E223" s="145" t="e">
        <f>#REF!</f>
        <v>#REF!</v>
      </c>
      <c r="F223" s="147" t="e">
        <f>#REF!</f>
        <v>#REF!</v>
      </c>
      <c r="G223" s="148" t="e">
        <f>#REF!</f>
        <v>#REF!</v>
      </c>
      <c r="H223" s="148" t="s">
        <v>198</v>
      </c>
      <c r="I223" s="148"/>
      <c r="J223" s="142" t="str">
        <f>'YARIŞMA BİLGİLERİ'!$F$21</f>
        <v>Master Erkekler</v>
      </c>
      <c r="K223" s="145" t="str">
        <f t="shared" si="6"/>
        <v>İZMİR-Masterler Türkiye Şampiyonası</v>
      </c>
      <c r="L223" s="196" t="e">
        <f>#REF!</f>
        <v>#REF!</v>
      </c>
      <c r="M223" s="146" t="s">
        <v>193</v>
      </c>
    </row>
    <row r="224" spans="1:13" s="138" customFormat="1" ht="26.25" customHeight="1" x14ac:dyDescent="0.2">
      <c r="A224" s="140">
        <v>222</v>
      </c>
      <c r="B224" s="151" t="s">
        <v>198</v>
      </c>
      <c r="C224" s="141" t="e">
        <f>#REF!</f>
        <v>#REF!</v>
      </c>
      <c r="D224" s="145" t="e">
        <f>#REF!</f>
        <v>#REF!</v>
      </c>
      <c r="E224" s="145" t="e">
        <f>#REF!</f>
        <v>#REF!</v>
      </c>
      <c r="F224" s="147" t="e">
        <f>#REF!</f>
        <v>#REF!</v>
      </c>
      <c r="G224" s="148" t="e">
        <f>#REF!</f>
        <v>#REF!</v>
      </c>
      <c r="H224" s="148" t="s">
        <v>198</v>
      </c>
      <c r="I224" s="148"/>
      <c r="J224" s="142" t="str">
        <f>'YARIŞMA BİLGİLERİ'!$F$21</f>
        <v>Master Erkekler</v>
      </c>
      <c r="K224" s="145" t="str">
        <f t="shared" si="6"/>
        <v>İZMİR-Masterler Türkiye Şampiyonası</v>
      </c>
      <c r="L224" s="196" t="e">
        <f>#REF!</f>
        <v>#REF!</v>
      </c>
      <c r="M224" s="146" t="s">
        <v>193</v>
      </c>
    </row>
    <row r="225" spans="1:13" s="138" customFormat="1" ht="26.25" customHeight="1" x14ac:dyDescent="0.2">
      <c r="A225" s="140">
        <v>223</v>
      </c>
      <c r="B225" s="151" t="s">
        <v>198</v>
      </c>
      <c r="C225" s="141" t="e">
        <f>#REF!</f>
        <v>#REF!</v>
      </c>
      <c r="D225" s="145" t="e">
        <f>#REF!</f>
        <v>#REF!</v>
      </c>
      <c r="E225" s="145" t="e">
        <f>#REF!</f>
        <v>#REF!</v>
      </c>
      <c r="F225" s="147" t="e">
        <f>#REF!</f>
        <v>#REF!</v>
      </c>
      <c r="G225" s="148" t="e">
        <f>#REF!</f>
        <v>#REF!</v>
      </c>
      <c r="H225" s="148" t="s">
        <v>198</v>
      </c>
      <c r="I225" s="148"/>
      <c r="J225" s="142" t="str">
        <f>'YARIŞMA BİLGİLERİ'!$F$21</f>
        <v>Master Erkekler</v>
      </c>
      <c r="K225" s="145" t="str">
        <f t="shared" si="6"/>
        <v>İZMİR-Masterler Türkiye Şampiyonası</v>
      </c>
      <c r="L225" s="196" t="e">
        <f>#REF!</f>
        <v>#REF!</v>
      </c>
      <c r="M225" s="146" t="s">
        <v>193</v>
      </c>
    </row>
    <row r="226" spans="1:13" s="138" customFormat="1" ht="26.25" customHeight="1" x14ac:dyDescent="0.2">
      <c r="A226" s="140">
        <v>224</v>
      </c>
      <c r="B226" s="151" t="s">
        <v>198</v>
      </c>
      <c r="C226" s="141" t="e">
        <f>#REF!</f>
        <v>#REF!</v>
      </c>
      <c r="D226" s="145" t="e">
        <f>#REF!</f>
        <v>#REF!</v>
      </c>
      <c r="E226" s="145" t="e">
        <f>#REF!</f>
        <v>#REF!</v>
      </c>
      <c r="F226" s="147" t="e">
        <f>#REF!</f>
        <v>#REF!</v>
      </c>
      <c r="G226" s="148" t="e">
        <f>#REF!</f>
        <v>#REF!</v>
      </c>
      <c r="H226" s="148" t="s">
        <v>198</v>
      </c>
      <c r="I226" s="148"/>
      <c r="J226" s="142" t="str">
        <f>'YARIŞMA BİLGİLERİ'!$F$21</f>
        <v>Master Erkekler</v>
      </c>
      <c r="K226" s="145" t="str">
        <f t="shared" si="6"/>
        <v>İZMİR-Masterler Türkiye Şampiyonası</v>
      </c>
      <c r="L226" s="196" t="e">
        <f>#REF!</f>
        <v>#REF!</v>
      </c>
      <c r="M226" s="146" t="s">
        <v>193</v>
      </c>
    </row>
    <row r="227" spans="1:13" s="138" customFormat="1" ht="26.25" customHeight="1" x14ac:dyDescent="0.2">
      <c r="A227" s="140">
        <v>225</v>
      </c>
      <c r="B227" s="151" t="s">
        <v>198</v>
      </c>
      <c r="C227" s="141" t="e">
        <f>#REF!</f>
        <v>#REF!</v>
      </c>
      <c r="D227" s="145" t="e">
        <f>#REF!</f>
        <v>#REF!</v>
      </c>
      <c r="E227" s="145" t="e">
        <f>#REF!</f>
        <v>#REF!</v>
      </c>
      <c r="F227" s="147" t="e">
        <f>#REF!</f>
        <v>#REF!</v>
      </c>
      <c r="G227" s="148" t="e">
        <f>#REF!</f>
        <v>#REF!</v>
      </c>
      <c r="H227" s="148" t="s">
        <v>198</v>
      </c>
      <c r="I227" s="148"/>
      <c r="J227" s="142" t="str">
        <f>'YARIŞMA BİLGİLERİ'!$F$21</f>
        <v>Master Erkekler</v>
      </c>
      <c r="K227" s="145" t="str">
        <f t="shared" si="6"/>
        <v>İZMİR-Masterler Türkiye Şampiyonası</v>
      </c>
      <c r="L227" s="196" t="e">
        <f>#REF!</f>
        <v>#REF!</v>
      </c>
      <c r="M227" s="146" t="s">
        <v>193</v>
      </c>
    </row>
    <row r="228" spans="1:13" s="138" customFormat="1" ht="26.25" customHeight="1" x14ac:dyDescent="0.2">
      <c r="A228" s="140">
        <v>226</v>
      </c>
      <c r="B228" s="151" t="s">
        <v>198</v>
      </c>
      <c r="C228" s="141" t="e">
        <f>#REF!</f>
        <v>#REF!</v>
      </c>
      <c r="D228" s="145" t="e">
        <f>#REF!</f>
        <v>#REF!</v>
      </c>
      <c r="E228" s="145" t="e">
        <f>#REF!</f>
        <v>#REF!</v>
      </c>
      <c r="F228" s="147" t="e">
        <f>#REF!</f>
        <v>#REF!</v>
      </c>
      <c r="G228" s="148" t="e">
        <f>#REF!</f>
        <v>#REF!</v>
      </c>
      <c r="H228" s="148" t="s">
        <v>198</v>
      </c>
      <c r="I228" s="148"/>
      <c r="J228" s="142" t="str">
        <f>'YARIŞMA BİLGİLERİ'!$F$21</f>
        <v>Master Erkekler</v>
      </c>
      <c r="K228" s="145" t="str">
        <f t="shared" si="6"/>
        <v>İZMİR-Masterler Türkiye Şampiyonası</v>
      </c>
      <c r="L228" s="196" t="e">
        <f>#REF!</f>
        <v>#REF!</v>
      </c>
      <c r="M228" s="146" t="s">
        <v>193</v>
      </c>
    </row>
    <row r="229" spans="1:13" s="138" customFormat="1" ht="26.25" customHeight="1" x14ac:dyDescent="0.2">
      <c r="A229" s="140">
        <v>227</v>
      </c>
      <c r="B229" s="151" t="s">
        <v>198</v>
      </c>
      <c r="C229" s="141" t="e">
        <f>#REF!</f>
        <v>#REF!</v>
      </c>
      <c r="D229" s="145" t="e">
        <f>#REF!</f>
        <v>#REF!</v>
      </c>
      <c r="E229" s="145" t="e">
        <f>#REF!</f>
        <v>#REF!</v>
      </c>
      <c r="F229" s="147" t="e">
        <f>#REF!</f>
        <v>#REF!</v>
      </c>
      <c r="G229" s="148" t="e">
        <f>#REF!</f>
        <v>#REF!</v>
      </c>
      <c r="H229" s="148" t="s">
        <v>198</v>
      </c>
      <c r="I229" s="148"/>
      <c r="J229" s="142" t="str">
        <f>'YARIŞMA BİLGİLERİ'!$F$21</f>
        <v>Master Erkekler</v>
      </c>
      <c r="K229" s="145" t="str">
        <f t="shared" si="6"/>
        <v>İZMİR-Masterler Türkiye Şampiyonası</v>
      </c>
      <c r="L229" s="196" t="e">
        <f>#REF!</f>
        <v>#REF!</v>
      </c>
      <c r="M229" s="146" t="s">
        <v>193</v>
      </c>
    </row>
    <row r="230" spans="1:13" s="138" customFormat="1" ht="26.25" customHeight="1" x14ac:dyDescent="0.2">
      <c r="A230" s="140">
        <v>228</v>
      </c>
      <c r="B230" s="151" t="s">
        <v>198</v>
      </c>
      <c r="C230" s="141" t="e">
        <f>#REF!</f>
        <v>#REF!</v>
      </c>
      <c r="D230" s="145" t="e">
        <f>#REF!</f>
        <v>#REF!</v>
      </c>
      <c r="E230" s="145" t="e">
        <f>#REF!</f>
        <v>#REF!</v>
      </c>
      <c r="F230" s="147" t="e">
        <f>#REF!</f>
        <v>#REF!</v>
      </c>
      <c r="G230" s="148" t="e">
        <f>#REF!</f>
        <v>#REF!</v>
      </c>
      <c r="H230" s="148" t="s">
        <v>198</v>
      </c>
      <c r="I230" s="148"/>
      <c r="J230" s="142" t="str">
        <f>'YARIŞMA BİLGİLERİ'!$F$21</f>
        <v>Master Erkekler</v>
      </c>
      <c r="K230" s="145" t="str">
        <f t="shared" si="6"/>
        <v>İZMİR-Masterler Türkiye Şampiyonası</v>
      </c>
      <c r="L230" s="196" t="e">
        <f>#REF!</f>
        <v>#REF!</v>
      </c>
      <c r="M230" s="146" t="s">
        <v>193</v>
      </c>
    </row>
    <row r="231" spans="1:13" s="138" customFormat="1" ht="26.25" customHeight="1" x14ac:dyDescent="0.2">
      <c r="A231" s="140">
        <v>229</v>
      </c>
      <c r="B231" s="151" t="s">
        <v>198</v>
      </c>
      <c r="C231" s="141" t="e">
        <f>#REF!</f>
        <v>#REF!</v>
      </c>
      <c r="D231" s="145" t="e">
        <f>#REF!</f>
        <v>#REF!</v>
      </c>
      <c r="E231" s="145" t="e">
        <f>#REF!</f>
        <v>#REF!</v>
      </c>
      <c r="F231" s="147" t="e">
        <f>#REF!</f>
        <v>#REF!</v>
      </c>
      <c r="G231" s="148" t="e">
        <f>#REF!</f>
        <v>#REF!</v>
      </c>
      <c r="H231" s="148" t="s">
        <v>198</v>
      </c>
      <c r="I231" s="148"/>
      <c r="J231" s="142" t="str">
        <f>'YARIŞMA BİLGİLERİ'!$F$21</f>
        <v>Master Erkekler</v>
      </c>
      <c r="K231" s="145" t="str">
        <f t="shared" si="6"/>
        <v>İZMİR-Masterler Türkiye Şampiyonası</v>
      </c>
      <c r="L231" s="196" t="e">
        <f>#REF!</f>
        <v>#REF!</v>
      </c>
      <c r="M231" s="146" t="s">
        <v>193</v>
      </c>
    </row>
    <row r="232" spans="1:13" s="138" customFormat="1" ht="26.25" customHeight="1" x14ac:dyDescent="0.2">
      <c r="A232" s="140">
        <v>230</v>
      </c>
      <c r="B232" s="151" t="s">
        <v>198</v>
      </c>
      <c r="C232" s="141" t="e">
        <f>#REF!</f>
        <v>#REF!</v>
      </c>
      <c r="D232" s="145" t="e">
        <f>#REF!</f>
        <v>#REF!</v>
      </c>
      <c r="E232" s="145" t="e">
        <f>#REF!</f>
        <v>#REF!</v>
      </c>
      <c r="F232" s="147" t="e">
        <f>#REF!</f>
        <v>#REF!</v>
      </c>
      <c r="G232" s="148" t="e">
        <f>#REF!</f>
        <v>#REF!</v>
      </c>
      <c r="H232" s="148" t="s">
        <v>198</v>
      </c>
      <c r="I232" s="148"/>
      <c r="J232" s="142" t="str">
        <f>'YARIŞMA BİLGİLERİ'!$F$21</f>
        <v>Master Erkekler</v>
      </c>
      <c r="K232" s="145" t="str">
        <f t="shared" si="6"/>
        <v>İZMİR-Masterler Türkiye Şampiyonası</v>
      </c>
      <c r="L232" s="196" t="e">
        <f>#REF!</f>
        <v>#REF!</v>
      </c>
      <c r="M232" s="146" t="s">
        <v>193</v>
      </c>
    </row>
    <row r="233" spans="1:13" s="138" customFormat="1" ht="26.25" customHeight="1" x14ac:dyDescent="0.2">
      <c r="A233" s="140">
        <v>231</v>
      </c>
      <c r="B233" s="151" t="s">
        <v>198</v>
      </c>
      <c r="C233" s="141" t="e">
        <f>#REF!</f>
        <v>#REF!</v>
      </c>
      <c r="D233" s="145" t="e">
        <f>#REF!</f>
        <v>#REF!</v>
      </c>
      <c r="E233" s="145" t="e">
        <f>#REF!</f>
        <v>#REF!</v>
      </c>
      <c r="F233" s="147" t="e">
        <f>#REF!</f>
        <v>#REF!</v>
      </c>
      <c r="G233" s="148" t="e">
        <f>#REF!</f>
        <v>#REF!</v>
      </c>
      <c r="H233" s="148" t="s">
        <v>198</v>
      </c>
      <c r="I233" s="148"/>
      <c r="J233" s="142" t="str">
        <f>'YARIŞMA BİLGİLERİ'!$F$21</f>
        <v>Master Erkekler</v>
      </c>
      <c r="K233" s="145" t="str">
        <f t="shared" si="6"/>
        <v>İZMİR-Masterler Türkiye Şampiyonası</v>
      </c>
      <c r="L233" s="196" t="e">
        <f>#REF!</f>
        <v>#REF!</v>
      </c>
      <c r="M233" s="146" t="s">
        <v>193</v>
      </c>
    </row>
    <row r="234" spans="1:13" s="138" customFormat="1" ht="26.25" customHeight="1" x14ac:dyDescent="0.2">
      <c r="A234" s="140">
        <v>232</v>
      </c>
      <c r="B234" s="151" t="s">
        <v>198</v>
      </c>
      <c r="C234" s="141" t="e">
        <f>#REF!</f>
        <v>#REF!</v>
      </c>
      <c r="D234" s="145" t="e">
        <f>#REF!</f>
        <v>#REF!</v>
      </c>
      <c r="E234" s="145" t="e">
        <f>#REF!</f>
        <v>#REF!</v>
      </c>
      <c r="F234" s="147" t="e">
        <f>#REF!</f>
        <v>#REF!</v>
      </c>
      <c r="G234" s="148" t="e">
        <f>#REF!</f>
        <v>#REF!</v>
      </c>
      <c r="H234" s="148" t="s">
        <v>198</v>
      </c>
      <c r="I234" s="148"/>
      <c r="J234" s="142" t="str">
        <f>'YARIŞMA BİLGİLERİ'!$F$21</f>
        <v>Master Erkekler</v>
      </c>
      <c r="K234" s="145" t="str">
        <f t="shared" si="6"/>
        <v>İZMİR-Masterler Türkiye Şampiyonası</v>
      </c>
      <c r="L234" s="196" t="e">
        <f>#REF!</f>
        <v>#REF!</v>
      </c>
      <c r="M234" s="146" t="s">
        <v>193</v>
      </c>
    </row>
    <row r="235" spans="1:13" s="138" customFormat="1" ht="26.25" customHeight="1" x14ac:dyDescent="0.2">
      <c r="A235" s="140">
        <v>233</v>
      </c>
      <c r="B235" s="151" t="s">
        <v>198</v>
      </c>
      <c r="C235" s="141" t="e">
        <f>#REF!</f>
        <v>#REF!</v>
      </c>
      <c r="D235" s="145" t="e">
        <f>#REF!</f>
        <v>#REF!</v>
      </c>
      <c r="E235" s="145" t="e">
        <f>#REF!</f>
        <v>#REF!</v>
      </c>
      <c r="F235" s="147" t="e">
        <f>#REF!</f>
        <v>#REF!</v>
      </c>
      <c r="G235" s="148" t="e">
        <f>#REF!</f>
        <v>#REF!</v>
      </c>
      <c r="H235" s="148" t="s">
        <v>198</v>
      </c>
      <c r="I235" s="148"/>
      <c r="J235" s="142" t="str">
        <f>'YARIŞMA BİLGİLERİ'!$F$21</f>
        <v>Master Erkekler</v>
      </c>
      <c r="K235" s="145" t="str">
        <f t="shared" si="6"/>
        <v>İZMİR-Masterler Türkiye Şampiyonası</v>
      </c>
      <c r="L235" s="196" t="e">
        <f>#REF!</f>
        <v>#REF!</v>
      </c>
      <c r="M235" s="146" t="s">
        <v>193</v>
      </c>
    </row>
    <row r="236" spans="1:13" s="138" customFormat="1" ht="26.25" customHeight="1" x14ac:dyDescent="0.2">
      <c r="A236" s="140">
        <v>234</v>
      </c>
      <c r="B236" s="151" t="s">
        <v>198</v>
      </c>
      <c r="C236" s="141" t="e">
        <f>#REF!</f>
        <v>#REF!</v>
      </c>
      <c r="D236" s="145" t="e">
        <f>#REF!</f>
        <v>#REF!</v>
      </c>
      <c r="E236" s="145" t="e">
        <f>#REF!</f>
        <v>#REF!</v>
      </c>
      <c r="F236" s="147" t="e">
        <f>#REF!</f>
        <v>#REF!</v>
      </c>
      <c r="G236" s="148" t="e">
        <f>#REF!</f>
        <v>#REF!</v>
      </c>
      <c r="H236" s="148" t="s">
        <v>198</v>
      </c>
      <c r="I236" s="148"/>
      <c r="J236" s="142" t="str">
        <f>'YARIŞMA BİLGİLERİ'!$F$21</f>
        <v>Master Erkekler</v>
      </c>
      <c r="K236" s="145" t="str">
        <f t="shared" si="6"/>
        <v>İZMİR-Masterler Türkiye Şampiyonası</v>
      </c>
      <c r="L236" s="196" t="e">
        <f>#REF!</f>
        <v>#REF!</v>
      </c>
      <c r="M236" s="146" t="s">
        <v>193</v>
      </c>
    </row>
    <row r="237" spans="1:13" s="138" customFormat="1" ht="26.25" customHeight="1" x14ac:dyDescent="0.2">
      <c r="A237" s="140">
        <v>235</v>
      </c>
      <c r="B237" s="151" t="s">
        <v>198</v>
      </c>
      <c r="C237" s="141" t="e">
        <f>#REF!</f>
        <v>#REF!</v>
      </c>
      <c r="D237" s="145" t="e">
        <f>#REF!</f>
        <v>#REF!</v>
      </c>
      <c r="E237" s="145" t="e">
        <f>#REF!</f>
        <v>#REF!</v>
      </c>
      <c r="F237" s="147" t="e">
        <f>#REF!</f>
        <v>#REF!</v>
      </c>
      <c r="G237" s="148" t="e">
        <f>#REF!</f>
        <v>#REF!</v>
      </c>
      <c r="H237" s="148" t="s">
        <v>198</v>
      </c>
      <c r="I237" s="148"/>
      <c r="J237" s="142" t="str">
        <f>'YARIŞMA BİLGİLERİ'!$F$21</f>
        <v>Master Erkekler</v>
      </c>
      <c r="K237" s="145" t="str">
        <f t="shared" si="6"/>
        <v>İZMİR-Masterler Türkiye Şampiyonası</v>
      </c>
      <c r="L237" s="196" t="e">
        <f>#REF!</f>
        <v>#REF!</v>
      </c>
      <c r="M237" s="146" t="s">
        <v>193</v>
      </c>
    </row>
    <row r="238" spans="1:13" s="138" customFormat="1" ht="26.25" customHeight="1" x14ac:dyDescent="0.2">
      <c r="A238" s="140">
        <v>236</v>
      </c>
      <c r="B238" s="151" t="s">
        <v>198</v>
      </c>
      <c r="C238" s="141" t="e">
        <f>#REF!</f>
        <v>#REF!</v>
      </c>
      <c r="D238" s="145" t="e">
        <f>#REF!</f>
        <v>#REF!</v>
      </c>
      <c r="E238" s="145" t="e">
        <f>#REF!</f>
        <v>#REF!</v>
      </c>
      <c r="F238" s="147" t="e">
        <f>#REF!</f>
        <v>#REF!</v>
      </c>
      <c r="G238" s="148" t="e">
        <f>#REF!</f>
        <v>#REF!</v>
      </c>
      <c r="H238" s="148" t="s">
        <v>198</v>
      </c>
      <c r="I238" s="148"/>
      <c r="J238" s="142" t="str">
        <f>'YARIŞMA BİLGİLERİ'!$F$21</f>
        <v>Master Erkekler</v>
      </c>
      <c r="K238" s="145" t="str">
        <f t="shared" si="6"/>
        <v>İZMİR-Masterler Türkiye Şampiyonası</v>
      </c>
      <c r="L238" s="196" t="e">
        <f>#REF!</f>
        <v>#REF!</v>
      </c>
      <c r="M238" s="146" t="s">
        <v>193</v>
      </c>
    </row>
    <row r="239" spans="1:13" s="138" customFormat="1" ht="26.25" customHeight="1" x14ac:dyDescent="0.2">
      <c r="A239" s="140">
        <v>237</v>
      </c>
      <c r="B239" s="151" t="s">
        <v>198</v>
      </c>
      <c r="C239" s="141" t="e">
        <f>#REF!</f>
        <v>#REF!</v>
      </c>
      <c r="D239" s="145" t="e">
        <f>#REF!</f>
        <v>#REF!</v>
      </c>
      <c r="E239" s="145" t="e">
        <f>#REF!</f>
        <v>#REF!</v>
      </c>
      <c r="F239" s="147" t="e">
        <f>#REF!</f>
        <v>#REF!</v>
      </c>
      <c r="G239" s="148" t="e">
        <f>#REF!</f>
        <v>#REF!</v>
      </c>
      <c r="H239" s="148" t="s">
        <v>198</v>
      </c>
      <c r="I239" s="148"/>
      <c r="J239" s="142" t="str">
        <f>'YARIŞMA BİLGİLERİ'!$F$21</f>
        <v>Master Erkekler</v>
      </c>
      <c r="K239" s="145" t="str">
        <f t="shared" si="6"/>
        <v>İZMİR-Masterler Türkiye Şampiyonası</v>
      </c>
      <c r="L239" s="196" t="e">
        <f>#REF!</f>
        <v>#REF!</v>
      </c>
      <c r="M239" s="146" t="s">
        <v>193</v>
      </c>
    </row>
    <row r="240" spans="1:13" s="138" customFormat="1" ht="26.25" customHeight="1" x14ac:dyDescent="0.2">
      <c r="A240" s="140">
        <v>238</v>
      </c>
      <c r="B240" s="151" t="s">
        <v>198</v>
      </c>
      <c r="C240" s="141" t="e">
        <f>#REF!</f>
        <v>#REF!</v>
      </c>
      <c r="D240" s="145" t="e">
        <f>#REF!</f>
        <v>#REF!</v>
      </c>
      <c r="E240" s="145" t="e">
        <f>#REF!</f>
        <v>#REF!</v>
      </c>
      <c r="F240" s="147" t="e">
        <f>#REF!</f>
        <v>#REF!</v>
      </c>
      <c r="G240" s="148" t="e">
        <f>#REF!</f>
        <v>#REF!</v>
      </c>
      <c r="H240" s="148" t="s">
        <v>198</v>
      </c>
      <c r="I240" s="148"/>
      <c r="J240" s="142" t="str">
        <f>'YARIŞMA BİLGİLERİ'!$F$21</f>
        <v>Master Erkekler</v>
      </c>
      <c r="K240" s="145" t="str">
        <f t="shared" si="6"/>
        <v>İZMİR-Masterler Türkiye Şampiyonası</v>
      </c>
      <c r="L240" s="196" t="e">
        <f>#REF!</f>
        <v>#REF!</v>
      </c>
      <c r="M240" s="146" t="s">
        <v>193</v>
      </c>
    </row>
    <row r="241" spans="1:13" s="138" customFormat="1" ht="26.25" customHeight="1" x14ac:dyDescent="0.2">
      <c r="A241" s="140">
        <v>239</v>
      </c>
      <c r="B241" s="151" t="s">
        <v>198</v>
      </c>
      <c r="C241" s="141" t="e">
        <f>#REF!</f>
        <v>#REF!</v>
      </c>
      <c r="D241" s="145" t="e">
        <f>#REF!</f>
        <v>#REF!</v>
      </c>
      <c r="E241" s="145" t="e">
        <f>#REF!</f>
        <v>#REF!</v>
      </c>
      <c r="F241" s="147" t="e">
        <f>#REF!</f>
        <v>#REF!</v>
      </c>
      <c r="G241" s="148" t="e">
        <f>#REF!</f>
        <v>#REF!</v>
      </c>
      <c r="H241" s="148" t="s">
        <v>198</v>
      </c>
      <c r="I241" s="148"/>
      <c r="J241" s="142" t="str">
        <f>'YARIŞMA BİLGİLERİ'!$F$21</f>
        <v>Master Erkekler</v>
      </c>
      <c r="K241" s="145" t="str">
        <f t="shared" si="6"/>
        <v>İZMİR-Masterler Türkiye Şampiyonası</v>
      </c>
      <c r="L241" s="196" t="e">
        <f>#REF!</f>
        <v>#REF!</v>
      </c>
      <c r="M241" s="146" t="s">
        <v>193</v>
      </c>
    </row>
    <row r="242" spans="1:13" s="138" customFormat="1" ht="26.25" customHeight="1" x14ac:dyDescent="0.2">
      <c r="A242" s="140">
        <v>240</v>
      </c>
      <c r="B242" s="151" t="s">
        <v>198</v>
      </c>
      <c r="C242" s="141" t="e">
        <f>#REF!</f>
        <v>#REF!</v>
      </c>
      <c r="D242" s="145" t="e">
        <f>#REF!</f>
        <v>#REF!</v>
      </c>
      <c r="E242" s="145" t="e">
        <f>#REF!</f>
        <v>#REF!</v>
      </c>
      <c r="F242" s="147" t="e">
        <f>#REF!</f>
        <v>#REF!</v>
      </c>
      <c r="G242" s="148" t="e">
        <f>#REF!</f>
        <v>#REF!</v>
      </c>
      <c r="H242" s="148" t="s">
        <v>198</v>
      </c>
      <c r="I242" s="148"/>
      <c r="J242" s="142" t="str">
        <f>'YARIŞMA BİLGİLERİ'!$F$21</f>
        <v>Master Erkekler</v>
      </c>
      <c r="K242" s="145" t="str">
        <f t="shared" si="6"/>
        <v>İZMİR-Masterler Türkiye Şampiyonası</v>
      </c>
      <c r="L242" s="196" t="e">
        <f>#REF!</f>
        <v>#REF!</v>
      </c>
      <c r="M242" s="146" t="s">
        <v>193</v>
      </c>
    </row>
    <row r="243" spans="1:13" s="138" customFormat="1" ht="26.25" customHeight="1" x14ac:dyDescent="0.2">
      <c r="A243" s="140">
        <v>241</v>
      </c>
      <c r="B243" s="151" t="s">
        <v>198</v>
      </c>
      <c r="C243" s="141" t="e">
        <f>#REF!</f>
        <v>#REF!</v>
      </c>
      <c r="D243" s="145" t="e">
        <f>#REF!</f>
        <v>#REF!</v>
      </c>
      <c r="E243" s="145" t="e">
        <f>#REF!</f>
        <v>#REF!</v>
      </c>
      <c r="F243" s="147" t="e">
        <f>#REF!</f>
        <v>#REF!</v>
      </c>
      <c r="G243" s="148" t="e">
        <f>#REF!</f>
        <v>#REF!</v>
      </c>
      <c r="H243" s="148" t="s">
        <v>198</v>
      </c>
      <c r="I243" s="148"/>
      <c r="J243" s="142" t="str">
        <f>'YARIŞMA BİLGİLERİ'!$F$21</f>
        <v>Master Erkekler</v>
      </c>
      <c r="K243" s="145" t="str">
        <f t="shared" si="6"/>
        <v>İZMİR-Masterler Türkiye Şampiyonası</v>
      </c>
      <c r="L243" s="196" t="e">
        <f>#REF!</f>
        <v>#REF!</v>
      </c>
      <c r="M243" s="146" t="s">
        <v>193</v>
      </c>
    </row>
    <row r="244" spans="1:13" s="138" customFormat="1" ht="26.25" customHeight="1" x14ac:dyDescent="0.2">
      <c r="A244" s="140">
        <v>242</v>
      </c>
      <c r="B244" s="151" t="s">
        <v>198</v>
      </c>
      <c r="C244" s="141" t="e">
        <f>#REF!</f>
        <v>#REF!</v>
      </c>
      <c r="D244" s="145" t="e">
        <f>#REF!</f>
        <v>#REF!</v>
      </c>
      <c r="E244" s="145" t="e">
        <f>#REF!</f>
        <v>#REF!</v>
      </c>
      <c r="F244" s="147" t="e">
        <f>#REF!</f>
        <v>#REF!</v>
      </c>
      <c r="G244" s="148" t="e">
        <f>#REF!</f>
        <v>#REF!</v>
      </c>
      <c r="H244" s="148" t="s">
        <v>198</v>
      </c>
      <c r="I244" s="148"/>
      <c r="J244" s="142" t="str">
        <f>'YARIŞMA BİLGİLERİ'!$F$21</f>
        <v>Master Erkekler</v>
      </c>
      <c r="K244" s="145" t="str">
        <f t="shared" si="6"/>
        <v>İZMİR-Masterler Türkiye Şampiyonası</v>
      </c>
      <c r="L244" s="196" t="e">
        <f>#REF!</f>
        <v>#REF!</v>
      </c>
      <c r="M244" s="146" t="s">
        <v>193</v>
      </c>
    </row>
    <row r="245" spans="1:13" s="138" customFormat="1" ht="26.25" customHeight="1" x14ac:dyDescent="0.2">
      <c r="A245" s="140">
        <v>243</v>
      </c>
      <c r="B245" s="151" t="s">
        <v>198</v>
      </c>
      <c r="C245" s="141" t="e">
        <f>#REF!</f>
        <v>#REF!</v>
      </c>
      <c r="D245" s="145" t="e">
        <f>#REF!</f>
        <v>#REF!</v>
      </c>
      <c r="E245" s="145" t="e">
        <f>#REF!</f>
        <v>#REF!</v>
      </c>
      <c r="F245" s="147" t="e">
        <f>#REF!</f>
        <v>#REF!</v>
      </c>
      <c r="G245" s="148" t="e">
        <f>#REF!</f>
        <v>#REF!</v>
      </c>
      <c r="H245" s="148" t="s">
        <v>198</v>
      </c>
      <c r="I245" s="148"/>
      <c r="J245" s="142" t="str">
        <f>'YARIŞMA BİLGİLERİ'!$F$21</f>
        <v>Master Erkekler</v>
      </c>
      <c r="K245" s="145" t="str">
        <f t="shared" si="6"/>
        <v>İZMİR-Masterler Türkiye Şampiyonası</v>
      </c>
      <c r="L245" s="196" t="e">
        <f>#REF!</f>
        <v>#REF!</v>
      </c>
      <c r="M245" s="146" t="s">
        <v>193</v>
      </c>
    </row>
    <row r="246" spans="1:13" s="138" customFormat="1" ht="26.25" customHeight="1" x14ac:dyDescent="0.2">
      <c r="A246" s="140">
        <v>244</v>
      </c>
      <c r="B246" s="151" t="s">
        <v>198</v>
      </c>
      <c r="C246" s="141" t="e">
        <f>#REF!</f>
        <v>#REF!</v>
      </c>
      <c r="D246" s="145" t="e">
        <f>#REF!</f>
        <v>#REF!</v>
      </c>
      <c r="E246" s="145" t="e">
        <f>#REF!</f>
        <v>#REF!</v>
      </c>
      <c r="F246" s="147" t="e">
        <f>#REF!</f>
        <v>#REF!</v>
      </c>
      <c r="G246" s="148" t="e">
        <f>#REF!</f>
        <v>#REF!</v>
      </c>
      <c r="H246" s="148" t="s">
        <v>198</v>
      </c>
      <c r="I246" s="148"/>
      <c r="J246" s="142" t="str">
        <f>'YARIŞMA BİLGİLERİ'!$F$21</f>
        <v>Master Erkekler</v>
      </c>
      <c r="K246" s="145" t="str">
        <f t="shared" si="6"/>
        <v>İZMİR-Masterler Türkiye Şampiyonası</v>
      </c>
      <c r="L246" s="196" t="e">
        <f>#REF!</f>
        <v>#REF!</v>
      </c>
      <c r="M246" s="146" t="s">
        <v>193</v>
      </c>
    </row>
    <row r="247" spans="1:13" s="138" customFormat="1" ht="26.25" customHeight="1" x14ac:dyDescent="0.2">
      <c r="A247" s="140">
        <v>245</v>
      </c>
      <c r="B247" s="151" t="s">
        <v>198</v>
      </c>
      <c r="C247" s="141" t="e">
        <f>#REF!</f>
        <v>#REF!</v>
      </c>
      <c r="D247" s="145" t="e">
        <f>#REF!</f>
        <v>#REF!</v>
      </c>
      <c r="E247" s="145" t="e">
        <f>#REF!</f>
        <v>#REF!</v>
      </c>
      <c r="F247" s="147" t="e">
        <f>#REF!</f>
        <v>#REF!</v>
      </c>
      <c r="G247" s="148" t="e">
        <f>#REF!</f>
        <v>#REF!</v>
      </c>
      <c r="H247" s="148" t="s">
        <v>198</v>
      </c>
      <c r="I247" s="148"/>
      <c r="J247" s="142" t="str">
        <f>'YARIŞMA BİLGİLERİ'!$F$21</f>
        <v>Master Erkekler</v>
      </c>
      <c r="K247" s="145" t="str">
        <f t="shared" si="6"/>
        <v>İZMİR-Masterler Türkiye Şampiyonası</v>
      </c>
      <c r="L247" s="196" t="e">
        <f>#REF!</f>
        <v>#REF!</v>
      </c>
      <c r="M247" s="146" t="s">
        <v>193</v>
      </c>
    </row>
    <row r="248" spans="1:13" s="138" customFormat="1" ht="26.25" customHeight="1" x14ac:dyDescent="0.2">
      <c r="A248" s="140">
        <v>246</v>
      </c>
      <c r="B248" s="151" t="s">
        <v>198</v>
      </c>
      <c r="C248" s="141" t="e">
        <f>#REF!</f>
        <v>#REF!</v>
      </c>
      <c r="D248" s="145" t="e">
        <f>#REF!</f>
        <v>#REF!</v>
      </c>
      <c r="E248" s="145" t="e">
        <f>#REF!</f>
        <v>#REF!</v>
      </c>
      <c r="F248" s="147" t="e">
        <f>#REF!</f>
        <v>#REF!</v>
      </c>
      <c r="G248" s="148" t="e">
        <f>#REF!</f>
        <v>#REF!</v>
      </c>
      <c r="H248" s="148" t="s">
        <v>198</v>
      </c>
      <c r="I248" s="148"/>
      <c r="J248" s="142" t="str">
        <f>'YARIŞMA BİLGİLERİ'!$F$21</f>
        <v>Master Erkekler</v>
      </c>
      <c r="K248" s="145" t="str">
        <f t="shared" si="6"/>
        <v>İZMİR-Masterler Türkiye Şampiyonası</v>
      </c>
      <c r="L248" s="196" t="e">
        <f>#REF!</f>
        <v>#REF!</v>
      </c>
      <c r="M248" s="146" t="s">
        <v>193</v>
      </c>
    </row>
    <row r="249" spans="1:13" s="138" customFormat="1" ht="26.25" customHeight="1" x14ac:dyDescent="0.2">
      <c r="A249" s="140">
        <v>247</v>
      </c>
      <c r="B249" s="151" t="s">
        <v>198</v>
      </c>
      <c r="C249" s="141" t="e">
        <f>#REF!</f>
        <v>#REF!</v>
      </c>
      <c r="D249" s="145" t="e">
        <f>#REF!</f>
        <v>#REF!</v>
      </c>
      <c r="E249" s="145" t="e">
        <f>#REF!</f>
        <v>#REF!</v>
      </c>
      <c r="F249" s="147" t="e">
        <f>#REF!</f>
        <v>#REF!</v>
      </c>
      <c r="G249" s="148" t="e">
        <f>#REF!</f>
        <v>#REF!</v>
      </c>
      <c r="H249" s="148" t="s">
        <v>198</v>
      </c>
      <c r="I249" s="148"/>
      <c r="J249" s="142" t="str">
        <f>'YARIŞMA BİLGİLERİ'!$F$21</f>
        <v>Master Erkekler</v>
      </c>
      <c r="K249" s="145" t="str">
        <f t="shared" si="6"/>
        <v>İZMİR-Masterler Türkiye Şampiyonası</v>
      </c>
      <c r="L249" s="196" t="e">
        <f>#REF!</f>
        <v>#REF!</v>
      </c>
      <c r="M249" s="146" t="s">
        <v>193</v>
      </c>
    </row>
    <row r="250" spans="1:13" s="138" customFormat="1" ht="26.25" customHeight="1" x14ac:dyDescent="0.2">
      <c r="A250" s="140">
        <v>248</v>
      </c>
      <c r="B250" s="151" t="s">
        <v>198</v>
      </c>
      <c r="C250" s="141" t="e">
        <f>#REF!</f>
        <v>#REF!</v>
      </c>
      <c r="D250" s="145" t="e">
        <f>#REF!</f>
        <v>#REF!</v>
      </c>
      <c r="E250" s="145" t="e">
        <f>#REF!</f>
        <v>#REF!</v>
      </c>
      <c r="F250" s="147" t="e">
        <f>#REF!</f>
        <v>#REF!</v>
      </c>
      <c r="G250" s="148" t="e">
        <f>#REF!</f>
        <v>#REF!</v>
      </c>
      <c r="H250" s="148" t="s">
        <v>198</v>
      </c>
      <c r="I250" s="148"/>
      <c r="J250" s="142" t="str">
        <f>'YARIŞMA BİLGİLERİ'!$F$21</f>
        <v>Master Erkekler</v>
      </c>
      <c r="K250" s="145" t="str">
        <f t="shared" si="6"/>
        <v>İZMİR-Masterler Türkiye Şampiyonası</v>
      </c>
      <c r="L250" s="196" t="e">
        <f>#REF!</f>
        <v>#REF!</v>
      </c>
      <c r="M250" s="146" t="s">
        <v>193</v>
      </c>
    </row>
    <row r="251" spans="1:13" s="138" customFormat="1" ht="26.25" customHeight="1" x14ac:dyDescent="0.2">
      <c r="A251" s="140">
        <v>249</v>
      </c>
      <c r="B251" s="151" t="s">
        <v>198</v>
      </c>
      <c r="C251" s="141" t="e">
        <f>#REF!</f>
        <v>#REF!</v>
      </c>
      <c r="D251" s="145" t="e">
        <f>#REF!</f>
        <v>#REF!</v>
      </c>
      <c r="E251" s="145" t="e">
        <f>#REF!</f>
        <v>#REF!</v>
      </c>
      <c r="F251" s="147" t="e">
        <f>#REF!</f>
        <v>#REF!</v>
      </c>
      <c r="G251" s="148" t="e">
        <f>#REF!</f>
        <v>#REF!</v>
      </c>
      <c r="H251" s="148" t="s">
        <v>198</v>
      </c>
      <c r="I251" s="148"/>
      <c r="J251" s="142" t="str">
        <f>'YARIŞMA BİLGİLERİ'!$F$21</f>
        <v>Master Erkekler</v>
      </c>
      <c r="K251" s="145" t="str">
        <f t="shared" si="6"/>
        <v>İZMİR-Masterler Türkiye Şampiyonası</v>
      </c>
      <c r="L251" s="196" t="e">
        <f>#REF!</f>
        <v>#REF!</v>
      </c>
      <c r="M251" s="146" t="s">
        <v>193</v>
      </c>
    </row>
    <row r="252" spans="1:13" s="138" customFormat="1" ht="26.25" customHeight="1" x14ac:dyDescent="0.2">
      <c r="A252" s="140">
        <v>250</v>
      </c>
      <c r="B252" s="151" t="s">
        <v>199</v>
      </c>
      <c r="C252" s="141" t="e">
        <f>#REF!</f>
        <v>#REF!</v>
      </c>
      <c r="D252" s="145" t="e">
        <f>#REF!</f>
        <v>#REF!</v>
      </c>
      <c r="E252" s="145" t="e">
        <f>#REF!</f>
        <v>#REF!</v>
      </c>
      <c r="F252" s="185" t="e">
        <f>#REF!</f>
        <v>#REF!</v>
      </c>
      <c r="G252" s="148" t="e">
        <f>#REF!</f>
        <v>#REF!</v>
      </c>
      <c r="H252" s="148" t="s">
        <v>199</v>
      </c>
      <c r="I252" s="148"/>
      <c r="J252" s="142" t="str">
        <f>'YARIŞMA BİLGİLERİ'!$F$21</f>
        <v>Master Erkekler</v>
      </c>
      <c r="K252" s="145" t="str">
        <f t="shared" si="6"/>
        <v>İZMİR-Masterler Türkiye Şampiyonası</v>
      </c>
      <c r="L252" s="196" t="e">
        <f>#REF!</f>
        <v>#REF!</v>
      </c>
      <c r="M252" s="146" t="s">
        <v>193</v>
      </c>
    </row>
    <row r="253" spans="1:13" s="138" customFormat="1" ht="26.25" customHeight="1" x14ac:dyDescent="0.2">
      <c r="A253" s="140">
        <v>251</v>
      </c>
      <c r="B253" s="151" t="s">
        <v>199</v>
      </c>
      <c r="C253" s="141" t="e">
        <f>#REF!</f>
        <v>#REF!</v>
      </c>
      <c r="D253" s="145" t="e">
        <f>#REF!</f>
        <v>#REF!</v>
      </c>
      <c r="E253" s="145" t="e">
        <f>#REF!</f>
        <v>#REF!</v>
      </c>
      <c r="F253" s="185" t="e">
        <f>#REF!</f>
        <v>#REF!</v>
      </c>
      <c r="G253" s="148" t="e">
        <f>#REF!</f>
        <v>#REF!</v>
      </c>
      <c r="H253" s="148" t="s">
        <v>199</v>
      </c>
      <c r="I253" s="148"/>
      <c r="J253" s="142" t="str">
        <f>'YARIŞMA BİLGİLERİ'!$F$21</f>
        <v>Master Erkekler</v>
      </c>
      <c r="K253" s="145" t="str">
        <f t="shared" si="6"/>
        <v>İZMİR-Masterler Türkiye Şampiyonası</v>
      </c>
      <c r="L253" s="196" t="e">
        <f>#REF!</f>
        <v>#REF!</v>
      </c>
      <c r="M253" s="146" t="s">
        <v>193</v>
      </c>
    </row>
    <row r="254" spans="1:13" s="138" customFormat="1" ht="26.25" customHeight="1" x14ac:dyDescent="0.2">
      <c r="A254" s="140">
        <v>252</v>
      </c>
      <c r="B254" s="151" t="s">
        <v>199</v>
      </c>
      <c r="C254" s="141" t="e">
        <f>#REF!</f>
        <v>#REF!</v>
      </c>
      <c r="D254" s="145" t="e">
        <f>#REF!</f>
        <v>#REF!</v>
      </c>
      <c r="E254" s="145" t="e">
        <f>#REF!</f>
        <v>#REF!</v>
      </c>
      <c r="F254" s="185" t="e">
        <f>#REF!</f>
        <v>#REF!</v>
      </c>
      <c r="G254" s="148" t="e">
        <f>#REF!</f>
        <v>#REF!</v>
      </c>
      <c r="H254" s="148" t="s">
        <v>199</v>
      </c>
      <c r="I254" s="148"/>
      <c r="J254" s="142" t="str">
        <f>'YARIŞMA BİLGİLERİ'!$F$21</f>
        <v>Master Erkekler</v>
      </c>
      <c r="K254" s="145" t="str">
        <f t="shared" ref="K254:K371" si="7">CONCATENATE(K$1,"-",A$1)</f>
        <v>İZMİR-Masterler Türkiye Şampiyonası</v>
      </c>
      <c r="L254" s="196" t="e">
        <f>#REF!</f>
        <v>#REF!</v>
      </c>
      <c r="M254" s="146" t="s">
        <v>193</v>
      </c>
    </row>
    <row r="255" spans="1:13" s="138" customFormat="1" ht="26.25" customHeight="1" x14ac:dyDescent="0.2">
      <c r="A255" s="140">
        <v>253</v>
      </c>
      <c r="B255" s="151" t="s">
        <v>199</v>
      </c>
      <c r="C255" s="141" t="e">
        <f>#REF!</f>
        <v>#REF!</v>
      </c>
      <c r="D255" s="145" t="e">
        <f>#REF!</f>
        <v>#REF!</v>
      </c>
      <c r="E255" s="145" t="e">
        <f>#REF!</f>
        <v>#REF!</v>
      </c>
      <c r="F255" s="185" t="e">
        <f>#REF!</f>
        <v>#REF!</v>
      </c>
      <c r="G255" s="148" t="e">
        <f>#REF!</f>
        <v>#REF!</v>
      </c>
      <c r="H255" s="148" t="s">
        <v>199</v>
      </c>
      <c r="I255" s="148"/>
      <c r="J255" s="142" t="str">
        <f>'YARIŞMA BİLGİLERİ'!$F$21</f>
        <v>Master Erkekler</v>
      </c>
      <c r="K255" s="145" t="str">
        <f t="shared" si="7"/>
        <v>İZMİR-Masterler Türkiye Şampiyonası</v>
      </c>
      <c r="L255" s="196" t="e">
        <f>#REF!</f>
        <v>#REF!</v>
      </c>
      <c r="M255" s="146" t="s">
        <v>193</v>
      </c>
    </row>
    <row r="256" spans="1:13" s="138" customFormat="1" ht="26.25" customHeight="1" x14ac:dyDescent="0.2">
      <c r="A256" s="140">
        <v>254</v>
      </c>
      <c r="B256" s="151" t="s">
        <v>199</v>
      </c>
      <c r="C256" s="141" t="e">
        <f>#REF!</f>
        <v>#REF!</v>
      </c>
      <c r="D256" s="145" t="e">
        <f>#REF!</f>
        <v>#REF!</v>
      </c>
      <c r="E256" s="145" t="e">
        <f>#REF!</f>
        <v>#REF!</v>
      </c>
      <c r="F256" s="185" t="e">
        <f>#REF!</f>
        <v>#REF!</v>
      </c>
      <c r="G256" s="148" t="e">
        <f>#REF!</f>
        <v>#REF!</v>
      </c>
      <c r="H256" s="148" t="s">
        <v>199</v>
      </c>
      <c r="I256" s="148"/>
      <c r="J256" s="142" t="str">
        <f>'YARIŞMA BİLGİLERİ'!$F$21</f>
        <v>Master Erkekler</v>
      </c>
      <c r="K256" s="145" t="str">
        <f t="shared" si="7"/>
        <v>İZMİR-Masterler Türkiye Şampiyonası</v>
      </c>
      <c r="L256" s="196" t="e">
        <f>#REF!</f>
        <v>#REF!</v>
      </c>
      <c r="M256" s="146" t="s">
        <v>193</v>
      </c>
    </row>
    <row r="257" spans="1:13" s="138" customFormat="1" ht="26.25" customHeight="1" x14ac:dyDescent="0.2">
      <c r="A257" s="140">
        <v>255</v>
      </c>
      <c r="B257" s="151" t="s">
        <v>199</v>
      </c>
      <c r="C257" s="141" t="e">
        <f>#REF!</f>
        <v>#REF!</v>
      </c>
      <c r="D257" s="145" t="e">
        <f>#REF!</f>
        <v>#REF!</v>
      </c>
      <c r="E257" s="145" t="e">
        <f>#REF!</f>
        <v>#REF!</v>
      </c>
      <c r="F257" s="185" t="e">
        <f>#REF!</f>
        <v>#REF!</v>
      </c>
      <c r="G257" s="148" t="e">
        <f>#REF!</f>
        <v>#REF!</v>
      </c>
      <c r="H257" s="148" t="s">
        <v>199</v>
      </c>
      <c r="I257" s="148"/>
      <c r="J257" s="142" t="str">
        <f>'YARIŞMA BİLGİLERİ'!$F$21</f>
        <v>Master Erkekler</v>
      </c>
      <c r="K257" s="145" t="str">
        <f t="shared" si="7"/>
        <v>İZMİR-Masterler Türkiye Şampiyonası</v>
      </c>
      <c r="L257" s="196" t="e">
        <f>#REF!</f>
        <v>#REF!</v>
      </c>
      <c r="M257" s="146" t="s">
        <v>193</v>
      </c>
    </row>
    <row r="258" spans="1:13" s="138" customFormat="1" ht="26.25" customHeight="1" x14ac:dyDescent="0.2">
      <c r="A258" s="140">
        <v>256</v>
      </c>
      <c r="B258" s="151" t="s">
        <v>199</v>
      </c>
      <c r="C258" s="141" t="e">
        <f>#REF!</f>
        <v>#REF!</v>
      </c>
      <c r="D258" s="145" t="e">
        <f>#REF!</f>
        <v>#REF!</v>
      </c>
      <c r="E258" s="145" t="e">
        <f>#REF!</f>
        <v>#REF!</v>
      </c>
      <c r="F258" s="185" t="e">
        <f>#REF!</f>
        <v>#REF!</v>
      </c>
      <c r="G258" s="148" t="e">
        <f>#REF!</f>
        <v>#REF!</v>
      </c>
      <c r="H258" s="148" t="s">
        <v>199</v>
      </c>
      <c r="I258" s="148"/>
      <c r="J258" s="142" t="str">
        <f>'YARIŞMA BİLGİLERİ'!$F$21</f>
        <v>Master Erkekler</v>
      </c>
      <c r="K258" s="145" t="str">
        <f t="shared" si="7"/>
        <v>İZMİR-Masterler Türkiye Şampiyonası</v>
      </c>
      <c r="L258" s="196" t="e">
        <f>#REF!</f>
        <v>#REF!</v>
      </c>
      <c r="M258" s="146" t="s">
        <v>193</v>
      </c>
    </row>
    <row r="259" spans="1:13" s="138" customFormat="1" ht="26.25" customHeight="1" x14ac:dyDescent="0.2">
      <c r="A259" s="140">
        <v>257</v>
      </c>
      <c r="B259" s="151" t="s">
        <v>199</v>
      </c>
      <c r="C259" s="141" t="e">
        <f>#REF!</f>
        <v>#REF!</v>
      </c>
      <c r="D259" s="145" t="e">
        <f>#REF!</f>
        <v>#REF!</v>
      </c>
      <c r="E259" s="145" t="e">
        <f>#REF!</f>
        <v>#REF!</v>
      </c>
      <c r="F259" s="185" t="e">
        <f>#REF!</f>
        <v>#REF!</v>
      </c>
      <c r="G259" s="148" t="e">
        <f>#REF!</f>
        <v>#REF!</v>
      </c>
      <c r="H259" s="148" t="s">
        <v>199</v>
      </c>
      <c r="I259" s="148"/>
      <c r="J259" s="142" t="str">
        <f>'YARIŞMA BİLGİLERİ'!$F$21</f>
        <v>Master Erkekler</v>
      </c>
      <c r="K259" s="145" t="str">
        <f t="shared" si="7"/>
        <v>İZMİR-Masterler Türkiye Şampiyonası</v>
      </c>
      <c r="L259" s="196" t="e">
        <f>#REF!</f>
        <v>#REF!</v>
      </c>
      <c r="M259" s="146" t="s">
        <v>193</v>
      </c>
    </row>
    <row r="260" spans="1:13" s="138" customFormat="1" ht="26.25" customHeight="1" x14ac:dyDescent="0.2">
      <c r="A260" s="140">
        <v>258</v>
      </c>
      <c r="B260" s="151" t="s">
        <v>199</v>
      </c>
      <c r="C260" s="141" t="e">
        <f>#REF!</f>
        <v>#REF!</v>
      </c>
      <c r="D260" s="145" t="e">
        <f>#REF!</f>
        <v>#REF!</v>
      </c>
      <c r="E260" s="145" t="e">
        <f>#REF!</f>
        <v>#REF!</v>
      </c>
      <c r="F260" s="185" t="e">
        <f>#REF!</f>
        <v>#REF!</v>
      </c>
      <c r="G260" s="148" t="e">
        <f>#REF!</f>
        <v>#REF!</v>
      </c>
      <c r="H260" s="148" t="s">
        <v>199</v>
      </c>
      <c r="I260" s="148"/>
      <c r="J260" s="142" t="str">
        <f>'YARIŞMA BİLGİLERİ'!$F$21</f>
        <v>Master Erkekler</v>
      </c>
      <c r="K260" s="145" t="str">
        <f t="shared" si="7"/>
        <v>İZMİR-Masterler Türkiye Şampiyonası</v>
      </c>
      <c r="L260" s="196" t="e">
        <f>#REF!</f>
        <v>#REF!</v>
      </c>
      <c r="M260" s="146" t="s">
        <v>193</v>
      </c>
    </row>
    <row r="261" spans="1:13" s="138" customFormat="1" ht="26.25" customHeight="1" x14ac:dyDescent="0.2">
      <c r="A261" s="140">
        <v>259</v>
      </c>
      <c r="B261" s="151" t="s">
        <v>199</v>
      </c>
      <c r="C261" s="141" t="e">
        <f>#REF!</f>
        <v>#REF!</v>
      </c>
      <c r="D261" s="145" t="e">
        <f>#REF!</f>
        <v>#REF!</v>
      </c>
      <c r="E261" s="145" t="e">
        <f>#REF!</f>
        <v>#REF!</v>
      </c>
      <c r="F261" s="185" t="e">
        <f>#REF!</f>
        <v>#REF!</v>
      </c>
      <c r="G261" s="148" t="e">
        <f>#REF!</f>
        <v>#REF!</v>
      </c>
      <c r="H261" s="148" t="s">
        <v>199</v>
      </c>
      <c r="I261" s="148"/>
      <c r="J261" s="142" t="str">
        <f>'YARIŞMA BİLGİLERİ'!$F$21</f>
        <v>Master Erkekler</v>
      </c>
      <c r="K261" s="145" t="str">
        <f t="shared" si="7"/>
        <v>İZMİR-Masterler Türkiye Şampiyonası</v>
      </c>
      <c r="L261" s="196" t="e">
        <f>#REF!</f>
        <v>#REF!</v>
      </c>
      <c r="M261" s="146" t="s">
        <v>193</v>
      </c>
    </row>
    <row r="262" spans="1:13" s="138" customFormat="1" ht="26.25" customHeight="1" x14ac:dyDescent="0.2">
      <c r="A262" s="140">
        <v>260</v>
      </c>
      <c r="B262" s="151" t="s">
        <v>199</v>
      </c>
      <c r="C262" s="141" t="e">
        <f>#REF!</f>
        <v>#REF!</v>
      </c>
      <c r="D262" s="145" t="e">
        <f>#REF!</f>
        <v>#REF!</v>
      </c>
      <c r="E262" s="145" t="e">
        <f>#REF!</f>
        <v>#REF!</v>
      </c>
      <c r="F262" s="185" t="e">
        <f>#REF!</f>
        <v>#REF!</v>
      </c>
      <c r="G262" s="148" t="e">
        <f>#REF!</f>
        <v>#REF!</v>
      </c>
      <c r="H262" s="148" t="s">
        <v>199</v>
      </c>
      <c r="I262" s="148"/>
      <c r="J262" s="142" t="str">
        <f>'YARIŞMA BİLGİLERİ'!$F$21</f>
        <v>Master Erkekler</v>
      </c>
      <c r="K262" s="145" t="str">
        <f t="shared" si="7"/>
        <v>İZMİR-Masterler Türkiye Şampiyonası</v>
      </c>
      <c r="L262" s="196" t="e">
        <f>#REF!</f>
        <v>#REF!</v>
      </c>
      <c r="M262" s="146" t="s">
        <v>193</v>
      </c>
    </row>
    <row r="263" spans="1:13" s="138" customFormat="1" ht="26.25" customHeight="1" x14ac:dyDescent="0.2">
      <c r="A263" s="140">
        <v>261</v>
      </c>
      <c r="B263" s="151" t="s">
        <v>199</v>
      </c>
      <c r="C263" s="141" t="e">
        <f>#REF!</f>
        <v>#REF!</v>
      </c>
      <c r="D263" s="145" t="e">
        <f>#REF!</f>
        <v>#REF!</v>
      </c>
      <c r="E263" s="145" t="e">
        <f>#REF!</f>
        <v>#REF!</v>
      </c>
      <c r="F263" s="185" t="e">
        <f>#REF!</f>
        <v>#REF!</v>
      </c>
      <c r="G263" s="148" t="e">
        <f>#REF!</f>
        <v>#REF!</v>
      </c>
      <c r="H263" s="148" t="s">
        <v>199</v>
      </c>
      <c r="I263" s="148"/>
      <c r="J263" s="142" t="str">
        <f>'YARIŞMA BİLGİLERİ'!$F$21</f>
        <v>Master Erkekler</v>
      </c>
      <c r="K263" s="145" t="str">
        <f t="shared" si="7"/>
        <v>İZMİR-Masterler Türkiye Şampiyonası</v>
      </c>
      <c r="L263" s="196" t="e">
        <f>#REF!</f>
        <v>#REF!</v>
      </c>
      <c r="M263" s="146" t="s">
        <v>193</v>
      </c>
    </row>
    <row r="264" spans="1:13" s="138" customFormat="1" ht="26.25" customHeight="1" x14ac:dyDescent="0.2">
      <c r="A264" s="140">
        <v>262</v>
      </c>
      <c r="B264" s="151" t="s">
        <v>199</v>
      </c>
      <c r="C264" s="141" t="e">
        <f>#REF!</f>
        <v>#REF!</v>
      </c>
      <c r="D264" s="145" t="e">
        <f>#REF!</f>
        <v>#REF!</v>
      </c>
      <c r="E264" s="145" t="e">
        <f>#REF!</f>
        <v>#REF!</v>
      </c>
      <c r="F264" s="185" t="e">
        <f>#REF!</f>
        <v>#REF!</v>
      </c>
      <c r="G264" s="148" t="e">
        <f>#REF!</f>
        <v>#REF!</v>
      </c>
      <c r="H264" s="148" t="s">
        <v>199</v>
      </c>
      <c r="I264" s="148"/>
      <c r="J264" s="142" t="str">
        <f>'YARIŞMA BİLGİLERİ'!$F$21</f>
        <v>Master Erkekler</v>
      </c>
      <c r="K264" s="145" t="str">
        <f t="shared" si="7"/>
        <v>İZMİR-Masterler Türkiye Şampiyonası</v>
      </c>
      <c r="L264" s="196" t="e">
        <f>#REF!</f>
        <v>#REF!</v>
      </c>
      <c r="M264" s="146" t="s">
        <v>193</v>
      </c>
    </row>
    <row r="265" spans="1:13" s="138" customFormat="1" ht="26.25" customHeight="1" x14ac:dyDescent="0.2">
      <c r="A265" s="140">
        <v>263</v>
      </c>
      <c r="B265" s="151" t="s">
        <v>199</v>
      </c>
      <c r="C265" s="141" t="e">
        <f>#REF!</f>
        <v>#REF!</v>
      </c>
      <c r="D265" s="145" t="e">
        <f>#REF!</f>
        <v>#REF!</v>
      </c>
      <c r="E265" s="145" t="e">
        <f>#REF!</f>
        <v>#REF!</v>
      </c>
      <c r="F265" s="185" t="e">
        <f>#REF!</f>
        <v>#REF!</v>
      </c>
      <c r="G265" s="148" t="e">
        <f>#REF!</f>
        <v>#REF!</v>
      </c>
      <c r="H265" s="148" t="s">
        <v>199</v>
      </c>
      <c r="I265" s="148"/>
      <c r="J265" s="142" t="str">
        <f>'YARIŞMA BİLGİLERİ'!$F$21</f>
        <v>Master Erkekler</v>
      </c>
      <c r="K265" s="145" t="str">
        <f t="shared" si="7"/>
        <v>İZMİR-Masterler Türkiye Şampiyonası</v>
      </c>
      <c r="L265" s="196" t="e">
        <f>#REF!</f>
        <v>#REF!</v>
      </c>
      <c r="M265" s="146" t="s">
        <v>193</v>
      </c>
    </row>
    <row r="266" spans="1:13" s="138" customFormat="1" ht="26.25" customHeight="1" x14ac:dyDescent="0.2">
      <c r="A266" s="140">
        <v>264</v>
      </c>
      <c r="B266" s="151" t="s">
        <v>199</v>
      </c>
      <c r="C266" s="141" t="e">
        <f>#REF!</f>
        <v>#REF!</v>
      </c>
      <c r="D266" s="145" t="e">
        <f>#REF!</f>
        <v>#REF!</v>
      </c>
      <c r="E266" s="145" t="e">
        <f>#REF!</f>
        <v>#REF!</v>
      </c>
      <c r="F266" s="185" t="e">
        <f>#REF!</f>
        <v>#REF!</v>
      </c>
      <c r="G266" s="148" t="e">
        <f>#REF!</f>
        <v>#REF!</v>
      </c>
      <c r="H266" s="148" t="s">
        <v>199</v>
      </c>
      <c r="I266" s="148"/>
      <c r="J266" s="142" t="str">
        <f>'YARIŞMA BİLGİLERİ'!$F$21</f>
        <v>Master Erkekler</v>
      </c>
      <c r="K266" s="145" t="str">
        <f t="shared" si="7"/>
        <v>İZMİR-Masterler Türkiye Şampiyonası</v>
      </c>
      <c r="L266" s="196" t="e">
        <f>#REF!</f>
        <v>#REF!</v>
      </c>
      <c r="M266" s="146" t="s">
        <v>193</v>
      </c>
    </row>
    <row r="267" spans="1:13" s="138" customFormat="1" ht="26.25" customHeight="1" x14ac:dyDescent="0.2">
      <c r="A267" s="140">
        <v>265</v>
      </c>
      <c r="B267" s="151" t="s">
        <v>199</v>
      </c>
      <c r="C267" s="141" t="e">
        <f>#REF!</f>
        <v>#REF!</v>
      </c>
      <c r="D267" s="145" t="e">
        <f>#REF!</f>
        <v>#REF!</v>
      </c>
      <c r="E267" s="145" t="e">
        <f>#REF!</f>
        <v>#REF!</v>
      </c>
      <c r="F267" s="185" t="e">
        <f>#REF!</f>
        <v>#REF!</v>
      </c>
      <c r="G267" s="148" t="e">
        <f>#REF!</f>
        <v>#REF!</v>
      </c>
      <c r="H267" s="148" t="s">
        <v>199</v>
      </c>
      <c r="I267" s="148"/>
      <c r="J267" s="142" t="str">
        <f>'YARIŞMA BİLGİLERİ'!$F$21</f>
        <v>Master Erkekler</v>
      </c>
      <c r="K267" s="145" t="str">
        <f t="shared" si="7"/>
        <v>İZMİR-Masterler Türkiye Şampiyonası</v>
      </c>
      <c r="L267" s="196" t="e">
        <f>#REF!</f>
        <v>#REF!</v>
      </c>
      <c r="M267" s="146" t="s">
        <v>193</v>
      </c>
    </row>
    <row r="268" spans="1:13" s="138" customFormat="1" ht="26.25" customHeight="1" x14ac:dyDescent="0.2">
      <c r="A268" s="140">
        <v>266</v>
      </c>
      <c r="B268" s="151" t="s">
        <v>199</v>
      </c>
      <c r="C268" s="141" t="e">
        <f>#REF!</f>
        <v>#REF!</v>
      </c>
      <c r="D268" s="145" t="e">
        <f>#REF!</f>
        <v>#REF!</v>
      </c>
      <c r="E268" s="145" t="e">
        <f>#REF!</f>
        <v>#REF!</v>
      </c>
      <c r="F268" s="185" t="e">
        <f>#REF!</f>
        <v>#REF!</v>
      </c>
      <c r="G268" s="148" t="e">
        <f>#REF!</f>
        <v>#REF!</v>
      </c>
      <c r="H268" s="148" t="s">
        <v>199</v>
      </c>
      <c r="I268" s="148"/>
      <c r="J268" s="142" t="str">
        <f>'YARIŞMA BİLGİLERİ'!$F$21</f>
        <v>Master Erkekler</v>
      </c>
      <c r="K268" s="145" t="str">
        <f t="shared" si="7"/>
        <v>İZMİR-Masterler Türkiye Şampiyonası</v>
      </c>
      <c r="L268" s="196" t="e">
        <f>#REF!</f>
        <v>#REF!</v>
      </c>
      <c r="M268" s="146" t="s">
        <v>193</v>
      </c>
    </row>
    <row r="269" spans="1:13" s="138" customFormat="1" ht="26.25" customHeight="1" x14ac:dyDescent="0.2">
      <c r="A269" s="140">
        <v>267</v>
      </c>
      <c r="B269" s="151" t="s">
        <v>199</v>
      </c>
      <c r="C269" s="141" t="e">
        <f>#REF!</f>
        <v>#REF!</v>
      </c>
      <c r="D269" s="145" t="e">
        <f>#REF!</f>
        <v>#REF!</v>
      </c>
      <c r="E269" s="145" t="e">
        <f>#REF!</f>
        <v>#REF!</v>
      </c>
      <c r="F269" s="185" t="e">
        <f>#REF!</f>
        <v>#REF!</v>
      </c>
      <c r="G269" s="148" t="e">
        <f>#REF!</f>
        <v>#REF!</v>
      </c>
      <c r="H269" s="148" t="s">
        <v>199</v>
      </c>
      <c r="I269" s="148"/>
      <c r="J269" s="142" t="str">
        <f>'YARIŞMA BİLGİLERİ'!$F$21</f>
        <v>Master Erkekler</v>
      </c>
      <c r="K269" s="145" t="str">
        <f t="shared" si="7"/>
        <v>İZMİR-Masterler Türkiye Şampiyonası</v>
      </c>
      <c r="L269" s="196" t="e">
        <f>#REF!</f>
        <v>#REF!</v>
      </c>
      <c r="M269" s="146" t="s">
        <v>193</v>
      </c>
    </row>
    <row r="270" spans="1:13" s="138" customFormat="1" ht="26.25" customHeight="1" x14ac:dyDescent="0.2">
      <c r="A270" s="140">
        <v>268</v>
      </c>
      <c r="B270" s="151" t="s">
        <v>199</v>
      </c>
      <c r="C270" s="141" t="e">
        <f>#REF!</f>
        <v>#REF!</v>
      </c>
      <c r="D270" s="145" t="e">
        <f>#REF!</f>
        <v>#REF!</v>
      </c>
      <c r="E270" s="145" t="e">
        <f>#REF!</f>
        <v>#REF!</v>
      </c>
      <c r="F270" s="185" t="e">
        <f>#REF!</f>
        <v>#REF!</v>
      </c>
      <c r="G270" s="148" t="e">
        <f>#REF!</f>
        <v>#REF!</v>
      </c>
      <c r="H270" s="148" t="s">
        <v>199</v>
      </c>
      <c r="I270" s="148"/>
      <c r="J270" s="142" t="str">
        <f>'YARIŞMA BİLGİLERİ'!$F$21</f>
        <v>Master Erkekler</v>
      </c>
      <c r="K270" s="145" t="str">
        <f t="shared" si="7"/>
        <v>İZMİR-Masterler Türkiye Şampiyonası</v>
      </c>
      <c r="L270" s="196" t="e">
        <f>#REF!</f>
        <v>#REF!</v>
      </c>
      <c r="M270" s="146" t="s">
        <v>193</v>
      </c>
    </row>
    <row r="271" spans="1:13" s="138" customFormat="1" ht="26.25" customHeight="1" x14ac:dyDescent="0.2">
      <c r="A271" s="140">
        <v>269</v>
      </c>
      <c r="B271" s="151" t="s">
        <v>199</v>
      </c>
      <c r="C271" s="141" t="e">
        <f>#REF!</f>
        <v>#REF!</v>
      </c>
      <c r="D271" s="145" t="e">
        <f>#REF!</f>
        <v>#REF!</v>
      </c>
      <c r="E271" s="145" t="e">
        <f>#REF!</f>
        <v>#REF!</v>
      </c>
      <c r="F271" s="185" t="e">
        <f>#REF!</f>
        <v>#REF!</v>
      </c>
      <c r="G271" s="148" t="e">
        <f>#REF!</f>
        <v>#REF!</v>
      </c>
      <c r="H271" s="148" t="s">
        <v>199</v>
      </c>
      <c r="I271" s="148"/>
      <c r="J271" s="142" t="str">
        <f>'YARIŞMA BİLGİLERİ'!$F$21</f>
        <v>Master Erkekler</v>
      </c>
      <c r="K271" s="145" t="str">
        <f t="shared" si="7"/>
        <v>İZMİR-Masterler Türkiye Şampiyonası</v>
      </c>
      <c r="L271" s="196" t="e">
        <f>#REF!</f>
        <v>#REF!</v>
      </c>
      <c r="M271" s="146" t="s">
        <v>193</v>
      </c>
    </row>
    <row r="272" spans="1:13" s="138" customFormat="1" ht="26.25" customHeight="1" x14ac:dyDescent="0.2">
      <c r="A272" s="140">
        <v>270</v>
      </c>
      <c r="B272" s="151" t="s">
        <v>199</v>
      </c>
      <c r="C272" s="141" t="e">
        <f>#REF!</f>
        <v>#REF!</v>
      </c>
      <c r="D272" s="145" t="e">
        <f>#REF!</f>
        <v>#REF!</v>
      </c>
      <c r="E272" s="145" t="e">
        <f>#REF!</f>
        <v>#REF!</v>
      </c>
      <c r="F272" s="185" t="e">
        <f>#REF!</f>
        <v>#REF!</v>
      </c>
      <c r="G272" s="148" t="e">
        <f>#REF!</f>
        <v>#REF!</v>
      </c>
      <c r="H272" s="148" t="s">
        <v>199</v>
      </c>
      <c r="I272" s="148"/>
      <c r="J272" s="142" t="str">
        <f>'YARIŞMA BİLGİLERİ'!$F$21</f>
        <v>Master Erkekler</v>
      </c>
      <c r="K272" s="145" t="str">
        <f t="shared" si="7"/>
        <v>İZMİR-Masterler Türkiye Şampiyonası</v>
      </c>
      <c r="L272" s="196" t="e">
        <f>#REF!</f>
        <v>#REF!</v>
      </c>
      <c r="M272" s="146" t="s">
        <v>193</v>
      </c>
    </row>
    <row r="273" spans="1:13" s="138" customFormat="1" ht="26.25" customHeight="1" x14ac:dyDescent="0.2">
      <c r="A273" s="140">
        <v>271</v>
      </c>
      <c r="B273" s="151" t="s">
        <v>199</v>
      </c>
      <c r="C273" s="141" t="e">
        <f>#REF!</f>
        <v>#REF!</v>
      </c>
      <c r="D273" s="145" t="e">
        <f>#REF!</f>
        <v>#REF!</v>
      </c>
      <c r="E273" s="145" t="e">
        <f>#REF!</f>
        <v>#REF!</v>
      </c>
      <c r="F273" s="185" t="e">
        <f>#REF!</f>
        <v>#REF!</v>
      </c>
      <c r="G273" s="148" t="e">
        <f>#REF!</f>
        <v>#REF!</v>
      </c>
      <c r="H273" s="148" t="s">
        <v>199</v>
      </c>
      <c r="I273" s="148"/>
      <c r="J273" s="142" t="str">
        <f>'YARIŞMA BİLGİLERİ'!$F$21</f>
        <v>Master Erkekler</v>
      </c>
      <c r="K273" s="145" t="str">
        <f t="shared" si="7"/>
        <v>İZMİR-Masterler Türkiye Şampiyonası</v>
      </c>
      <c r="L273" s="196" t="e">
        <f>#REF!</f>
        <v>#REF!</v>
      </c>
      <c r="M273" s="146" t="s">
        <v>193</v>
      </c>
    </row>
    <row r="274" spans="1:13" s="138" customFormat="1" ht="26.25" customHeight="1" x14ac:dyDescent="0.2">
      <c r="A274" s="140">
        <v>272</v>
      </c>
      <c r="B274" s="151" t="s">
        <v>199</v>
      </c>
      <c r="C274" s="141" t="e">
        <f>#REF!</f>
        <v>#REF!</v>
      </c>
      <c r="D274" s="145" t="e">
        <f>#REF!</f>
        <v>#REF!</v>
      </c>
      <c r="E274" s="145" t="e">
        <f>#REF!</f>
        <v>#REF!</v>
      </c>
      <c r="F274" s="185" t="e">
        <f>#REF!</f>
        <v>#REF!</v>
      </c>
      <c r="G274" s="148" t="e">
        <f>#REF!</f>
        <v>#REF!</v>
      </c>
      <c r="H274" s="148" t="s">
        <v>199</v>
      </c>
      <c r="I274" s="148"/>
      <c r="J274" s="142" t="str">
        <f>'YARIŞMA BİLGİLERİ'!$F$21</f>
        <v>Master Erkekler</v>
      </c>
      <c r="K274" s="145" t="str">
        <f t="shared" si="7"/>
        <v>İZMİR-Masterler Türkiye Şampiyonası</v>
      </c>
      <c r="L274" s="196" t="e">
        <f>#REF!</f>
        <v>#REF!</v>
      </c>
      <c r="M274" s="146" t="s">
        <v>193</v>
      </c>
    </row>
    <row r="275" spans="1:13" s="138" customFormat="1" ht="26.25" customHeight="1" x14ac:dyDescent="0.2">
      <c r="A275" s="140">
        <v>273</v>
      </c>
      <c r="B275" s="151" t="s">
        <v>199</v>
      </c>
      <c r="C275" s="141" t="e">
        <f>#REF!</f>
        <v>#REF!</v>
      </c>
      <c r="D275" s="145" t="e">
        <f>#REF!</f>
        <v>#REF!</v>
      </c>
      <c r="E275" s="145" t="e">
        <f>#REF!</f>
        <v>#REF!</v>
      </c>
      <c r="F275" s="185" t="e">
        <f>#REF!</f>
        <v>#REF!</v>
      </c>
      <c r="G275" s="148" t="e">
        <f>#REF!</f>
        <v>#REF!</v>
      </c>
      <c r="H275" s="148" t="s">
        <v>199</v>
      </c>
      <c r="I275" s="148"/>
      <c r="J275" s="142" t="str">
        <f>'YARIŞMA BİLGİLERİ'!$F$21</f>
        <v>Master Erkekler</v>
      </c>
      <c r="K275" s="145" t="str">
        <f t="shared" si="7"/>
        <v>İZMİR-Masterler Türkiye Şampiyonası</v>
      </c>
      <c r="L275" s="196" t="e">
        <f>#REF!</f>
        <v>#REF!</v>
      </c>
      <c r="M275" s="146" t="s">
        <v>193</v>
      </c>
    </row>
    <row r="276" spans="1:13" s="138" customFormat="1" ht="26.25" customHeight="1" x14ac:dyDescent="0.2">
      <c r="A276" s="140">
        <v>274</v>
      </c>
      <c r="B276" s="151" t="s">
        <v>199</v>
      </c>
      <c r="C276" s="141" t="e">
        <f>#REF!</f>
        <v>#REF!</v>
      </c>
      <c r="D276" s="145" t="e">
        <f>#REF!</f>
        <v>#REF!</v>
      </c>
      <c r="E276" s="145" t="e">
        <f>#REF!</f>
        <v>#REF!</v>
      </c>
      <c r="F276" s="185" t="e">
        <f>#REF!</f>
        <v>#REF!</v>
      </c>
      <c r="G276" s="148" t="e">
        <f>#REF!</f>
        <v>#REF!</v>
      </c>
      <c r="H276" s="148" t="s">
        <v>199</v>
      </c>
      <c r="I276" s="148"/>
      <c r="J276" s="142" t="str">
        <f>'YARIŞMA BİLGİLERİ'!$F$21</f>
        <v>Master Erkekler</v>
      </c>
      <c r="K276" s="145" t="str">
        <f t="shared" si="7"/>
        <v>İZMİR-Masterler Türkiye Şampiyonası</v>
      </c>
      <c r="L276" s="196" t="e">
        <f>#REF!</f>
        <v>#REF!</v>
      </c>
      <c r="M276" s="146" t="s">
        <v>193</v>
      </c>
    </row>
    <row r="277" spans="1:13" s="138" customFormat="1" ht="26.25" customHeight="1" x14ac:dyDescent="0.2">
      <c r="A277" s="140">
        <v>275</v>
      </c>
      <c r="B277" s="151" t="s">
        <v>199</v>
      </c>
      <c r="C277" s="141" t="e">
        <f>#REF!</f>
        <v>#REF!</v>
      </c>
      <c r="D277" s="145" t="e">
        <f>#REF!</f>
        <v>#REF!</v>
      </c>
      <c r="E277" s="145" t="e">
        <f>#REF!</f>
        <v>#REF!</v>
      </c>
      <c r="F277" s="185" t="e">
        <f>#REF!</f>
        <v>#REF!</v>
      </c>
      <c r="G277" s="148" t="e">
        <f>#REF!</f>
        <v>#REF!</v>
      </c>
      <c r="H277" s="148" t="s">
        <v>199</v>
      </c>
      <c r="I277" s="148"/>
      <c r="J277" s="142" t="str">
        <f>'YARIŞMA BİLGİLERİ'!$F$21</f>
        <v>Master Erkekler</v>
      </c>
      <c r="K277" s="145" t="str">
        <f t="shared" si="7"/>
        <v>İZMİR-Masterler Türkiye Şampiyonası</v>
      </c>
      <c r="L277" s="196" t="e">
        <f>#REF!</f>
        <v>#REF!</v>
      </c>
      <c r="M277" s="146" t="s">
        <v>193</v>
      </c>
    </row>
    <row r="278" spans="1:13" s="138" customFormat="1" ht="26.25" customHeight="1" x14ac:dyDescent="0.2">
      <c r="A278" s="140">
        <v>276</v>
      </c>
      <c r="B278" s="151" t="s">
        <v>199</v>
      </c>
      <c r="C278" s="141" t="e">
        <f>#REF!</f>
        <v>#REF!</v>
      </c>
      <c r="D278" s="145" t="e">
        <f>#REF!</f>
        <v>#REF!</v>
      </c>
      <c r="E278" s="145" t="e">
        <f>#REF!</f>
        <v>#REF!</v>
      </c>
      <c r="F278" s="185" t="e">
        <f>#REF!</f>
        <v>#REF!</v>
      </c>
      <c r="G278" s="148" t="e">
        <f>#REF!</f>
        <v>#REF!</v>
      </c>
      <c r="H278" s="148" t="s">
        <v>199</v>
      </c>
      <c r="I278" s="148"/>
      <c r="J278" s="142" t="str">
        <f>'YARIŞMA BİLGİLERİ'!$F$21</f>
        <v>Master Erkekler</v>
      </c>
      <c r="K278" s="145" t="str">
        <f t="shared" si="7"/>
        <v>İZMİR-Masterler Türkiye Şampiyonası</v>
      </c>
      <c r="L278" s="196" t="e">
        <f>#REF!</f>
        <v>#REF!</v>
      </c>
      <c r="M278" s="146" t="s">
        <v>193</v>
      </c>
    </row>
    <row r="279" spans="1:13" s="138" customFormat="1" ht="26.25" customHeight="1" x14ac:dyDescent="0.2">
      <c r="A279" s="140">
        <v>277</v>
      </c>
      <c r="B279" s="151" t="s">
        <v>199</v>
      </c>
      <c r="C279" s="141" t="e">
        <f>#REF!</f>
        <v>#REF!</v>
      </c>
      <c r="D279" s="145" t="e">
        <f>#REF!</f>
        <v>#REF!</v>
      </c>
      <c r="E279" s="145" t="e">
        <f>#REF!</f>
        <v>#REF!</v>
      </c>
      <c r="F279" s="185" t="e">
        <f>#REF!</f>
        <v>#REF!</v>
      </c>
      <c r="G279" s="148" t="e">
        <f>#REF!</f>
        <v>#REF!</v>
      </c>
      <c r="H279" s="148" t="s">
        <v>199</v>
      </c>
      <c r="I279" s="148"/>
      <c r="J279" s="142" t="str">
        <f>'YARIŞMA BİLGİLERİ'!$F$21</f>
        <v>Master Erkekler</v>
      </c>
      <c r="K279" s="145" t="str">
        <f t="shared" si="7"/>
        <v>İZMİR-Masterler Türkiye Şampiyonası</v>
      </c>
      <c r="L279" s="196" t="e">
        <f>#REF!</f>
        <v>#REF!</v>
      </c>
      <c r="M279" s="146" t="s">
        <v>193</v>
      </c>
    </row>
    <row r="280" spans="1:13" s="138" customFormat="1" ht="26.25" customHeight="1" x14ac:dyDescent="0.2">
      <c r="A280" s="140">
        <v>278</v>
      </c>
      <c r="B280" s="151" t="s">
        <v>199</v>
      </c>
      <c r="C280" s="141" t="e">
        <f>#REF!</f>
        <v>#REF!</v>
      </c>
      <c r="D280" s="145" t="e">
        <f>#REF!</f>
        <v>#REF!</v>
      </c>
      <c r="E280" s="145" t="e">
        <f>#REF!</f>
        <v>#REF!</v>
      </c>
      <c r="F280" s="185" t="e">
        <f>#REF!</f>
        <v>#REF!</v>
      </c>
      <c r="G280" s="148" t="e">
        <f>#REF!</f>
        <v>#REF!</v>
      </c>
      <c r="H280" s="148" t="s">
        <v>199</v>
      </c>
      <c r="I280" s="148"/>
      <c r="J280" s="142" t="str">
        <f>'YARIŞMA BİLGİLERİ'!$F$21</f>
        <v>Master Erkekler</v>
      </c>
      <c r="K280" s="145" t="str">
        <f t="shared" si="7"/>
        <v>İZMİR-Masterler Türkiye Şampiyonası</v>
      </c>
      <c r="L280" s="196" t="e">
        <f>#REF!</f>
        <v>#REF!</v>
      </c>
      <c r="M280" s="146" t="s">
        <v>193</v>
      </c>
    </row>
    <row r="281" spans="1:13" s="138" customFormat="1" ht="26.25" customHeight="1" x14ac:dyDescent="0.2">
      <c r="A281" s="140">
        <v>279</v>
      </c>
      <c r="B281" s="151" t="s">
        <v>199</v>
      </c>
      <c r="C281" s="141" t="e">
        <f>#REF!</f>
        <v>#REF!</v>
      </c>
      <c r="D281" s="145" t="e">
        <f>#REF!</f>
        <v>#REF!</v>
      </c>
      <c r="E281" s="145" t="e">
        <f>#REF!</f>
        <v>#REF!</v>
      </c>
      <c r="F281" s="185" t="e">
        <f>#REF!</f>
        <v>#REF!</v>
      </c>
      <c r="G281" s="148" t="e">
        <f>#REF!</f>
        <v>#REF!</v>
      </c>
      <c r="H281" s="148" t="s">
        <v>199</v>
      </c>
      <c r="I281" s="148"/>
      <c r="J281" s="142" t="str">
        <f>'YARIŞMA BİLGİLERİ'!$F$21</f>
        <v>Master Erkekler</v>
      </c>
      <c r="K281" s="145" t="str">
        <f t="shared" si="7"/>
        <v>İZMİR-Masterler Türkiye Şampiyonası</v>
      </c>
      <c r="L281" s="196" t="e">
        <f>#REF!</f>
        <v>#REF!</v>
      </c>
      <c r="M281" s="146" t="s">
        <v>193</v>
      </c>
    </row>
    <row r="282" spans="1:13" s="138" customFormat="1" ht="26.25" customHeight="1" x14ac:dyDescent="0.2">
      <c r="A282" s="140">
        <v>280</v>
      </c>
      <c r="B282" s="151" t="s">
        <v>199</v>
      </c>
      <c r="C282" s="141" t="e">
        <f>#REF!</f>
        <v>#REF!</v>
      </c>
      <c r="D282" s="145" t="e">
        <f>#REF!</f>
        <v>#REF!</v>
      </c>
      <c r="E282" s="145" t="e">
        <f>#REF!</f>
        <v>#REF!</v>
      </c>
      <c r="F282" s="185" t="e">
        <f>#REF!</f>
        <v>#REF!</v>
      </c>
      <c r="G282" s="148" t="e">
        <f>#REF!</f>
        <v>#REF!</v>
      </c>
      <c r="H282" s="148" t="s">
        <v>199</v>
      </c>
      <c r="I282" s="148"/>
      <c r="J282" s="142" t="str">
        <f>'YARIŞMA BİLGİLERİ'!$F$21</f>
        <v>Master Erkekler</v>
      </c>
      <c r="K282" s="145" t="str">
        <f t="shared" si="7"/>
        <v>İZMİR-Masterler Türkiye Şampiyonası</v>
      </c>
      <c r="L282" s="196" t="e">
        <f>#REF!</f>
        <v>#REF!</v>
      </c>
      <c r="M282" s="146" t="s">
        <v>193</v>
      </c>
    </row>
    <row r="283" spans="1:13" s="138" customFormat="1" ht="26.25" customHeight="1" x14ac:dyDescent="0.2">
      <c r="A283" s="140">
        <v>281</v>
      </c>
      <c r="B283" s="151" t="s">
        <v>199</v>
      </c>
      <c r="C283" s="141" t="e">
        <f>#REF!</f>
        <v>#REF!</v>
      </c>
      <c r="D283" s="145" t="e">
        <f>#REF!</f>
        <v>#REF!</v>
      </c>
      <c r="E283" s="145" t="e">
        <f>#REF!</f>
        <v>#REF!</v>
      </c>
      <c r="F283" s="185" t="e">
        <f>#REF!</f>
        <v>#REF!</v>
      </c>
      <c r="G283" s="148" t="e">
        <f>#REF!</f>
        <v>#REF!</v>
      </c>
      <c r="H283" s="148" t="s">
        <v>199</v>
      </c>
      <c r="I283" s="148"/>
      <c r="J283" s="142" t="str">
        <f>'YARIŞMA BİLGİLERİ'!$F$21</f>
        <v>Master Erkekler</v>
      </c>
      <c r="K283" s="145" t="str">
        <f t="shared" si="7"/>
        <v>İZMİR-Masterler Türkiye Şampiyonası</v>
      </c>
      <c r="L283" s="196" t="e">
        <f>#REF!</f>
        <v>#REF!</v>
      </c>
      <c r="M283" s="146" t="s">
        <v>193</v>
      </c>
    </row>
    <row r="284" spans="1:13" s="138" customFormat="1" ht="26.25" customHeight="1" x14ac:dyDescent="0.2">
      <c r="A284" s="140">
        <v>282</v>
      </c>
      <c r="B284" s="151" t="s">
        <v>199</v>
      </c>
      <c r="C284" s="141" t="e">
        <f>#REF!</f>
        <v>#REF!</v>
      </c>
      <c r="D284" s="145" t="e">
        <f>#REF!</f>
        <v>#REF!</v>
      </c>
      <c r="E284" s="145" t="e">
        <f>#REF!</f>
        <v>#REF!</v>
      </c>
      <c r="F284" s="185" t="e">
        <f>#REF!</f>
        <v>#REF!</v>
      </c>
      <c r="G284" s="148" t="e">
        <f>#REF!</f>
        <v>#REF!</v>
      </c>
      <c r="H284" s="148" t="s">
        <v>199</v>
      </c>
      <c r="I284" s="148"/>
      <c r="J284" s="142" t="str">
        <f>'YARIŞMA BİLGİLERİ'!$F$21</f>
        <v>Master Erkekler</v>
      </c>
      <c r="K284" s="145" t="str">
        <f t="shared" si="7"/>
        <v>İZMİR-Masterler Türkiye Şampiyonası</v>
      </c>
      <c r="L284" s="196" t="e">
        <f>#REF!</f>
        <v>#REF!</v>
      </c>
      <c r="M284" s="146" t="s">
        <v>193</v>
      </c>
    </row>
    <row r="285" spans="1:13" s="138" customFormat="1" ht="26.25" customHeight="1" x14ac:dyDescent="0.2">
      <c r="A285" s="140">
        <v>283</v>
      </c>
      <c r="B285" s="151" t="s">
        <v>199</v>
      </c>
      <c r="C285" s="141" t="e">
        <f>#REF!</f>
        <v>#REF!</v>
      </c>
      <c r="D285" s="145" t="e">
        <f>#REF!</f>
        <v>#REF!</v>
      </c>
      <c r="E285" s="145" t="e">
        <f>#REF!</f>
        <v>#REF!</v>
      </c>
      <c r="F285" s="185" t="e">
        <f>#REF!</f>
        <v>#REF!</v>
      </c>
      <c r="G285" s="148" t="e">
        <f>#REF!</f>
        <v>#REF!</v>
      </c>
      <c r="H285" s="148" t="s">
        <v>199</v>
      </c>
      <c r="I285" s="148"/>
      <c r="J285" s="142" t="str">
        <f>'YARIŞMA BİLGİLERİ'!$F$21</f>
        <v>Master Erkekler</v>
      </c>
      <c r="K285" s="145" t="str">
        <f t="shared" si="7"/>
        <v>İZMİR-Masterler Türkiye Şampiyonası</v>
      </c>
      <c r="L285" s="196" t="e">
        <f>#REF!</f>
        <v>#REF!</v>
      </c>
      <c r="M285" s="146" t="s">
        <v>193</v>
      </c>
    </row>
    <row r="286" spans="1:13" s="138" customFormat="1" ht="26.25" customHeight="1" x14ac:dyDescent="0.2">
      <c r="A286" s="140">
        <v>284</v>
      </c>
      <c r="B286" s="151" t="s">
        <v>199</v>
      </c>
      <c r="C286" s="141" t="e">
        <f>#REF!</f>
        <v>#REF!</v>
      </c>
      <c r="D286" s="145" t="e">
        <f>#REF!</f>
        <v>#REF!</v>
      </c>
      <c r="E286" s="145" t="e">
        <f>#REF!</f>
        <v>#REF!</v>
      </c>
      <c r="F286" s="185" t="e">
        <f>#REF!</f>
        <v>#REF!</v>
      </c>
      <c r="G286" s="148" t="e">
        <f>#REF!</f>
        <v>#REF!</v>
      </c>
      <c r="H286" s="148" t="s">
        <v>199</v>
      </c>
      <c r="I286" s="148"/>
      <c r="J286" s="142" t="str">
        <f>'YARIŞMA BİLGİLERİ'!$F$21</f>
        <v>Master Erkekler</v>
      </c>
      <c r="K286" s="145" t="str">
        <f t="shared" si="7"/>
        <v>İZMİR-Masterler Türkiye Şampiyonası</v>
      </c>
      <c r="L286" s="196" t="e">
        <f>#REF!</f>
        <v>#REF!</v>
      </c>
      <c r="M286" s="146" t="s">
        <v>193</v>
      </c>
    </row>
    <row r="287" spans="1:13" s="138" customFormat="1" ht="26.25" customHeight="1" x14ac:dyDescent="0.2">
      <c r="A287" s="140">
        <v>285</v>
      </c>
      <c r="B287" s="151" t="s">
        <v>199</v>
      </c>
      <c r="C287" s="141" t="e">
        <f>#REF!</f>
        <v>#REF!</v>
      </c>
      <c r="D287" s="145" t="e">
        <f>#REF!</f>
        <v>#REF!</v>
      </c>
      <c r="E287" s="145" t="e">
        <f>#REF!</f>
        <v>#REF!</v>
      </c>
      <c r="F287" s="185" t="e">
        <f>#REF!</f>
        <v>#REF!</v>
      </c>
      <c r="G287" s="148" t="e">
        <f>#REF!</f>
        <v>#REF!</v>
      </c>
      <c r="H287" s="148" t="s">
        <v>199</v>
      </c>
      <c r="I287" s="148"/>
      <c r="J287" s="142" t="str">
        <f>'YARIŞMA BİLGİLERİ'!$F$21</f>
        <v>Master Erkekler</v>
      </c>
      <c r="K287" s="145" t="str">
        <f t="shared" si="7"/>
        <v>İZMİR-Masterler Türkiye Şampiyonası</v>
      </c>
      <c r="L287" s="196" t="e">
        <f>#REF!</f>
        <v>#REF!</v>
      </c>
      <c r="M287" s="146" t="s">
        <v>193</v>
      </c>
    </row>
    <row r="288" spans="1:13" s="138" customFormat="1" ht="26.25" customHeight="1" x14ac:dyDescent="0.2">
      <c r="A288" s="140">
        <v>286</v>
      </c>
      <c r="B288" s="151" t="s">
        <v>199</v>
      </c>
      <c r="C288" s="141" t="e">
        <f>#REF!</f>
        <v>#REF!</v>
      </c>
      <c r="D288" s="145" t="e">
        <f>#REF!</f>
        <v>#REF!</v>
      </c>
      <c r="E288" s="145" t="e">
        <f>#REF!</f>
        <v>#REF!</v>
      </c>
      <c r="F288" s="185" t="e">
        <f>#REF!</f>
        <v>#REF!</v>
      </c>
      <c r="G288" s="148" t="e">
        <f>#REF!</f>
        <v>#REF!</v>
      </c>
      <c r="H288" s="148" t="s">
        <v>199</v>
      </c>
      <c r="I288" s="148"/>
      <c r="J288" s="142" t="str">
        <f>'YARIŞMA BİLGİLERİ'!$F$21</f>
        <v>Master Erkekler</v>
      </c>
      <c r="K288" s="145" t="str">
        <f t="shared" si="7"/>
        <v>İZMİR-Masterler Türkiye Şampiyonası</v>
      </c>
      <c r="L288" s="196" t="e">
        <f>#REF!</f>
        <v>#REF!</v>
      </c>
      <c r="M288" s="146" t="s">
        <v>193</v>
      </c>
    </row>
    <row r="289" spans="1:13" s="138" customFormat="1" ht="26.25" customHeight="1" x14ac:dyDescent="0.2">
      <c r="A289" s="140">
        <v>287</v>
      </c>
      <c r="B289" s="151" t="s">
        <v>199</v>
      </c>
      <c r="C289" s="141" t="e">
        <f>#REF!</f>
        <v>#REF!</v>
      </c>
      <c r="D289" s="145" t="e">
        <f>#REF!</f>
        <v>#REF!</v>
      </c>
      <c r="E289" s="145" t="e">
        <f>#REF!</f>
        <v>#REF!</v>
      </c>
      <c r="F289" s="185" t="e">
        <f>#REF!</f>
        <v>#REF!</v>
      </c>
      <c r="G289" s="148" t="e">
        <f>#REF!</f>
        <v>#REF!</v>
      </c>
      <c r="H289" s="148" t="s">
        <v>199</v>
      </c>
      <c r="I289" s="148"/>
      <c r="J289" s="142" t="str">
        <f>'YARIŞMA BİLGİLERİ'!$F$21</f>
        <v>Master Erkekler</v>
      </c>
      <c r="K289" s="145" t="str">
        <f t="shared" si="7"/>
        <v>İZMİR-Masterler Türkiye Şampiyonası</v>
      </c>
      <c r="L289" s="196" t="e">
        <f>#REF!</f>
        <v>#REF!</v>
      </c>
      <c r="M289" s="146" t="s">
        <v>193</v>
      </c>
    </row>
    <row r="290" spans="1:13" s="138" customFormat="1" ht="26.25" customHeight="1" x14ac:dyDescent="0.2">
      <c r="A290" s="140">
        <v>288</v>
      </c>
      <c r="B290" s="151" t="s">
        <v>199</v>
      </c>
      <c r="C290" s="141" t="e">
        <f>#REF!</f>
        <v>#REF!</v>
      </c>
      <c r="D290" s="145" t="e">
        <f>#REF!</f>
        <v>#REF!</v>
      </c>
      <c r="E290" s="145" t="e">
        <f>#REF!</f>
        <v>#REF!</v>
      </c>
      <c r="F290" s="185" t="e">
        <f>#REF!</f>
        <v>#REF!</v>
      </c>
      <c r="G290" s="148" t="e">
        <f>#REF!</f>
        <v>#REF!</v>
      </c>
      <c r="H290" s="148" t="s">
        <v>199</v>
      </c>
      <c r="I290" s="148"/>
      <c r="J290" s="142" t="str">
        <f>'YARIŞMA BİLGİLERİ'!$F$21</f>
        <v>Master Erkekler</v>
      </c>
      <c r="K290" s="145" t="str">
        <f t="shared" si="7"/>
        <v>İZMİR-Masterler Türkiye Şampiyonası</v>
      </c>
      <c r="L290" s="196" t="e">
        <f>#REF!</f>
        <v>#REF!</v>
      </c>
      <c r="M290" s="146" t="s">
        <v>193</v>
      </c>
    </row>
    <row r="291" spans="1:13" s="138" customFormat="1" ht="26.25" customHeight="1" x14ac:dyDescent="0.2">
      <c r="A291" s="140">
        <v>289</v>
      </c>
      <c r="B291" s="151" t="s">
        <v>199</v>
      </c>
      <c r="C291" s="141" t="e">
        <f>#REF!</f>
        <v>#REF!</v>
      </c>
      <c r="D291" s="145" t="e">
        <f>#REF!</f>
        <v>#REF!</v>
      </c>
      <c r="E291" s="145" t="e">
        <f>#REF!</f>
        <v>#REF!</v>
      </c>
      <c r="F291" s="185" t="e">
        <f>#REF!</f>
        <v>#REF!</v>
      </c>
      <c r="G291" s="148" t="e">
        <f>#REF!</f>
        <v>#REF!</v>
      </c>
      <c r="H291" s="148" t="s">
        <v>199</v>
      </c>
      <c r="I291" s="148"/>
      <c r="J291" s="142" t="str">
        <f>'YARIŞMA BİLGİLERİ'!$F$21</f>
        <v>Master Erkekler</v>
      </c>
      <c r="K291" s="145" t="str">
        <f t="shared" si="7"/>
        <v>İZMİR-Masterler Türkiye Şampiyonası</v>
      </c>
      <c r="L291" s="196" t="e">
        <f>#REF!</f>
        <v>#REF!</v>
      </c>
      <c r="M291" s="146" t="s">
        <v>193</v>
      </c>
    </row>
    <row r="292" spans="1:13" s="138" customFormat="1" ht="26.25" customHeight="1" x14ac:dyDescent="0.2">
      <c r="A292" s="140">
        <v>290</v>
      </c>
      <c r="B292" s="151" t="s">
        <v>199</v>
      </c>
      <c r="C292" s="141" t="e">
        <f>#REF!</f>
        <v>#REF!</v>
      </c>
      <c r="D292" s="145" t="e">
        <f>#REF!</f>
        <v>#REF!</v>
      </c>
      <c r="E292" s="145" t="e">
        <f>#REF!</f>
        <v>#REF!</v>
      </c>
      <c r="F292" s="185" t="e">
        <f>#REF!</f>
        <v>#REF!</v>
      </c>
      <c r="G292" s="148" t="e">
        <f>#REF!</f>
        <v>#REF!</v>
      </c>
      <c r="H292" s="148" t="s">
        <v>199</v>
      </c>
      <c r="I292" s="148"/>
      <c r="J292" s="142" t="str">
        <f>'YARIŞMA BİLGİLERİ'!$F$21</f>
        <v>Master Erkekler</v>
      </c>
      <c r="K292" s="145" t="str">
        <f t="shared" si="7"/>
        <v>İZMİR-Masterler Türkiye Şampiyonası</v>
      </c>
      <c r="L292" s="196" t="e">
        <f>#REF!</f>
        <v>#REF!</v>
      </c>
      <c r="M292" s="146" t="s">
        <v>193</v>
      </c>
    </row>
    <row r="293" spans="1:13" s="138" customFormat="1" ht="26.25" customHeight="1" x14ac:dyDescent="0.2">
      <c r="A293" s="140">
        <v>291</v>
      </c>
      <c r="B293" s="151" t="s">
        <v>199</v>
      </c>
      <c r="C293" s="141" t="e">
        <f>#REF!</f>
        <v>#REF!</v>
      </c>
      <c r="D293" s="145" t="e">
        <f>#REF!</f>
        <v>#REF!</v>
      </c>
      <c r="E293" s="145" t="e">
        <f>#REF!</f>
        <v>#REF!</v>
      </c>
      <c r="F293" s="185" t="e">
        <f>#REF!</f>
        <v>#REF!</v>
      </c>
      <c r="G293" s="148" t="e">
        <f>#REF!</f>
        <v>#REF!</v>
      </c>
      <c r="H293" s="148" t="s">
        <v>199</v>
      </c>
      <c r="I293" s="148"/>
      <c r="J293" s="142" t="str">
        <f>'YARIŞMA BİLGİLERİ'!$F$21</f>
        <v>Master Erkekler</v>
      </c>
      <c r="K293" s="145" t="str">
        <f t="shared" si="7"/>
        <v>İZMİR-Masterler Türkiye Şampiyonası</v>
      </c>
      <c r="L293" s="196" t="e">
        <f>#REF!</f>
        <v>#REF!</v>
      </c>
      <c r="M293" s="146" t="s">
        <v>193</v>
      </c>
    </row>
    <row r="294" spans="1:13" s="138" customFormat="1" ht="26.25" customHeight="1" x14ac:dyDescent="0.2">
      <c r="A294" s="140">
        <v>292</v>
      </c>
      <c r="B294" s="151" t="s">
        <v>199</v>
      </c>
      <c r="C294" s="141" t="e">
        <f>#REF!</f>
        <v>#REF!</v>
      </c>
      <c r="D294" s="145" t="e">
        <f>#REF!</f>
        <v>#REF!</v>
      </c>
      <c r="E294" s="145" t="e">
        <f>#REF!</f>
        <v>#REF!</v>
      </c>
      <c r="F294" s="185" t="e">
        <f>#REF!</f>
        <v>#REF!</v>
      </c>
      <c r="G294" s="148" t="e">
        <f>#REF!</f>
        <v>#REF!</v>
      </c>
      <c r="H294" s="148" t="s">
        <v>199</v>
      </c>
      <c r="I294" s="148"/>
      <c r="J294" s="142" t="str">
        <f>'YARIŞMA BİLGİLERİ'!$F$21</f>
        <v>Master Erkekler</v>
      </c>
      <c r="K294" s="145" t="str">
        <f t="shared" si="7"/>
        <v>İZMİR-Masterler Türkiye Şampiyonası</v>
      </c>
      <c r="L294" s="196" t="e">
        <f>#REF!</f>
        <v>#REF!</v>
      </c>
      <c r="M294" s="146" t="s">
        <v>193</v>
      </c>
    </row>
    <row r="295" spans="1:13" s="138" customFormat="1" ht="26.25" customHeight="1" x14ac:dyDescent="0.2">
      <c r="A295" s="140">
        <v>293</v>
      </c>
      <c r="B295" s="151" t="s">
        <v>199</v>
      </c>
      <c r="C295" s="141" t="e">
        <f>#REF!</f>
        <v>#REF!</v>
      </c>
      <c r="D295" s="145" t="e">
        <f>#REF!</f>
        <v>#REF!</v>
      </c>
      <c r="E295" s="145" t="e">
        <f>#REF!</f>
        <v>#REF!</v>
      </c>
      <c r="F295" s="185" t="e">
        <f>#REF!</f>
        <v>#REF!</v>
      </c>
      <c r="G295" s="148" t="e">
        <f>#REF!</f>
        <v>#REF!</v>
      </c>
      <c r="H295" s="148" t="s">
        <v>199</v>
      </c>
      <c r="I295" s="148"/>
      <c r="J295" s="142" t="str">
        <f>'YARIŞMA BİLGİLERİ'!$F$21</f>
        <v>Master Erkekler</v>
      </c>
      <c r="K295" s="145" t="str">
        <f t="shared" si="7"/>
        <v>İZMİR-Masterler Türkiye Şampiyonası</v>
      </c>
      <c r="L295" s="196" t="e">
        <f>#REF!</f>
        <v>#REF!</v>
      </c>
      <c r="M295" s="146" t="s">
        <v>193</v>
      </c>
    </row>
    <row r="296" spans="1:13" s="138" customFormat="1" ht="26.25" customHeight="1" x14ac:dyDescent="0.2">
      <c r="A296" s="140">
        <v>294</v>
      </c>
      <c r="B296" s="151" t="s">
        <v>199</v>
      </c>
      <c r="C296" s="141" t="e">
        <f>#REF!</f>
        <v>#REF!</v>
      </c>
      <c r="D296" s="145" t="e">
        <f>#REF!</f>
        <v>#REF!</v>
      </c>
      <c r="E296" s="145" t="e">
        <f>#REF!</f>
        <v>#REF!</v>
      </c>
      <c r="F296" s="185" t="e">
        <f>#REF!</f>
        <v>#REF!</v>
      </c>
      <c r="G296" s="148" t="e">
        <f>#REF!</f>
        <v>#REF!</v>
      </c>
      <c r="H296" s="148" t="s">
        <v>199</v>
      </c>
      <c r="I296" s="148"/>
      <c r="J296" s="142" t="str">
        <f>'YARIŞMA BİLGİLERİ'!$F$21</f>
        <v>Master Erkekler</v>
      </c>
      <c r="K296" s="145" t="str">
        <f t="shared" si="7"/>
        <v>İZMİR-Masterler Türkiye Şampiyonası</v>
      </c>
      <c r="L296" s="196" t="e">
        <f>#REF!</f>
        <v>#REF!</v>
      </c>
      <c r="M296" s="146" t="s">
        <v>193</v>
      </c>
    </row>
    <row r="297" spans="1:13" s="138" customFormat="1" ht="26.25" customHeight="1" x14ac:dyDescent="0.2">
      <c r="A297" s="140">
        <v>295</v>
      </c>
      <c r="B297" s="151" t="s">
        <v>199</v>
      </c>
      <c r="C297" s="141" t="e">
        <f>#REF!</f>
        <v>#REF!</v>
      </c>
      <c r="D297" s="145" t="e">
        <f>#REF!</f>
        <v>#REF!</v>
      </c>
      <c r="E297" s="145" t="e">
        <f>#REF!</f>
        <v>#REF!</v>
      </c>
      <c r="F297" s="185" t="e">
        <f>#REF!</f>
        <v>#REF!</v>
      </c>
      <c r="G297" s="148" t="e">
        <f>#REF!</f>
        <v>#REF!</v>
      </c>
      <c r="H297" s="148" t="s">
        <v>199</v>
      </c>
      <c r="I297" s="148"/>
      <c r="J297" s="142" t="str">
        <f>'YARIŞMA BİLGİLERİ'!$F$21</f>
        <v>Master Erkekler</v>
      </c>
      <c r="K297" s="145" t="str">
        <f t="shared" si="7"/>
        <v>İZMİR-Masterler Türkiye Şampiyonası</v>
      </c>
      <c r="L297" s="196" t="e">
        <f>#REF!</f>
        <v>#REF!</v>
      </c>
      <c r="M297" s="146" t="s">
        <v>193</v>
      </c>
    </row>
    <row r="298" spans="1:13" s="138" customFormat="1" ht="26.25" customHeight="1" x14ac:dyDescent="0.2">
      <c r="A298" s="140">
        <v>296</v>
      </c>
      <c r="B298" s="151" t="s">
        <v>199</v>
      </c>
      <c r="C298" s="141" t="e">
        <f>#REF!</f>
        <v>#REF!</v>
      </c>
      <c r="D298" s="145" t="e">
        <f>#REF!</f>
        <v>#REF!</v>
      </c>
      <c r="E298" s="145" t="e">
        <f>#REF!</f>
        <v>#REF!</v>
      </c>
      <c r="F298" s="185" t="e">
        <f>#REF!</f>
        <v>#REF!</v>
      </c>
      <c r="G298" s="148" t="e">
        <f>#REF!</f>
        <v>#REF!</v>
      </c>
      <c r="H298" s="148" t="s">
        <v>199</v>
      </c>
      <c r="I298" s="148"/>
      <c r="J298" s="142" t="str">
        <f>'YARIŞMA BİLGİLERİ'!$F$21</f>
        <v>Master Erkekler</v>
      </c>
      <c r="K298" s="145" t="str">
        <f t="shared" si="7"/>
        <v>İZMİR-Masterler Türkiye Şampiyonası</v>
      </c>
      <c r="L298" s="196" t="e">
        <f>#REF!</f>
        <v>#REF!</v>
      </c>
      <c r="M298" s="146" t="s">
        <v>193</v>
      </c>
    </row>
    <row r="299" spans="1:13" s="138" customFormat="1" ht="26.25" customHeight="1" x14ac:dyDescent="0.2">
      <c r="A299" s="140">
        <v>297</v>
      </c>
      <c r="B299" s="151" t="s">
        <v>199</v>
      </c>
      <c r="C299" s="141" t="e">
        <f>#REF!</f>
        <v>#REF!</v>
      </c>
      <c r="D299" s="145" t="e">
        <f>#REF!</f>
        <v>#REF!</v>
      </c>
      <c r="E299" s="145" t="e">
        <f>#REF!</f>
        <v>#REF!</v>
      </c>
      <c r="F299" s="185" t="e">
        <f>#REF!</f>
        <v>#REF!</v>
      </c>
      <c r="G299" s="148" t="e">
        <f>#REF!</f>
        <v>#REF!</v>
      </c>
      <c r="H299" s="148" t="s">
        <v>199</v>
      </c>
      <c r="I299" s="148"/>
      <c r="J299" s="142" t="str">
        <f>'YARIŞMA BİLGİLERİ'!$F$21</f>
        <v>Master Erkekler</v>
      </c>
      <c r="K299" s="145" t="str">
        <f t="shared" si="7"/>
        <v>İZMİR-Masterler Türkiye Şampiyonası</v>
      </c>
      <c r="L299" s="196" t="e">
        <f>#REF!</f>
        <v>#REF!</v>
      </c>
      <c r="M299" s="146" t="s">
        <v>193</v>
      </c>
    </row>
    <row r="300" spans="1:13" s="138" customFormat="1" ht="26.25" customHeight="1" x14ac:dyDescent="0.2">
      <c r="A300" s="140">
        <v>298</v>
      </c>
      <c r="B300" s="151" t="s">
        <v>199</v>
      </c>
      <c r="C300" s="141" t="e">
        <f>#REF!</f>
        <v>#REF!</v>
      </c>
      <c r="D300" s="145" t="e">
        <f>#REF!</f>
        <v>#REF!</v>
      </c>
      <c r="E300" s="145" t="e">
        <f>#REF!</f>
        <v>#REF!</v>
      </c>
      <c r="F300" s="185" t="e">
        <f>#REF!</f>
        <v>#REF!</v>
      </c>
      <c r="G300" s="148" t="e">
        <f>#REF!</f>
        <v>#REF!</v>
      </c>
      <c r="H300" s="148" t="s">
        <v>199</v>
      </c>
      <c r="I300" s="148"/>
      <c r="J300" s="142" t="str">
        <f>'YARIŞMA BİLGİLERİ'!$F$21</f>
        <v>Master Erkekler</v>
      </c>
      <c r="K300" s="145" t="str">
        <f t="shared" si="7"/>
        <v>İZMİR-Masterler Türkiye Şampiyonası</v>
      </c>
      <c r="L300" s="196" t="e">
        <f>#REF!</f>
        <v>#REF!</v>
      </c>
      <c r="M300" s="146" t="s">
        <v>193</v>
      </c>
    </row>
    <row r="301" spans="1:13" s="138" customFormat="1" ht="26.25" customHeight="1" x14ac:dyDescent="0.2">
      <c r="A301" s="140">
        <v>299</v>
      </c>
      <c r="B301" s="151" t="s">
        <v>199</v>
      </c>
      <c r="C301" s="141" t="e">
        <f>#REF!</f>
        <v>#REF!</v>
      </c>
      <c r="D301" s="145" t="e">
        <f>#REF!</f>
        <v>#REF!</v>
      </c>
      <c r="E301" s="145" t="e">
        <f>#REF!</f>
        <v>#REF!</v>
      </c>
      <c r="F301" s="185" t="e">
        <f>#REF!</f>
        <v>#REF!</v>
      </c>
      <c r="G301" s="148" t="e">
        <f>#REF!</f>
        <v>#REF!</v>
      </c>
      <c r="H301" s="148" t="s">
        <v>199</v>
      </c>
      <c r="I301" s="148"/>
      <c r="J301" s="142" t="str">
        <f>'YARIŞMA BİLGİLERİ'!$F$21</f>
        <v>Master Erkekler</v>
      </c>
      <c r="K301" s="145" t="str">
        <f t="shared" si="7"/>
        <v>İZMİR-Masterler Türkiye Şampiyonası</v>
      </c>
      <c r="L301" s="196" t="e">
        <f>#REF!</f>
        <v>#REF!</v>
      </c>
      <c r="M301" s="146" t="s">
        <v>193</v>
      </c>
    </row>
    <row r="302" spans="1:13" s="138" customFormat="1" ht="26.25" customHeight="1" x14ac:dyDescent="0.2">
      <c r="A302" s="140">
        <v>300</v>
      </c>
      <c r="B302" s="151" t="s">
        <v>199</v>
      </c>
      <c r="C302" s="141" t="e">
        <f>#REF!</f>
        <v>#REF!</v>
      </c>
      <c r="D302" s="145" t="e">
        <f>#REF!</f>
        <v>#REF!</v>
      </c>
      <c r="E302" s="145" t="e">
        <f>#REF!</f>
        <v>#REF!</v>
      </c>
      <c r="F302" s="185" t="e">
        <f>#REF!</f>
        <v>#REF!</v>
      </c>
      <c r="G302" s="148" t="e">
        <f>#REF!</f>
        <v>#REF!</v>
      </c>
      <c r="H302" s="148" t="s">
        <v>199</v>
      </c>
      <c r="I302" s="148"/>
      <c r="J302" s="142" t="str">
        <f>'YARIŞMA BİLGİLERİ'!$F$21</f>
        <v>Master Erkekler</v>
      </c>
      <c r="K302" s="145" t="str">
        <f t="shared" si="7"/>
        <v>İZMİR-Masterler Türkiye Şampiyonası</v>
      </c>
      <c r="L302" s="196" t="e">
        <f>#REF!</f>
        <v>#REF!</v>
      </c>
      <c r="M302" s="146" t="s">
        <v>193</v>
      </c>
    </row>
    <row r="303" spans="1:13" s="138" customFormat="1" ht="26.25" customHeight="1" x14ac:dyDescent="0.2">
      <c r="A303" s="140">
        <v>301</v>
      </c>
      <c r="B303" s="151" t="s">
        <v>199</v>
      </c>
      <c r="C303" s="141" t="e">
        <f>#REF!</f>
        <v>#REF!</v>
      </c>
      <c r="D303" s="145" t="e">
        <f>#REF!</f>
        <v>#REF!</v>
      </c>
      <c r="E303" s="145" t="e">
        <f>#REF!</f>
        <v>#REF!</v>
      </c>
      <c r="F303" s="185" t="e">
        <f>#REF!</f>
        <v>#REF!</v>
      </c>
      <c r="G303" s="148" t="e">
        <f>#REF!</f>
        <v>#REF!</v>
      </c>
      <c r="H303" s="148" t="s">
        <v>199</v>
      </c>
      <c r="I303" s="148"/>
      <c r="J303" s="142" t="str">
        <f>'YARIŞMA BİLGİLERİ'!$F$21</f>
        <v>Master Erkekler</v>
      </c>
      <c r="K303" s="145" t="str">
        <f t="shared" si="7"/>
        <v>İZMİR-Masterler Türkiye Şampiyonası</v>
      </c>
      <c r="L303" s="196" t="e">
        <f>#REF!</f>
        <v>#REF!</v>
      </c>
      <c r="M303" s="146" t="s">
        <v>193</v>
      </c>
    </row>
    <row r="304" spans="1:13" s="138" customFormat="1" ht="26.25" customHeight="1" x14ac:dyDescent="0.2">
      <c r="A304" s="140">
        <v>302</v>
      </c>
      <c r="B304" s="151" t="s">
        <v>199</v>
      </c>
      <c r="C304" s="141" t="e">
        <f>#REF!</f>
        <v>#REF!</v>
      </c>
      <c r="D304" s="145" t="e">
        <f>#REF!</f>
        <v>#REF!</v>
      </c>
      <c r="E304" s="145" t="e">
        <f>#REF!</f>
        <v>#REF!</v>
      </c>
      <c r="F304" s="185" t="e">
        <f>#REF!</f>
        <v>#REF!</v>
      </c>
      <c r="G304" s="148" t="e">
        <f>#REF!</f>
        <v>#REF!</v>
      </c>
      <c r="H304" s="148" t="s">
        <v>199</v>
      </c>
      <c r="I304" s="148"/>
      <c r="J304" s="142" t="str">
        <f>'YARIŞMA BİLGİLERİ'!$F$21</f>
        <v>Master Erkekler</v>
      </c>
      <c r="K304" s="145" t="str">
        <f t="shared" si="7"/>
        <v>İZMİR-Masterler Türkiye Şampiyonası</v>
      </c>
      <c r="L304" s="196" t="e">
        <f>#REF!</f>
        <v>#REF!</v>
      </c>
      <c r="M304" s="146" t="s">
        <v>193</v>
      </c>
    </row>
    <row r="305" spans="1:13" s="138" customFormat="1" ht="26.25" customHeight="1" x14ac:dyDescent="0.2">
      <c r="A305" s="140">
        <v>303</v>
      </c>
      <c r="B305" s="151" t="s">
        <v>199</v>
      </c>
      <c r="C305" s="141" t="e">
        <f>#REF!</f>
        <v>#REF!</v>
      </c>
      <c r="D305" s="145" t="e">
        <f>#REF!</f>
        <v>#REF!</v>
      </c>
      <c r="E305" s="145" t="e">
        <f>#REF!</f>
        <v>#REF!</v>
      </c>
      <c r="F305" s="185" t="e">
        <f>#REF!</f>
        <v>#REF!</v>
      </c>
      <c r="G305" s="148" t="e">
        <f>#REF!</f>
        <v>#REF!</v>
      </c>
      <c r="H305" s="148" t="s">
        <v>199</v>
      </c>
      <c r="I305" s="148"/>
      <c r="J305" s="142" t="str">
        <f>'YARIŞMA BİLGİLERİ'!$F$21</f>
        <v>Master Erkekler</v>
      </c>
      <c r="K305" s="145" t="str">
        <f t="shared" si="7"/>
        <v>İZMİR-Masterler Türkiye Şampiyonası</v>
      </c>
      <c r="L305" s="196" t="e">
        <f>#REF!</f>
        <v>#REF!</v>
      </c>
      <c r="M305" s="146" t="s">
        <v>193</v>
      </c>
    </row>
    <row r="306" spans="1:13" s="138" customFormat="1" ht="26.25" customHeight="1" x14ac:dyDescent="0.2">
      <c r="A306" s="140">
        <v>304</v>
      </c>
      <c r="B306" s="151" t="s">
        <v>213</v>
      </c>
      <c r="C306" s="141" t="e">
        <f>#REF!</f>
        <v>#REF!</v>
      </c>
      <c r="D306" s="145" t="e">
        <f>#REF!</f>
        <v>#REF!</v>
      </c>
      <c r="E306" s="145" t="e">
        <f>#REF!</f>
        <v>#REF!</v>
      </c>
      <c r="F306" s="186" t="e">
        <f>#REF!</f>
        <v>#REF!</v>
      </c>
      <c r="G306" s="148" t="e">
        <f>#REF!</f>
        <v>#REF!</v>
      </c>
      <c r="H306" s="148" t="s">
        <v>214</v>
      </c>
      <c r="I306" s="148"/>
      <c r="J306" s="142" t="str">
        <f>'YARIŞMA BİLGİLERİ'!$F$21</f>
        <v>Master Erkekler</v>
      </c>
      <c r="K306" s="145" t="str">
        <f t="shared" si="7"/>
        <v>İZMİR-Masterler Türkiye Şampiyonası</v>
      </c>
      <c r="L306" s="196" t="e">
        <f>#REF!</f>
        <v>#REF!</v>
      </c>
      <c r="M306" s="146" t="s">
        <v>193</v>
      </c>
    </row>
    <row r="307" spans="1:13" s="138" customFormat="1" ht="26.25" customHeight="1" x14ac:dyDescent="0.2">
      <c r="A307" s="140">
        <v>305</v>
      </c>
      <c r="B307" s="151" t="s">
        <v>213</v>
      </c>
      <c r="C307" s="141" t="e">
        <f>#REF!</f>
        <v>#REF!</v>
      </c>
      <c r="D307" s="145" t="e">
        <f>#REF!</f>
        <v>#REF!</v>
      </c>
      <c r="E307" s="145" t="e">
        <f>#REF!</f>
        <v>#REF!</v>
      </c>
      <c r="F307" s="186" t="e">
        <f>#REF!</f>
        <v>#REF!</v>
      </c>
      <c r="G307" s="148" t="e">
        <f>#REF!</f>
        <v>#REF!</v>
      </c>
      <c r="H307" s="148" t="s">
        <v>214</v>
      </c>
      <c r="I307" s="148"/>
      <c r="J307" s="142" t="str">
        <f>'YARIŞMA BİLGİLERİ'!$F$21</f>
        <v>Master Erkekler</v>
      </c>
      <c r="K307" s="145" t="str">
        <f t="shared" ref="K307:K337" si="8">CONCATENATE(K$1,"-",A$1)</f>
        <v>İZMİR-Masterler Türkiye Şampiyonası</v>
      </c>
      <c r="L307" s="196" t="e">
        <f>#REF!</f>
        <v>#REF!</v>
      </c>
      <c r="M307" s="146" t="s">
        <v>193</v>
      </c>
    </row>
    <row r="308" spans="1:13" s="138" customFormat="1" ht="26.25" customHeight="1" x14ac:dyDescent="0.2">
      <c r="A308" s="140">
        <v>306</v>
      </c>
      <c r="B308" s="151" t="s">
        <v>213</v>
      </c>
      <c r="C308" s="141" t="e">
        <f>#REF!</f>
        <v>#REF!</v>
      </c>
      <c r="D308" s="145" t="e">
        <f>#REF!</f>
        <v>#REF!</v>
      </c>
      <c r="E308" s="145" t="e">
        <f>#REF!</f>
        <v>#REF!</v>
      </c>
      <c r="F308" s="186" t="e">
        <f>#REF!</f>
        <v>#REF!</v>
      </c>
      <c r="G308" s="148" t="e">
        <f>#REF!</f>
        <v>#REF!</v>
      </c>
      <c r="H308" s="148" t="s">
        <v>214</v>
      </c>
      <c r="I308" s="148"/>
      <c r="J308" s="142" t="str">
        <f>'YARIŞMA BİLGİLERİ'!$F$21</f>
        <v>Master Erkekler</v>
      </c>
      <c r="K308" s="145" t="str">
        <f t="shared" si="8"/>
        <v>İZMİR-Masterler Türkiye Şampiyonası</v>
      </c>
      <c r="L308" s="196" t="e">
        <f>#REF!</f>
        <v>#REF!</v>
      </c>
      <c r="M308" s="146" t="s">
        <v>193</v>
      </c>
    </row>
    <row r="309" spans="1:13" s="138" customFormat="1" ht="26.25" customHeight="1" x14ac:dyDescent="0.2">
      <c r="A309" s="140">
        <v>307</v>
      </c>
      <c r="B309" s="151" t="s">
        <v>213</v>
      </c>
      <c r="C309" s="141" t="e">
        <f>#REF!</f>
        <v>#REF!</v>
      </c>
      <c r="D309" s="145" t="e">
        <f>#REF!</f>
        <v>#REF!</v>
      </c>
      <c r="E309" s="145" t="e">
        <f>#REF!</f>
        <v>#REF!</v>
      </c>
      <c r="F309" s="186" t="e">
        <f>#REF!</f>
        <v>#REF!</v>
      </c>
      <c r="G309" s="148" t="e">
        <f>#REF!</f>
        <v>#REF!</v>
      </c>
      <c r="H309" s="148" t="s">
        <v>214</v>
      </c>
      <c r="I309" s="148"/>
      <c r="J309" s="142" t="str">
        <f>'YARIŞMA BİLGİLERİ'!$F$21</f>
        <v>Master Erkekler</v>
      </c>
      <c r="K309" s="145" t="str">
        <f t="shared" si="8"/>
        <v>İZMİR-Masterler Türkiye Şampiyonası</v>
      </c>
      <c r="L309" s="196" t="e">
        <f>#REF!</f>
        <v>#REF!</v>
      </c>
      <c r="M309" s="146" t="s">
        <v>193</v>
      </c>
    </row>
    <row r="310" spans="1:13" s="138" customFormat="1" ht="26.25" customHeight="1" x14ac:dyDescent="0.2">
      <c r="A310" s="140">
        <v>308</v>
      </c>
      <c r="B310" s="151" t="s">
        <v>213</v>
      </c>
      <c r="C310" s="141" t="e">
        <f>#REF!</f>
        <v>#REF!</v>
      </c>
      <c r="D310" s="145" t="e">
        <f>#REF!</f>
        <v>#REF!</v>
      </c>
      <c r="E310" s="145" t="e">
        <f>#REF!</f>
        <v>#REF!</v>
      </c>
      <c r="F310" s="186" t="e">
        <f>#REF!</f>
        <v>#REF!</v>
      </c>
      <c r="G310" s="148" t="e">
        <f>#REF!</f>
        <v>#REF!</v>
      </c>
      <c r="H310" s="148" t="s">
        <v>214</v>
      </c>
      <c r="I310" s="148"/>
      <c r="J310" s="142" t="str">
        <f>'YARIŞMA BİLGİLERİ'!$F$21</f>
        <v>Master Erkekler</v>
      </c>
      <c r="K310" s="145" t="str">
        <f t="shared" si="8"/>
        <v>İZMİR-Masterler Türkiye Şampiyonası</v>
      </c>
      <c r="L310" s="196" t="e">
        <f>#REF!</f>
        <v>#REF!</v>
      </c>
      <c r="M310" s="146" t="s">
        <v>193</v>
      </c>
    </row>
    <row r="311" spans="1:13" s="138" customFormat="1" ht="26.25" customHeight="1" x14ac:dyDescent="0.2">
      <c r="A311" s="140">
        <v>309</v>
      </c>
      <c r="B311" s="151" t="s">
        <v>213</v>
      </c>
      <c r="C311" s="141" t="e">
        <f>#REF!</f>
        <v>#REF!</v>
      </c>
      <c r="D311" s="145" t="e">
        <f>#REF!</f>
        <v>#REF!</v>
      </c>
      <c r="E311" s="145" t="e">
        <f>#REF!</f>
        <v>#REF!</v>
      </c>
      <c r="F311" s="186" t="e">
        <f>#REF!</f>
        <v>#REF!</v>
      </c>
      <c r="G311" s="148" t="e">
        <f>#REF!</f>
        <v>#REF!</v>
      </c>
      <c r="H311" s="148" t="s">
        <v>214</v>
      </c>
      <c r="I311" s="148"/>
      <c r="J311" s="142" t="str">
        <f>'YARIŞMA BİLGİLERİ'!$F$21</f>
        <v>Master Erkekler</v>
      </c>
      <c r="K311" s="145" t="str">
        <f t="shared" si="8"/>
        <v>İZMİR-Masterler Türkiye Şampiyonası</v>
      </c>
      <c r="L311" s="196" t="e">
        <f>#REF!</f>
        <v>#REF!</v>
      </c>
      <c r="M311" s="146" t="s">
        <v>193</v>
      </c>
    </row>
    <row r="312" spans="1:13" s="138" customFormat="1" ht="26.25" customHeight="1" x14ac:dyDescent="0.2">
      <c r="A312" s="140">
        <v>310</v>
      </c>
      <c r="B312" s="151" t="s">
        <v>213</v>
      </c>
      <c r="C312" s="141" t="e">
        <f>#REF!</f>
        <v>#REF!</v>
      </c>
      <c r="D312" s="145" t="e">
        <f>#REF!</f>
        <v>#REF!</v>
      </c>
      <c r="E312" s="145" t="e">
        <f>#REF!</f>
        <v>#REF!</v>
      </c>
      <c r="F312" s="186" t="e">
        <f>#REF!</f>
        <v>#REF!</v>
      </c>
      <c r="G312" s="148" t="e">
        <f>#REF!</f>
        <v>#REF!</v>
      </c>
      <c r="H312" s="148" t="s">
        <v>214</v>
      </c>
      <c r="I312" s="148"/>
      <c r="J312" s="142" t="str">
        <f>'YARIŞMA BİLGİLERİ'!$F$21</f>
        <v>Master Erkekler</v>
      </c>
      <c r="K312" s="145" t="str">
        <f t="shared" si="8"/>
        <v>İZMİR-Masterler Türkiye Şampiyonası</v>
      </c>
      <c r="L312" s="196" t="e">
        <f>#REF!</f>
        <v>#REF!</v>
      </c>
      <c r="M312" s="146" t="s">
        <v>193</v>
      </c>
    </row>
    <row r="313" spans="1:13" s="138" customFormat="1" ht="26.25" customHeight="1" x14ac:dyDescent="0.2">
      <c r="A313" s="140">
        <v>311</v>
      </c>
      <c r="B313" s="151" t="s">
        <v>213</v>
      </c>
      <c r="C313" s="141" t="e">
        <f>#REF!</f>
        <v>#REF!</v>
      </c>
      <c r="D313" s="145" t="e">
        <f>#REF!</f>
        <v>#REF!</v>
      </c>
      <c r="E313" s="145" t="e">
        <f>#REF!</f>
        <v>#REF!</v>
      </c>
      <c r="F313" s="186" t="e">
        <f>#REF!</f>
        <v>#REF!</v>
      </c>
      <c r="G313" s="148" t="e">
        <f>#REF!</f>
        <v>#REF!</v>
      </c>
      <c r="H313" s="148" t="s">
        <v>214</v>
      </c>
      <c r="I313" s="148"/>
      <c r="J313" s="142" t="str">
        <f>'YARIŞMA BİLGİLERİ'!$F$21</f>
        <v>Master Erkekler</v>
      </c>
      <c r="K313" s="145" t="str">
        <f t="shared" si="8"/>
        <v>İZMİR-Masterler Türkiye Şampiyonası</v>
      </c>
      <c r="L313" s="196" t="e">
        <f>#REF!</f>
        <v>#REF!</v>
      </c>
      <c r="M313" s="146" t="s">
        <v>193</v>
      </c>
    </row>
    <row r="314" spans="1:13" s="138" customFormat="1" ht="26.25" customHeight="1" x14ac:dyDescent="0.2">
      <c r="A314" s="140">
        <v>312</v>
      </c>
      <c r="B314" s="151" t="s">
        <v>213</v>
      </c>
      <c r="C314" s="141" t="e">
        <f>#REF!</f>
        <v>#REF!</v>
      </c>
      <c r="D314" s="145" t="e">
        <f>#REF!</f>
        <v>#REF!</v>
      </c>
      <c r="E314" s="145" t="e">
        <f>#REF!</f>
        <v>#REF!</v>
      </c>
      <c r="F314" s="186" t="e">
        <f>#REF!</f>
        <v>#REF!</v>
      </c>
      <c r="G314" s="148" t="e">
        <f>#REF!</f>
        <v>#REF!</v>
      </c>
      <c r="H314" s="148" t="s">
        <v>214</v>
      </c>
      <c r="I314" s="148"/>
      <c r="J314" s="142" t="str">
        <f>'YARIŞMA BİLGİLERİ'!$F$21</f>
        <v>Master Erkekler</v>
      </c>
      <c r="K314" s="145" t="str">
        <f t="shared" si="8"/>
        <v>İZMİR-Masterler Türkiye Şampiyonası</v>
      </c>
      <c r="L314" s="196" t="e">
        <f>#REF!</f>
        <v>#REF!</v>
      </c>
      <c r="M314" s="146" t="s">
        <v>193</v>
      </c>
    </row>
    <row r="315" spans="1:13" s="138" customFormat="1" ht="26.25" customHeight="1" x14ac:dyDescent="0.2">
      <c r="A315" s="140">
        <v>313</v>
      </c>
      <c r="B315" s="151" t="s">
        <v>213</v>
      </c>
      <c r="C315" s="141" t="e">
        <f>#REF!</f>
        <v>#REF!</v>
      </c>
      <c r="D315" s="145" t="e">
        <f>#REF!</f>
        <v>#REF!</v>
      </c>
      <c r="E315" s="145" t="e">
        <f>#REF!</f>
        <v>#REF!</v>
      </c>
      <c r="F315" s="186" t="e">
        <f>#REF!</f>
        <v>#REF!</v>
      </c>
      <c r="G315" s="148" t="e">
        <f>#REF!</f>
        <v>#REF!</v>
      </c>
      <c r="H315" s="148" t="s">
        <v>214</v>
      </c>
      <c r="I315" s="148"/>
      <c r="J315" s="142" t="str">
        <f>'YARIŞMA BİLGİLERİ'!$F$21</f>
        <v>Master Erkekler</v>
      </c>
      <c r="K315" s="145" t="str">
        <f t="shared" si="8"/>
        <v>İZMİR-Masterler Türkiye Şampiyonası</v>
      </c>
      <c r="L315" s="196" t="e">
        <f>#REF!</f>
        <v>#REF!</v>
      </c>
      <c r="M315" s="146" t="s">
        <v>193</v>
      </c>
    </row>
    <row r="316" spans="1:13" s="138" customFormat="1" ht="26.25" customHeight="1" x14ac:dyDescent="0.2">
      <c r="A316" s="140">
        <v>314</v>
      </c>
      <c r="B316" s="151" t="s">
        <v>213</v>
      </c>
      <c r="C316" s="141" t="e">
        <f>#REF!</f>
        <v>#REF!</v>
      </c>
      <c r="D316" s="145" t="e">
        <f>#REF!</f>
        <v>#REF!</v>
      </c>
      <c r="E316" s="145" t="e">
        <f>#REF!</f>
        <v>#REF!</v>
      </c>
      <c r="F316" s="186" t="e">
        <f>#REF!</f>
        <v>#REF!</v>
      </c>
      <c r="G316" s="148" t="e">
        <f>#REF!</f>
        <v>#REF!</v>
      </c>
      <c r="H316" s="148" t="s">
        <v>214</v>
      </c>
      <c r="I316" s="148"/>
      <c r="J316" s="142" t="str">
        <f>'YARIŞMA BİLGİLERİ'!$F$21</f>
        <v>Master Erkekler</v>
      </c>
      <c r="K316" s="145" t="str">
        <f t="shared" si="8"/>
        <v>İZMİR-Masterler Türkiye Şampiyonası</v>
      </c>
      <c r="L316" s="196" t="e">
        <f>#REF!</f>
        <v>#REF!</v>
      </c>
      <c r="M316" s="146" t="s">
        <v>193</v>
      </c>
    </row>
    <row r="317" spans="1:13" s="138" customFormat="1" ht="26.25" customHeight="1" x14ac:dyDescent="0.2">
      <c r="A317" s="140">
        <v>315</v>
      </c>
      <c r="B317" s="151" t="s">
        <v>213</v>
      </c>
      <c r="C317" s="141" t="e">
        <f>#REF!</f>
        <v>#REF!</v>
      </c>
      <c r="D317" s="145" t="e">
        <f>#REF!</f>
        <v>#REF!</v>
      </c>
      <c r="E317" s="145" t="e">
        <f>#REF!</f>
        <v>#REF!</v>
      </c>
      <c r="F317" s="186" t="e">
        <f>#REF!</f>
        <v>#REF!</v>
      </c>
      <c r="G317" s="148" t="e">
        <f>#REF!</f>
        <v>#REF!</v>
      </c>
      <c r="H317" s="148" t="s">
        <v>214</v>
      </c>
      <c r="I317" s="148"/>
      <c r="J317" s="142" t="str">
        <f>'YARIŞMA BİLGİLERİ'!$F$21</f>
        <v>Master Erkekler</v>
      </c>
      <c r="K317" s="145" t="str">
        <f t="shared" si="8"/>
        <v>İZMİR-Masterler Türkiye Şampiyonası</v>
      </c>
      <c r="L317" s="196" t="e">
        <f>#REF!</f>
        <v>#REF!</v>
      </c>
      <c r="M317" s="146" t="s">
        <v>193</v>
      </c>
    </row>
    <row r="318" spans="1:13" s="138" customFormat="1" ht="26.25" customHeight="1" x14ac:dyDescent="0.2">
      <c r="A318" s="140">
        <v>316</v>
      </c>
      <c r="B318" s="151" t="s">
        <v>213</v>
      </c>
      <c r="C318" s="141" t="e">
        <f>#REF!</f>
        <v>#REF!</v>
      </c>
      <c r="D318" s="145" t="e">
        <f>#REF!</f>
        <v>#REF!</v>
      </c>
      <c r="E318" s="145" t="e">
        <f>#REF!</f>
        <v>#REF!</v>
      </c>
      <c r="F318" s="186" t="e">
        <f>#REF!</f>
        <v>#REF!</v>
      </c>
      <c r="G318" s="148" t="e">
        <f>#REF!</f>
        <v>#REF!</v>
      </c>
      <c r="H318" s="148" t="s">
        <v>214</v>
      </c>
      <c r="I318" s="148"/>
      <c r="J318" s="142" t="str">
        <f>'YARIŞMA BİLGİLERİ'!$F$21</f>
        <v>Master Erkekler</v>
      </c>
      <c r="K318" s="145" t="str">
        <f t="shared" si="8"/>
        <v>İZMİR-Masterler Türkiye Şampiyonası</v>
      </c>
      <c r="L318" s="196" t="e">
        <f>#REF!</f>
        <v>#REF!</v>
      </c>
      <c r="M318" s="146" t="s">
        <v>193</v>
      </c>
    </row>
    <row r="319" spans="1:13" s="138" customFormat="1" ht="26.25" customHeight="1" x14ac:dyDescent="0.2">
      <c r="A319" s="140">
        <v>317</v>
      </c>
      <c r="B319" s="151" t="s">
        <v>213</v>
      </c>
      <c r="C319" s="141" t="e">
        <f>#REF!</f>
        <v>#REF!</v>
      </c>
      <c r="D319" s="145" t="e">
        <f>#REF!</f>
        <v>#REF!</v>
      </c>
      <c r="E319" s="145" t="e">
        <f>#REF!</f>
        <v>#REF!</v>
      </c>
      <c r="F319" s="186" t="e">
        <f>#REF!</f>
        <v>#REF!</v>
      </c>
      <c r="G319" s="148" t="e">
        <f>#REF!</f>
        <v>#REF!</v>
      </c>
      <c r="H319" s="148" t="s">
        <v>214</v>
      </c>
      <c r="I319" s="148"/>
      <c r="J319" s="142" t="str">
        <f>'YARIŞMA BİLGİLERİ'!$F$21</f>
        <v>Master Erkekler</v>
      </c>
      <c r="K319" s="145" t="str">
        <f t="shared" si="8"/>
        <v>İZMİR-Masterler Türkiye Şampiyonası</v>
      </c>
      <c r="L319" s="196" t="e">
        <f>#REF!</f>
        <v>#REF!</v>
      </c>
      <c r="M319" s="146" t="s">
        <v>193</v>
      </c>
    </row>
    <row r="320" spans="1:13" s="138" customFormat="1" ht="26.25" customHeight="1" x14ac:dyDescent="0.2">
      <c r="A320" s="140">
        <v>318</v>
      </c>
      <c r="B320" s="151" t="s">
        <v>213</v>
      </c>
      <c r="C320" s="141" t="e">
        <f>#REF!</f>
        <v>#REF!</v>
      </c>
      <c r="D320" s="145" t="e">
        <f>#REF!</f>
        <v>#REF!</v>
      </c>
      <c r="E320" s="145" t="e">
        <f>#REF!</f>
        <v>#REF!</v>
      </c>
      <c r="F320" s="186" t="e">
        <f>#REF!</f>
        <v>#REF!</v>
      </c>
      <c r="G320" s="148" t="e">
        <f>#REF!</f>
        <v>#REF!</v>
      </c>
      <c r="H320" s="148" t="s">
        <v>214</v>
      </c>
      <c r="I320" s="148"/>
      <c r="J320" s="142" t="str">
        <f>'YARIŞMA BİLGİLERİ'!$F$21</f>
        <v>Master Erkekler</v>
      </c>
      <c r="K320" s="145" t="str">
        <f t="shared" si="8"/>
        <v>İZMİR-Masterler Türkiye Şampiyonası</v>
      </c>
      <c r="L320" s="196" t="e">
        <f>#REF!</f>
        <v>#REF!</v>
      </c>
      <c r="M320" s="146" t="s">
        <v>193</v>
      </c>
    </row>
    <row r="321" spans="1:13" s="138" customFormat="1" ht="26.25" customHeight="1" x14ac:dyDescent="0.2">
      <c r="A321" s="140">
        <v>319</v>
      </c>
      <c r="B321" s="151" t="s">
        <v>213</v>
      </c>
      <c r="C321" s="141" t="e">
        <f>#REF!</f>
        <v>#REF!</v>
      </c>
      <c r="D321" s="145" t="e">
        <f>#REF!</f>
        <v>#REF!</v>
      </c>
      <c r="E321" s="145" t="e">
        <f>#REF!</f>
        <v>#REF!</v>
      </c>
      <c r="F321" s="186" t="e">
        <f>#REF!</f>
        <v>#REF!</v>
      </c>
      <c r="G321" s="148" t="e">
        <f>#REF!</f>
        <v>#REF!</v>
      </c>
      <c r="H321" s="148" t="s">
        <v>214</v>
      </c>
      <c r="I321" s="148"/>
      <c r="J321" s="142" t="str">
        <f>'YARIŞMA BİLGİLERİ'!$F$21</f>
        <v>Master Erkekler</v>
      </c>
      <c r="K321" s="145" t="str">
        <f t="shared" si="8"/>
        <v>İZMİR-Masterler Türkiye Şampiyonası</v>
      </c>
      <c r="L321" s="196" t="e">
        <f>#REF!</f>
        <v>#REF!</v>
      </c>
      <c r="M321" s="146" t="s">
        <v>193</v>
      </c>
    </row>
    <row r="322" spans="1:13" s="138" customFormat="1" ht="26.25" customHeight="1" x14ac:dyDescent="0.2">
      <c r="A322" s="140">
        <v>320</v>
      </c>
      <c r="B322" s="151" t="s">
        <v>213</v>
      </c>
      <c r="C322" s="141" t="e">
        <f>#REF!</f>
        <v>#REF!</v>
      </c>
      <c r="D322" s="145" t="e">
        <f>#REF!</f>
        <v>#REF!</v>
      </c>
      <c r="E322" s="145" t="e">
        <f>#REF!</f>
        <v>#REF!</v>
      </c>
      <c r="F322" s="186" t="e">
        <f>#REF!</f>
        <v>#REF!</v>
      </c>
      <c r="G322" s="148" t="e">
        <f>#REF!</f>
        <v>#REF!</v>
      </c>
      <c r="H322" s="148" t="s">
        <v>214</v>
      </c>
      <c r="I322" s="148"/>
      <c r="J322" s="142" t="str">
        <f>'YARIŞMA BİLGİLERİ'!$F$21</f>
        <v>Master Erkekler</v>
      </c>
      <c r="K322" s="145" t="str">
        <f t="shared" si="8"/>
        <v>İZMİR-Masterler Türkiye Şampiyonası</v>
      </c>
      <c r="L322" s="196" t="e">
        <f>#REF!</f>
        <v>#REF!</v>
      </c>
      <c r="M322" s="146" t="s">
        <v>193</v>
      </c>
    </row>
    <row r="323" spans="1:13" s="138" customFormat="1" ht="26.25" customHeight="1" x14ac:dyDescent="0.2">
      <c r="A323" s="140">
        <v>321</v>
      </c>
      <c r="B323" s="151" t="s">
        <v>213</v>
      </c>
      <c r="C323" s="141" t="e">
        <f>#REF!</f>
        <v>#REF!</v>
      </c>
      <c r="D323" s="145" t="e">
        <f>#REF!</f>
        <v>#REF!</v>
      </c>
      <c r="E323" s="145" t="e">
        <f>#REF!</f>
        <v>#REF!</v>
      </c>
      <c r="F323" s="186" t="e">
        <f>#REF!</f>
        <v>#REF!</v>
      </c>
      <c r="G323" s="148" t="e">
        <f>#REF!</f>
        <v>#REF!</v>
      </c>
      <c r="H323" s="148" t="s">
        <v>214</v>
      </c>
      <c r="I323" s="148"/>
      <c r="J323" s="142" t="str">
        <f>'YARIŞMA BİLGİLERİ'!$F$21</f>
        <v>Master Erkekler</v>
      </c>
      <c r="K323" s="145" t="str">
        <f t="shared" si="8"/>
        <v>İZMİR-Masterler Türkiye Şampiyonası</v>
      </c>
      <c r="L323" s="196" t="e">
        <f>#REF!</f>
        <v>#REF!</v>
      </c>
      <c r="M323" s="146" t="s">
        <v>193</v>
      </c>
    </row>
    <row r="324" spans="1:13" s="138" customFormat="1" ht="26.25" customHeight="1" x14ac:dyDescent="0.2">
      <c r="A324" s="140">
        <v>322</v>
      </c>
      <c r="B324" s="151" t="s">
        <v>213</v>
      </c>
      <c r="C324" s="141" t="e">
        <f>#REF!</f>
        <v>#REF!</v>
      </c>
      <c r="D324" s="145" t="e">
        <f>#REF!</f>
        <v>#REF!</v>
      </c>
      <c r="E324" s="145" t="e">
        <f>#REF!</f>
        <v>#REF!</v>
      </c>
      <c r="F324" s="186" t="e">
        <f>#REF!</f>
        <v>#REF!</v>
      </c>
      <c r="G324" s="148" t="e">
        <f>#REF!</f>
        <v>#REF!</v>
      </c>
      <c r="H324" s="148" t="s">
        <v>214</v>
      </c>
      <c r="I324" s="148"/>
      <c r="J324" s="142" t="str">
        <f>'YARIŞMA BİLGİLERİ'!$F$21</f>
        <v>Master Erkekler</v>
      </c>
      <c r="K324" s="145" t="str">
        <f t="shared" si="8"/>
        <v>İZMİR-Masterler Türkiye Şampiyonası</v>
      </c>
      <c r="L324" s="196" t="e">
        <f>#REF!</f>
        <v>#REF!</v>
      </c>
      <c r="M324" s="146" t="s">
        <v>193</v>
      </c>
    </row>
    <row r="325" spans="1:13" s="138" customFormat="1" ht="26.25" customHeight="1" x14ac:dyDescent="0.2">
      <c r="A325" s="140">
        <v>323</v>
      </c>
      <c r="B325" s="151" t="s">
        <v>213</v>
      </c>
      <c r="C325" s="141" t="e">
        <f>#REF!</f>
        <v>#REF!</v>
      </c>
      <c r="D325" s="145" t="e">
        <f>#REF!</f>
        <v>#REF!</v>
      </c>
      <c r="E325" s="145" t="e">
        <f>#REF!</f>
        <v>#REF!</v>
      </c>
      <c r="F325" s="186" t="e">
        <f>#REF!</f>
        <v>#REF!</v>
      </c>
      <c r="G325" s="148" t="e">
        <f>#REF!</f>
        <v>#REF!</v>
      </c>
      <c r="H325" s="148" t="s">
        <v>214</v>
      </c>
      <c r="I325" s="148"/>
      <c r="J325" s="142" t="str">
        <f>'YARIŞMA BİLGİLERİ'!$F$21</f>
        <v>Master Erkekler</v>
      </c>
      <c r="K325" s="145" t="str">
        <f t="shared" si="8"/>
        <v>İZMİR-Masterler Türkiye Şampiyonası</v>
      </c>
      <c r="L325" s="196" t="e">
        <f>#REF!</f>
        <v>#REF!</v>
      </c>
      <c r="M325" s="146" t="s">
        <v>193</v>
      </c>
    </row>
    <row r="326" spans="1:13" s="138" customFormat="1" ht="26.25" customHeight="1" x14ac:dyDescent="0.2">
      <c r="A326" s="140">
        <v>324</v>
      </c>
      <c r="B326" s="151" t="s">
        <v>213</v>
      </c>
      <c r="C326" s="141" t="e">
        <f>#REF!</f>
        <v>#REF!</v>
      </c>
      <c r="D326" s="145" t="e">
        <f>#REF!</f>
        <v>#REF!</v>
      </c>
      <c r="E326" s="145" t="e">
        <f>#REF!</f>
        <v>#REF!</v>
      </c>
      <c r="F326" s="186" t="e">
        <f>#REF!</f>
        <v>#REF!</v>
      </c>
      <c r="G326" s="148" t="e">
        <f>#REF!</f>
        <v>#REF!</v>
      </c>
      <c r="H326" s="148" t="s">
        <v>214</v>
      </c>
      <c r="I326" s="148"/>
      <c r="J326" s="142" t="str">
        <f>'YARIŞMA BİLGİLERİ'!$F$21</f>
        <v>Master Erkekler</v>
      </c>
      <c r="K326" s="145" t="str">
        <f t="shared" si="8"/>
        <v>İZMİR-Masterler Türkiye Şampiyonası</v>
      </c>
      <c r="L326" s="196" t="e">
        <f>#REF!</f>
        <v>#REF!</v>
      </c>
      <c r="M326" s="146" t="s">
        <v>193</v>
      </c>
    </row>
    <row r="327" spans="1:13" s="138" customFormat="1" ht="26.25" customHeight="1" x14ac:dyDescent="0.2">
      <c r="A327" s="140">
        <v>325</v>
      </c>
      <c r="B327" s="151" t="s">
        <v>213</v>
      </c>
      <c r="C327" s="141" t="e">
        <f>#REF!</f>
        <v>#REF!</v>
      </c>
      <c r="D327" s="145" t="e">
        <f>#REF!</f>
        <v>#REF!</v>
      </c>
      <c r="E327" s="145" t="e">
        <f>#REF!</f>
        <v>#REF!</v>
      </c>
      <c r="F327" s="186" t="e">
        <f>#REF!</f>
        <v>#REF!</v>
      </c>
      <c r="G327" s="148" t="e">
        <f>#REF!</f>
        <v>#REF!</v>
      </c>
      <c r="H327" s="148" t="s">
        <v>214</v>
      </c>
      <c r="I327" s="148"/>
      <c r="J327" s="142" t="str">
        <f>'YARIŞMA BİLGİLERİ'!$F$21</f>
        <v>Master Erkekler</v>
      </c>
      <c r="K327" s="145" t="str">
        <f t="shared" si="8"/>
        <v>İZMİR-Masterler Türkiye Şampiyonası</v>
      </c>
      <c r="L327" s="196" t="e">
        <f>#REF!</f>
        <v>#REF!</v>
      </c>
      <c r="M327" s="146" t="s">
        <v>193</v>
      </c>
    </row>
    <row r="328" spans="1:13" s="138" customFormat="1" ht="26.25" customHeight="1" x14ac:dyDescent="0.2">
      <c r="A328" s="140">
        <v>326</v>
      </c>
      <c r="B328" s="151" t="s">
        <v>213</v>
      </c>
      <c r="C328" s="141" t="e">
        <f>#REF!</f>
        <v>#REF!</v>
      </c>
      <c r="D328" s="145" t="e">
        <f>#REF!</f>
        <v>#REF!</v>
      </c>
      <c r="E328" s="145" t="e">
        <f>#REF!</f>
        <v>#REF!</v>
      </c>
      <c r="F328" s="186" t="e">
        <f>#REF!</f>
        <v>#REF!</v>
      </c>
      <c r="G328" s="148" t="e">
        <f>#REF!</f>
        <v>#REF!</v>
      </c>
      <c r="H328" s="148" t="s">
        <v>214</v>
      </c>
      <c r="I328" s="148"/>
      <c r="J328" s="142" t="str">
        <f>'YARIŞMA BİLGİLERİ'!$F$21</f>
        <v>Master Erkekler</v>
      </c>
      <c r="K328" s="145" t="str">
        <f t="shared" si="8"/>
        <v>İZMİR-Masterler Türkiye Şampiyonası</v>
      </c>
      <c r="L328" s="196" t="e">
        <f>#REF!</f>
        <v>#REF!</v>
      </c>
      <c r="M328" s="146" t="s">
        <v>193</v>
      </c>
    </row>
    <row r="329" spans="1:13" s="138" customFormat="1" ht="26.25" customHeight="1" x14ac:dyDescent="0.2">
      <c r="A329" s="140">
        <v>327</v>
      </c>
      <c r="B329" s="151" t="s">
        <v>213</v>
      </c>
      <c r="C329" s="141" t="e">
        <f>#REF!</f>
        <v>#REF!</v>
      </c>
      <c r="D329" s="145" t="e">
        <f>#REF!</f>
        <v>#REF!</v>
      </c>
      <c r="E329" s="145" t="e">
        <f>#REF!</f>
        <v>#REF!</v>
      </c>
      <c r="F329" s="186" t="e">
        <f>#REF!</f>
        <v>#REF!</v>
      </c>
      <c r="G329" s="148" t="e">
        <f>#REF!</f>
        <v>#REF!</v>
      </c>
      <c r="H329" s="148" t="s">
        <v>214</v>
      </c>
      <c r="I329" s="148"/>
      <c r="J329" s="142" t="str">
        <f>'YARIŞMA BİLGİLERİ'!$F$21</f>
        <v>Master Erkekler</v>
      </c>
      <c r="K329" s="145" t="str">
        <f t="shared" si="8"/>
        <v>İZMİR-Masterler Türkiye Şampiyonası</v>
      </c>
      <c r="L329" s="196" t="e">
        <f>#REF!</f>
        <v>#REF!</v>
      </c>
      <c r="M329" s="146" t="s">
        <v>193</v>
      </c>
    </row>
    <row r="330" spans="1:13" s="138" customFormat="1" ht="26.25" customHeight="1" x14ac:dyDescent="0.2">
      <c r="A330" s="140">
        <v>328</v>
      </c>
      <c r="B330" s="151" t="s">
        <v>213</v>
      </c>
      <c r="C330" s="141" t="e">
        <f>#REF!</f>
        <v>#REF!</v>
      </c>
      <c r="D330" s="145" t="e">
        <f>#REF!</f>
        <v>#REF!</v>
      </c>
      <c r="E330" s="145" t="e">
        <f>#REF!</f>
        <v>#REF!</v>
      </c>
      <c r="F330" s="186" t="e">
        <f>#REF!</f>
        <v>#REF!</v>
      </c>
      <c r="G330" s="148" t="e">
        <f>#REF!</f>
        <v>#REF!</v>
      </c>
      <c r="H330" s="148" t="s">
        <v>214</v>
      </c>
      <c r="I330" s="148"/>
      <c r="J330" s="142" t="str">
        <f>'YARIŞMA BİLGİLERİ'!$F$21</f>
        <v>Master Erkekler</v>
      </c>
      <c r="K330" s="145" t="str">
        <f t="shared" si="8"/>
        <v>İZMİR-Masterler Türkiye Şampiyonası</v>
      </c>
      <c r="L330" s="196" t="e">
        <f>#REF!</f>
        <v>#REF!</v>
      </c>
      <c r="M330" s="146" t="s">
        <v>193</v>
      </c>
    </row>
    <row r="331" spans="1:13" s="138" customFormat="1" ht="26.25" customHeight="1" x14ac:dyDescent="0.2">
      <c r="A331" s="140">
        <v>329</v>
      </c>
      <c r="B331" s="151" t="s">
        <v>213</v>
      </c>
      <c r="C331" s="141" t="e">
        <f>#REF!</f>
        <v>#REF!</v>
      </c>
      <c r="D331" s="145" t="e">
        <f>#REF!</f>
        <v>#REF!</v>
      </c>
      <c r="E331" s="145" t="e">
        <f>#REF!</f>
        <v>#REF!</v>
      </c>
      <c r="F331" s="186" t="e">
        <f>#REF!</f>
        <v>#REF!</v>
      </c>
      <c r="G331" s="148" t="e">
        <f>#REF!</f>
        <v>#REF!</v>
      </c>
      <c r="H331" s="148" t="s">
        <v>214</v>
      </c>
      <c r="I331" s="148"/>
      <c r="J331" s="142" t="str">
        <f>'YARIŞMA BİLGİLERİ'!$F$21</f>
        <v>Master Erkekler</v>
      </c>
      <c r="K331" s="145" t="str">
        <f t="shared" si="8"/>
        <v>İZMİR-Masterler Türkiye Şampiyonası</v>
      </c>
      <c r="L331" s="196" t="e">
        <f>#REF!</f>
        <v>#REF!</v>
      </c>
      <c r="M331" s="146" t="s">
        <v>193</v>
      </c>
    </row>
    <row r="332" spans="1:13" s="138" customFormat="1" ht="26.25" customHeight="1" x14ac:dyDescent="0.2">
      <c r="A332" s="140">
        <v>330</v>
      </c>
      <c r="B332" s="151" t="s">
        <v>213</v>
      </c>
      <c r="C332" s="141" t="e">
        <f>#REF!</f>
        <v>#REF!</v>
      </c>
      <c r="D332" s="145" t="e">
        <f>#REF!</f>
        <v>#REF!</v>
      </c>
      <c r="E332" s="145" t="e">
        <f>#REF!</f>
        <v>#REF!</v>
      </c>
      <c r="F332" s="186" t="e">
        <f>#REF!</f>
        <v>#REF!</v>
      </c>
      <c r="G332" s="148" t="e">
        <f>#REF!</f>
        <v>#REF!</v>
      </c>
      <c r="H332" s="148" t="s">
        <v>214</v>
      </c>
      <c r="I332" s="148"/>
      <c r="J332" s="142" t="str">
        <f>'YARIŞMA BİLGİLERİ'!$F$21</f>
        <v>Master Erkekler</v>
      </c>
      <c r="K332" s="145" t="str">
        <f t="shared" si="8"/>
        <v>İZMİR-Masterler Türkiye Şampiyonası</v>
      </c>
      <c r="L332" s="196" t="e">
        <f>#REF!</f>
        <v>#REF!</v>
      </c>
      <c r="M332" s="146" t="s">
        <v>193</v>
      </c>
    </row>
    <row r="333" spans="1:13" s="138" customFormat="1" ht="26.25" customHeight="1" x14ac:dyDescent="0.2">
      <c r="A333" s="140">
        <v>331</v>
      </c>
      <c r="B333" s="151" t="s">
        <v>213</v>
      </c>
      <c r="C333" s="141" t="e">
        <f>#REF!</f>
        <v>#REF!</v>
      </c>
      <c r="D333" s="145" t="e">
        <f>#REF!</f>
        <v>#REF!</v>
      </c>
      <c r="E333" s="145" t="e">
        <f>#REF!</f>
        <v>#REF!</v>
      </c>
      <c r="F333" s="186" t="e">
        <f>#REF!</f>
        <v>#REF!</v>
      </c>
      <c r="G333" s="148" t="e">
        <f>#REF!</f>
        <v>#REF!</v>
      </c>
      <c r="H333" s="148" t="s">
        <v>214</v>
      </c>
      <c r="I333" s="148"/>
      <c r="J333" s="142" t="str">
        <f>'YARIŞMA BİLGİLERİ'!$F$21</f>
        <v>Master Erkekler</v>
      </c>
      <c r="K333" s="145" t="str">
        <f t="shared" si="8"/>
        <v>İZMİR-Masterler Türkiye Şampiyonası</v>
      </c>
      <c r="L333" s="196" t="e">
        <f>#REF!</f>
        <v>#REF!</v>
      </c>
      <c r="M333" s="146" t="s">
        <v>193</v>
      </c>
    </row>
    <row r="334" spans="1:13" s="138" customFormat="1" ht="26.25" customHeight="1" x14ac:dyDescent="0.2">
      <c r="A334" s="140">
        <v>332</v>
      </c>
      <c r="B334" s="151" t="s">
        <v>213</v>
      </c>
      <c r="C334" s="141" t="e">
        <f>#REF!</f>
        <v>#REF!</v>
      </c>
      <c r="D334" s="145" t="e">
        <f>#REF!</f>
        <v>#REF!</v>
      </c>
      <c r="E334" s="145" t="e">
        <f>#REF!</f>
        <v>#REF!</v>
      </c>
      <c r="F334" s="186" t="e">
        <f>#REF!</f>
        <v>#REF!</v>
      </c>
      <c r="G334" s="148" t="e">
        <f>#REF!</f>
        <v>#REF!</v>
      </c>
      <c r="H334" s="148" t="s">
        <v>214</v>
      </c>
      <c r="I334" s="148"/>
      <c r="J334" s="142" t="str">
        <f>'YARIŞMA BİLGİLERİ'!$F$21</f>
        <v>Master Erkekler</v>
      </c>
      <c r="K334" s="145" t="str">
        <f t="shared" si="8"/>
        <v>İZMİR-Masterler Türkiye Şampiyonası</v>
      </c>
      <c r="L334" s="196" t="e">
        <f>#REF!</f>
        <v>#REF!</v>
      </c>
      <c r="M334" s="146" t="s">
        <v>193</v>
      </c>
    </row>
    <row r="335" spans="1:13" s="138" customFormat="1" ht="26.25" customHeight="1" x14ac:dyDescent="0.2">
      <c r="A335" s="140">
        <v>333</v>
      </c>
      <c r="B335" s="151" t="s">
        <v>213</v>
      </c>
      <c r="C335" s="141" t="e">
        <f>#REF!</f>
        <v>#REF!</v>
      </c>
      <c r="D335" s="145" t="e">
        <f>#REF!</f>
        <v>#REF!</v>
      </c>
      <c r="E335" s="145" t="e">
        <f>#REF!</f>
        <v>#REF!</v>
      </c>
      <c r="F335" s="186" t="e">
        <f>#REF!</f>
        <v>#REF!</v>
      </c>
      <c r="G335" s="148" t="e">
        <f>#REF!</f>
        <v>#REF!</v>
      </c>
      <c r="H335" s="148" t="s">
        <v>214</v>
      </c>
      <c r="I335" s="148"/>
      <c r="J335" s="142" t="str">
        <f>'YARIŞMA BİLGİLERİ'!$F$21</f>
        <v>Master Erkekler</v>
      </c>
      <c r="K335" s="145" t="str">
        <f t="shared" si="8"/>
        <v>İZMİR-Masterler Türkiye Şampiyonası</v>
      </c>
      <c r="L335" s="196" t="e">
        <f>#REF!</f>
        <v>#REF!</v>
      </c>
      <c r="M335" s="146" t="s">
        <v>193</v>
      </c>
    </row>
    <row r="336" spans="1:13" s="138" customFormat="1" ht="26.25" customHeight="1" x14ac:dyDescent="0.2">
      <c r="A336" s="140">
        <v>334</v>
      </c>
      <c r="B336" s="151" t="s">
        <v>213</v>
      </c>
      <c r="C336" s="141" t="e">
        <f>#REF!</f>
        <v>#REF!</v>
      </c>
      <c r="D336" s="145" t="e">
        <f>#REF!</f>
        <v>#REF!</v>
      </c>
      <c r="E336" s="145" t="e">
        <f>#REF!</f>
        <v>#REF!</v>
      </c>
      <c r="F336" s="186" t="e">
        <f>#REF!</f>
        <v>#REF!</v>
      </c>
      <c r="G336" s="148" t="e">
        <f>#REF!</f>
        <v>#REF!</v>
      </c>
      <c r="H336" s="148" t="s">
        <v>214</v>
      </c>
      <c r="I336" s="148"/>
      <c r="J336" s="142" t="str">
        <f>'YARIŞMA BİLGİLERİ'!$F$21</f>
        <v>Master Erkekler</v>
      </c>
      <c r="K336" s="145" t="str">
        <f t="shared" si="8"/>
        <v>İZMİR-Masterler Türkiye Şampiyonası</v>
      </c>
      <c r="L336" s="196" t="e">
        <f>#REF!</f>
        <v>#REF!</v>
      </c>
      <c r="M336" s="146" t="s">
        <v>193</v>
      </c>
    </row>
    <row r="337" spans="1:13" s="138" customFormat="1" ht="26.25" customHeight="1" x14ac:dyDescent="0.2">
      <c r="A337" s="140">
        <v>335</v>
      </c>
      <c r="B337" s="151" t="s">
        <v>213</v>
      </c>
      <c r="C337" s="141" t="e">
        <f>#REF!</f>
        <v>#REF!</v>
      </c>
      <c r="D337" s="145" t="e">
        <f>#REF!</f>
        <v>#REF!</v>
      </c>
      <c r="E337" s="145" t="e">
        <f>#REF!</f>
        <v>#REF!</v>
      </c>
      <c r="F337" s="186" t="e">
        <f>#REF!</f>
        <v>#REF!</v>
      </c>
      <c r="G337" s="148" t="e">
        <f>#REF!</f>
        <v>#REF!</v>
      </c>
      <c r="H337" s="148" t="s">
        <v>214</v>
      </c>
      <c r="I337" s="148"/>
      <c r="J337" s="142" t="str">
        <f>'YARIŞMA BİLGİLERİ'!$F$21</f>
        <v>Master Erkekler</v>
      </c>
      <c r="K337" s="145" t="str">
        <f t="shared" si="8"/>
        <v>İZMİR-Masterler Türkiye Şampiyonası</v>
      </c>
      <c r="L337" s="196" t="e">
        <f>#REF!</f>
        <v>#REF!</v>
      </c>
      <c r="M337" s="146" t="s">
        <v>193</v>
      </c>
    </row>
    <row r="338" spans="1:13" s="138" customFormat="1" ht="26.25" customHeight="1" x14ac:dyDescent="0.2">
      <c r="A338" s="140">
        <v>336</v>
      </c>
      <c r="B338" s="151" t="s">
        <v>213</v>
      </c>
      <c r="C338" s="141" t="e">
        <f>#REF!</f>
        <v>#REF!</v>
      </c>
      <c r="D338" s="145" t="e">
        <f>#REF!</f>
        <v>#REF!</v>
      </c>
      <c r="E338" s="145" t="e">
        <f>#REF!</f>
        <v>#REF!</v>
      </c>
      <c r="F338" s="186" t="e">
        <f>#REF!</f>
        <v>#REF!</v>
      </c>
      <c r="G338" s="148" t="e">
        <f>#REF!</f>
        <v>#REF!</v>
      </c>
      <c r="H338" s="148" t="s">
        <v>214</v>
      </c>
      <c r="I338" s="148"/>
      <c r="J338" s="142" t="str">
        <f>'YARIŞMA BİLGİLERİ'!$F$21</f>
        <v>Master Erkekler</v>
      </c>
      <c r="K338" s="145" t="str">
        <f t="shared" ref="K338:K354" si="9">CONCATENATE(K$1,"-",A$1)</f>
        <v>İZMİR-Masterler Türkiye Şampiyonası</v>
      </c>
      <c r="L338" s="196" t="e">
        <f>#REF!</f>
        <v>#REF!</v>
      </c>
      <c r="M338" s="146" t="s">
        <v>193</v>
      </c>
    </row>
    <row r="339" spans="1:13" s="138" customFormat="1" ht="26.25" customHeight="1" x14ac:dyDescent="0.2">
      <c r="A339" s="140">
        <v>337</v>
      </c>
      <c r="B339" s="151" t="s">
        <v>213</v>
      </c>
      <c r="C339" s="141" t="e">
        <f>#REF!</f>
        <v>#REF!</v>
      </c>
      <c r="D339" s="145" t="e">
        <f>#REF!</f>
        <v>#REF!</v>
      </c>
      <c r="E339" s="145" t="e">
        <f>#REF!</f>
        <v>#REF!</v>
      </c>
      <c r="F339" s="186" t="e">
        <f>#REF!</f>
        <v>#REF!</v>
      </c>
      <c r="G339" s="148" t="e">
        <f>#REF!</f>
        <v>#REF!</v>
      </c>
      <c r="H339" s="148" t="s">
        <v>214</v>
      </c>
      <c r="I339" s="148"/>
      <c r="J339" s="142" t="str">
        <f>'YARIŞMA BİLGİLERİ'!$F$21</f>
        <v>Master Erkekler</v>
      </c>
      <c r="K339" s="145" t="str">
        <f t="shared" si="9"/>
        <v>İZMİR-Masterler Türkiye Şampiyonası</v>
      </c>
      <c r="L339" s="196" t="e">
        <f>#REF!</f>
        <v>#REF!</v>
      </c>
      <c r="M339" s="146" t="s">
        <v>193</v>
      </c>
    </row>
    <row r="340" spans="1:13" s="138" customFormat="1" ht="26.25" customHeight="1" x14ac:dyDescent="0.2">
      <c r="A340" s="140">
        <v>338</v>
      </c>
      <c r="B340" s="151" t="s">
        <v>213</v>
      </c>
      <c r="C340" s="141" t="e">
        <f>#REF!</f>
        <v>#REF!</v>
      </c>
      <c r="D340" s="145" t="e">
        <f>#REF!</f>
        <v>#REF!</v>
      </c>
      <c r="E340" s="145" t="e">
        <f>#REF!</f>
        <v>#REF!</v>
      </c>
      <c r="F340" s="186" t="e">
        <f>#REF!</f>
        <v>#REF!</v>
      </c>
      <c r="G340" s="148" t="e">
        <f>#REF!</f>
        <v>#REF!</v>
      </c>
      <c r="H340" s="148" t="s">
        <v>214</v>
      </c>
      <c r="I340" s="148"/>
      <c r="J340" s="142" t="str">
        <f>'YARIŞMA BİLGİLERİ'!$F$21</f>
        <v>Master Erkekler</v>
      </c>
      <c r="K340" s="145" t="str">
        <f t="shared" si="9"/>
        <v>İZMİR-Masterler Türkiye Şampiyonası</v>
      </c>
      <c r="L340" s="196" t="e">
        <f>#REF!</f>
        <v>#REF!</v>
      </c>
      <c r="M340" s="146" t="s">
        <v>193</v>
      </c>
    </row>
    <row r="341" spans="1:13" s="138" customFormat="1" ht="26.25" customHeight="1" x14ac:dyDescent="0.2">
      <c r="A341" s="140">
        <v>339</v>
      </c>
      <c r="B341" s="151" t="s">
        <v>213</v>
      </c>
      <c r="C341" s="141" t="e">
        <f>#REF!</f>
        <v>#REF!</v>
      </c>
      <c r="D341" s="145" t="e">
        <f>#REF!</f>
        <v>#REF!</v>
      </c>
      <c r="E341" s="145" t="e">
        <f>#REF!</f>
        <v>#REF!</v>
      </c>
      <c r="F341" s="186" t="e">
        <f>#REF!</f>
        <v>#REF!</v>
      </c>
      <c r="G341" s="148" t="e">
        <f>#REF!</f>
        <v>#REF!</v>
      </c>
      <c r="H341" s="148" t="s">
        <v>214</v>
      </c>
      <c r="I341" s="148"/>
      <c r="J341" s="142" t="str">
        <f>'YARIŞMA BİLGİLERİ'!$F$21</f>
        <v>Master Erkekler</v>
      </c>
      <c r="K341" s="145" t="str">
        <f t="shared" si="9"/>
        <v>İZMİR-Masterler Türkiye Şampiyonası</v>
      </c>
      <c r="L341" s="196" t="e">
        <f>#REF!</f>
        <v>#REF!</v>
      </c>
      <c r="M341" s="146" t="s">
        <v>193</v>
      </c>
    </row>
    <row r="342" spans="1:13" s="138" customFormat="1" ht="26.25" customHeight="1" x14ac:dyDescent="0.2">
      <c r="A342" s="140">
        <v>340</v>
      </c>
      <c r="B342" s="151" t="s">
        <v>213</v>
      </c>
      <c r="C342" s="141" t="e">
        <f>#REF!</f>
        <v>#REF!</v>
      </c>
      <c r="D342" s="145" t="e">
        <f>#REF!</f>
        <v>#REF!</v>
      </c>
      <c r="E342" s="145" t="e">
        <f>#REF!</f>
        <v>#REF!</v>
      </c>
      <c r="F342" s="186" t="e">
        <f>#REF!</f>
        <v>#REF!</v>
      </c>
      <c r="G342" s="148" t="e">
        <f>#REF!</f>
        <v>#REF!</v>
      </c>
      <c r="H342" s="148" t="s">
        <v>214</v>
      </c>
      <c r="I342" s="148"/>
      <c r="J342" s="142" t="str">
        <f>'YARIŞMA BİLGİLERİ'!$F$21</f>
        <v>Master Erkekler</v>
      </c>
      <c r="K342" s="145" t="str">
        <f t="shared" si="9"/>
        <v>İZMİR-Masterler Türkiye Şampiyonası</v>
      </c>
      <c r="L342" s="196" t="e">
        <f>#REF!</f>
        <v>#REF!</v>
      </c>
      <c r="M342" s="146" t="s">
        <v>193</v>
      </c>
    </row>
    <row r="343" spans="1:13" s="138" customFormat="1" ht="26.25" customHeight="1" x14ac:dyDescent="0.2">
      <c r="A343" s="140">
        <v>341</v>
      </c>
      <c r="B343" s="151" t="s">
        <v>213</v>
      </c>
      <c r="C343" s="141" t="e">
        <f>#REF!</f>
        <v>#REF!</v>
      </c>
      <c r="D343" s="145" t="e">
        <f>#REF!</f>
        <v>#REF!</v>
      </c>
      <c r="E343" s="145" t="e">
        <f>#REF!</f>
        <v>#REF!</v>
      </c>
      <c r="F343" s="186" t="e">
        <f>#REF!</f>
        <v>#REF!</v>
      </c>
      <c r="G343" s="148" t="e">
        <f>#REF!</f>
        <v>#REF!</v>
      </c>
      <c r="H343" s="148" t="s">
        <v>214</v>
      </c>
      <c r="I343" s="148"/>
      <c r="J343" s="142" t="str">
        <f>'YARIŞMA BİLGİLERİ'!$F$21</f>
        <v>Master Erkekler</v>
      </c>
      <c r="K343" s="145" t="str">
        <f t="shared" si="9"/>
        <v>İZMİR-Masterler Türkiye Şampiyonası</v>
      </c>
      <c r="L343" s="196" t="e">
        <f>#REF!</f>
        <v>#REF!</v>
      </c>
      <c r="M343" s="146" t="s">
        <v>193</v>
      </c>
    </row>
    <row r="344" spans="1:13" s="138" customFormat="1" ht="26.25" customHeight="1" x14ac:dyDescent="0.2">
      <c r="A344" s="140">
        <v>342</v>
      </c>
      <c r="B344" s="151" t="s">
        <v>213</v>
      </c>
      <c r="C344" s="141" t="e">
        <f>#REF!</f>
        <v>#REF!</v>
      </c>
      <c r="D344" s="145" t="e">
        <f>#REF!</f>
        <v>#REF!</v>
      </c>
      <c r="E344" s="145" t="e">
        <f>#REF!</f>
        <v>#REF!</v>
      </c>
      <c r="F344" s="186" t="e">
        <f>#REF!</f>
        <v>#REF!</v>
      </c>
      <c r="G344" s="148" t="e">
        <f>#REF!</f>
        <v>#REF!</v>
      </c>
      <c r="H344" s="148" t="s">
        <v>214</v>
      </c>
      <c r="I344" s="148"/>
      <c r="J344" s="142" t="str">
        <f>'YARIŞMA BİLGİLERİ'!$F$21</f>
        <v>Master Erkekler</v>
      </c>
      <c r="K344" s="145" t="str">
        <f t="shared" si="9"/>
        <v>İZMİR-Masterler Türkiye Şampiyonası</v>
      </c>
      <c r="L344" s="196" t="e">
        <f>#REF!</f>
        <v>#REF!</v>
      </c>
      <c r="M344" s="146" t="s">
        <v>193</v>
      </c>
    </row>
    <row r="345" spans="1:13" s="138" customFormat="1" ht="26.25" customHeight="1" x14ac:dyDescent="0.2">
      <c r="A345" s="140">
        <v>343</v>
      </c>
      <c r="B345" s="151" t="s">
        <v>213</v>
      </c>
      <c r="C345" s="141" t="e">
        <f>#REF!</f>
        <v>#REF!</v>
      </c>
      <c r="D345" s="145" t="e">
        <f>#REF!</f>
        <v>#REF!</v>
      </c>
      <c r="E345" s="145" t="e">
        <f>#REF!</f>
        <v>#REF!</v>
      </c>
      <c r="F345" s="186" t="e">
        <f>#REF!</f>
        <v>#REF!</v>
      </c>
      <c r="G345" s="148" t="e">
        <f>#REF!</f>
        <v>#REF!</v>
      </c>
      <c r="H345" s="148" t="s">
        <v>214</v>
      </c>
      <c r="I345" s="148"/>
      <c r="J345" s="142" t="str">
        <f>'YARIŞMA BİLGİLERİ'!$F$21</f>
        <v>Master Erkekler</v>
      </c>
      <c r="K345" s="145" t="str">
        <f t="shared" si="9"/>
        <v>İZMİR-Masterler Türkiye Şampiyonası</v>
      </c>
      <c r="L345" s="196" t="e">
        <f>#REF!</f>
        <v>#REF!</v>
      </c>
      <c r="M345" s="146" t="s">
        <v>193</v>
      </c>
    </row>
    <row r="346" spans="1:13" s="138" customFormat="1" ht="26.25" customHeight="1" x14ac:dyDescent="0.2">
      <c r="A346" s="140">
        <v>344</v>
      </c>
      <c r="B346" s="151" t="s">
        <v>213</v>
      </c>
      <c r="C346" s="141" t="e">
        <f>#REF!</f>
        <v>#REF!</v>
      </c>
      <c r="D346" s="145" t="e">
        <f>#REF!</f>
        <v>#REF!</v>
      </c>
      <c r="E346" s="145" t="e">
        <f>#REF!</f>
        <v>#REF!</v>
      </c>
      <c r="F346" s="186" t="e">
        <f>#REF!</f>
        <v>#REF!</v>
      </c>
      <c r="G346" s="148" t="e">
        <f>#REF!</f>
        <v>#REF!</v>
      </c>
      <c r="H346" s="148" t="s">
        <v>214</v>
      </c>
      <c r="I346" s="148"/>
      <c r="J346" s="142" t="str">
        <f>'YARIŞMA BİLGİLERİ'!$F$21</f>
        <v>Master Erkekler</v>
      </c>
      <c r="K346" s="145" t="str">
        <f t="shared" si="9"/>
        <v>İZMİR-Masterler Türkiye Şampiyonası</v>
      </c>
      <c r="L346" s="196" t="e">
        <f>#REF!</f>
        <v>#REF!</v>
      </c>
      <c r="M346" s="146" t="s">
        <v>193</v>
      </c>
    </row>
    <row r="347" spans="1:13" s="138" customFormat="1" ht="26.25" customHeight="1" x14ac:dyDescent="0.2">
      <c r="A347" s="140">
        <v>345</v>
      </c>
      <c r="B347" s="151" t="s">
        <v>213</v>
      </c>
      <c r="C347" s="141" t="e">
        <f>#REF!</f>
        <v>#REF!</v>
      </c>
      <c r="D347" s="145" t="e">
        <f>#REF!</f>
        <v>#REF!</v>
      </c>
      <c r="E347" s="145" t="e">
        <f>#REF!</f>
        <v>#REF!</v>
      </c>
      <c r="F347" s="186" t="e">
        <f>#REF!</f>
        <v>#REF!</v>
      </c>
      <c r="G347" s="148" t="e">
        <f>#REF!</f>
        <v>#REF!</v>
      </c>
      <c r="H347" s="148" t="s">
        <v>214</v>
      </c>
      <c r="I347" s="148"/>
      <c r="J347" s="142" t="str">
        <f>'YARIŞMA BİLGİLERİ'!$F$21</f>
        <v>Master Erkekler</v>
      </c>
      <c r="K347" s="145" t="str">
        <f t="shared" si="9"/>
        <v>İZMİR-Masterler Türkiye Şampiyonası</v>
      </c>
      <c r="L347" s="196" t="e">
        <f>#REF!</f>
        <v>#REF!</v>
      </c>
      <c r="M347" s="146" t="s">
        <v>193</v>
      </c>
    </row>
    <row r="348" spans="1:13" s="138" customFormat="1" ht="26.25" customHeight="1" x14ac:dyDescent="0.2">
      <c r="A348" s="140">
        <v>346</v>
      </c>
      <c r="B348" s="151" t="s">
        <v>213</v>
      </c>
      <c r="C348" s="141" t="e">
        <f>#REF!</f>
        <v>#REF!</v>
      </c>
      <c r="D348" s="145" t="e">
        <f>#REF!</f>
        <v>#REF!</v>
      </c>
      <c r="E348" s="145" t="e">
        <f>#REF!</f>
        <v>#REF!</v>
      </c>
      <c r="F348" s="186" t="e">
        <f>#REF!</f>
        <v>#REF!</v>
      </c>
      <c r="G348" s="148" t="e">
        <f>#REF!</f>
        <v>#REF!</v>
      </c>
      <c r="H348" s="148" t="s">
        <v>214</v>
      </c>
      <c r="I348" s="148"/>
      <c r="J348" s="142" t="str">
        <f>'YARIŞMA BİLGİLERİ'!$F$21</f>
        <v>Master Erkekler</v>
      </c>
      <c r="K348" s="145" t="str">
        <f t="shared" si="9"/>
        <v>İZMİR-Masterler Türkiye Şampiyonası</v>
      </c>
      <c r="L348" s="196" t="e">
        <f>#REF!</f>
        <v>#REF!</v>
      </c>
      <c r="M348" s="146" t="s">
        <v>193</v>
      </c>
    </row>
    <row r="349" spans="1:13" s="138" customFormat="1" ht="26.25" customHeight="1" x14ac:dyDescent="0.2">
      <c r="A349" s="140">
        <v>347</v>
      </c>
      <c r="B349" s="151" t="s">
        <v>213</v>
      </c>
      <c r="C349" s="141" t="e">
        <f>#REF!</f>
        <v>#REF!</v>
      </c>
      <c r="D349" s="145" t="e">
        <f>#REF!</f>
        <v>#REF!</v>
      </c>
      <c r="E349" s="145" t="e">
        <f>#REF!</f>
        <v>#REF!</v>
      </c>
      <c r="F349" s="186" t="e">
        <f>#REF!</f>
        <v>#REF!</v>
      </c>
      <c r="G349" s="148" t="e">
        <f>#REF!</f>
        <v>#REF!</v>
      </c>
      <c r="H349" s="148" t="s">
        <v>214</v>
      </c>
      <c r="I349" s="148"/>
      <c r="J349" s="142" t="str">
        <f>'YARIŞMA BİLGİLERİ'!$F$21</f>
        <v>Master Erkekler</v>
      </c>
      <c r="K349" s="145" t="str">
        <f t="shared" si="9"/>
        <v>İZMİR-Masterler Türkiye Şampiyonası</v>
      </c>
      <c r="L349" s="196" t="e">
        <f>#REF!</f>
        <v>#REF!</v>
      </c>
      <c r="M349" s="146" t="s">
        <v>193</v>
      </c>
    </row>
    <row r="350" spans="1:13" s="138" customFormat="1" ht="26.25" customHeight="1" x14ac:dyDescent="0.2">
      <c r="A350" s="140">
        <v>348</v>
      </c>
      <c r="B350" s="151" t="s">
        <v>213</v>
      </c>
      <c r="C350" s="141" t="e">
        <f>#REF!</f>
        <v>#REF!</v>
      </c>
      <c r="D350" s="145" t="e">
        <f>#REF!</f>
        <v>#REF!</v>
      </c>
      <c r="E350" s="145" t="e">
        <f>#REF!</f>
        <v>#REF!</v>
      </c>
      <c r="F350" s="186" t="e">
        <f>#REF!</f>
        <v>#REF!</v>
      </c>
      <c r="G350" s="148" t="e">
        <f>#REF!</f>
        <v>#REF!</v>
      </c>
      <c r="H350" s="148" t="s">
        <v>214</v>
      </c>
      <c r="I350" s="148"/>
      <c r="J350" s="142" t="str">
        <f>'YARIŞMA BİLGİLERİ'!$F$21</f>
        <v>Master Erkekler</v>
      </c>
      <c r="K350" s="145" t="str">
        <f t="shared" si="9"/>
        <v>İZMİR-Masterler Türkiye Şampiyonası</v>
      </c>
      <c r="L350" s="196" t="e">
        <f>#REF!</f>
        <v>#REF!</v>
      </c>
      <c r="M350" s="146" t="s">
        <v>193</v>
      </c>
    </row>
    <row r="351" spans="1:13" s="138" customFormat="1" ht="26.25" customHeight="1" x14ac:dyDescent="0.2">
      <c r="A351" s="140">
        <v>349</v>
      </c>
      <c r="B351" s="151" t="s">
        <v>213</v>
      </c>
      <c r="C351" s="141" t="e">
        <f>#REF!</f>
        <v>#REF!</v>
      </c>
      <c r="D351" s="145" t="e">
        <f>#REF!</f>
        <v>#REF!</v>
      </c>
      <c r="E351" s="145" t="e">
        <f>#REF!</f>
        <v>#REF!</v>
      </c>
      <c r="F351" s="186" t="e">
        <f>#REF!</f>
        <v>#REF!</v>
      </c>
      <c r="G351" s="148" t="e">
        <f>#REF!</f>
        <v>#REF!</v>
      </c>
      <c r="H351" s="148" t="s">
        <v>214</v>
      </c>
      <c r="I351" s="148"/>
      <c r="J351" s="142" t="str">
        <f>'YARIŞMA BİLGİLERİ'!$F$21</f>
        <v>Master Erkekler</v>
      </c>
      <c r="K351" s="145" t="str">
        <f t="shared" si="9"/>
        <v>İZMİR-Masterler Türkiye Şampiyonası</v>
      </c>
      <c r="L351" s="196" t="e">
        <f>#REF!</f>
        <v>#REF!</v>
      </c>
      <c r="M351" s="146" t="s">
        <v>193</v>
      </c>
    </row>
    <row r="352" spans="1:13" s="138" customFormat="1" ht="26.25" customHeight="1" x14ac:dyDescent="0.2">
      <c r="A352" s="140">
        <v>350</v>
      </c>
      <c r="B352" s="151" t="s">
        <v>213</v>
      </c>
      <c r="C352" s="141" t="e">
        <f>#REF!</f>
        <v>#REF!</v>
      </c>
      <c r="D352" s="145" t="e">
        <f>#REF!</f>
        <v>#REF!</v>
      </c>
      <c r="E352" s="145" t="e">
        <f>#REF!</f>
        <v>#REF!</v>
      </c>
      <c r="F352" s="186" t="e">
        <f>#REF!</f>
        <v>#REF!</v>
      </c>
      <c r="G352" s="148" t="e">
        <f>#REF!</f>
        <v>#REF!</v>
      </c>
      <c r="H352" s="148" t="s">
        <v>214</v>
      </c>
      <c r="I352" s="148"/>
      <c r="J352" s="142" t="str">
        <f>'YARIŞMA BİLGİLERİ'!$F$21</f>
        <v>Master Erkekler</v>
      </c>
      <c r="K352" s="145" t="str">
        <f t="shared" si="9"/>
        <v>İZMİR-Masterler Türkiye Şampiyonası</v>
      </c>
      <c r="L352" s="196" t="e">
        <f>#REF!</f>
        <v>#REF!</v>
      </c>
      <c r="M352" s="146" t="s">
        <v>193</v>
      </c>
    </row>
    <row r="353" spans="1:13" s="138" customFormat="1" ht="26.25" customHeight="1" x14ac:dyDescent="0.2">
      <c r="A353" s="140">
        <v>351</v>
      </c>
      <c r="B353" s="151" t="s">
        <v>213</v>
      </c>
      <c r="C353" s="141" t="e">
        <f>#REF!</f>
        <v>#REF!</v>
      </c>
      <c r="D353" s="145" t="e">
        <f>#REF!</f>
        <v>#REF!</v>
      </c>
      <c r="E353" s="145" t="e">
        <f>#REF!</f>
        <v>#REF!</v>
      </c>
      <c r="F353" s="186" t="e">
        <f>#REF!</f>
        <v>#REF!</v>
      </c>
      <c r="G353" s="148" t="e">
        <f>#REF!</f>
        <v>#REF!</v>
      </c>
      <c r="H353" s="148" t="s">
        <v>214</v>
      </c>
      <c r="I353" s="148"/>
      <c r="J353" s="142" t="str">
        <f>'YARIŞMA BİLGİLERİ'!$F$21</f>
        <v>Master Erkekler</v>
      </c>
      <c r="K353" s="145" t="str">
        <f t="shared" si="9"/>
        <v>İZMİR-Masterler Türkiye Şampiyonası</v>
      </c>
      <c r="L353" s="196" t="e">
        <f>#REF!</f>
        <v>#REF!</v>
      </c>
      <c r="M353" s="146" t="s">
        <v>193</v>
      </c>
    </row>
    <row r="354" spans="1:13" s="138" customFormat="1" ht="26.25" customHeight="1" x14ac:dyDescent="0.2">
      <c r="A354" s="140">
        <v>352</v>
      </c>
      <c r="B354" s="151" t="s">
        <v>213</v>
      </c>
      <c r="C354" s="141" t="e">
        <f>#REF!</f>
        <v>#REF!</v>
      </c>
      <c r="D354" s="145" t="e">
        <f>#REF!</f>
        <v>#REF!</v>
      </c>
      <c r="E354" s="145" t="e">
        <f>#REF!</f>
        <v>#REF!</v>
      </c>
      <c r="F354" s="186" t="e">
        <f>#REF!</f>
        <v>#REF!</v>
      </c>
      <c r="G354" s="148" t="e">
        <f>#REF!</f>
        <v>#REF!</v>
      </c>
      <c r="H354" s="148" t="s">
        <v>214</v>
      </c>
      <c r="I354" s="148"/>
      <c r="J354" s="142" t="str">
        <f>'YARIŞMA BİLGİLERİ'!$F$21</f>
        <v>Master Erkekler</v>
      </c>
      <c r="K354" s="145" t="str">
        <f t="shared" si="9"/>
        <v>İZMİR-Masterler Türkiye Şampiyonası</v>
      </c>
      <c r="L354" s="196" t="e">
        <f>#REF!</f>
        <v>#REF!</v>
      </c>
      <c r="M354" s="146" t="s">
        <v>193</v>
      </c>
    </row>
    <row r="355" spans="1:13" s="138" customFormat="1" ht="26.25" customHeight="1" x14ac:dyDescent="0.2">
      <c r="A355" s="140">
        <v>353</v>
      </c>
      <c r="B355" s="151" t="s">
        <v>213</v>
      </c>
      <c r="C355" s="141" t="e">
        <f>#REF!</f>
        <v>#REF!</v>
      </c>
      <c r="D355" s="145" t="e">
        <f>#REF!</f>
        <v>#REF!</v>
      </c>
      <c r="E355" s="145" t="e">
        <f>#REF!</f>
        <v>#REF!</v>
      </c>
      <c r="F355" s="186" t="e">
        <f>#REF!</f>
        <v>#REF!</v>
      </c>
      <c r="G355" s="148" t="e">
        <f>#REF!</f>
        <v>#REF!</v>
      </c>
      <c r="H355" s="148" t="s">
        <v>214</v>
      </c>
      <c r="I355" s="148"/>
      <c r="J355" s="142" t="str">
        <f>'YARIŞMA BİLGİLERİ'!$F$21</f>
        <v>Master Erkekler</v>
      </c>
      <c r="K355" s="145" t="str">
        <f>CONCATENATE(K$1,"-",A$1)</f>
        <v>İZMİR-Masterler Türkiye Şampiyonası</v>
      </c>
      <c r="L355" s="196" t="e">
        <f>#REF!</f>
        <v>#REF!</v>
      </c>
      <c r="M355" s="146" t="s">
        <v>193</v>
      </c>
    </row>
    <row r="356" spans="1:13" s="138" customFormat="1" ht="26.25" customHeight="1" x14ac:dyDescent="0.2">
      <c r="A356" s="140">
        <v>354</v>
      </c>
      <c r="B356" s="151" t="s">
        <v>213</v>
      </c>
      <c r="C356" s="141" t="e">
        <f>#REF!</f>
        <v>#REF!</v>
      </c>
      <c r="D356" s="145" t="e">
        <f>#REF!</f>
        <v>#REF!</v>
      </c>
      <c r="E356" s="145" t="e">
        <f>#REF!</f>
        <v>#REF!</v>
      </c>
      <c r="F356" s="186" t="e">
        <f>#REF!</f>
        <v>#REF!</v>
      </c>
      <c r="G356" s="148" t="e">
        <f>#REF!</f>
        <v>#REF!</v>
      </c>
      <c r="H356" s="148" t="s">
        <v>214</v>
      </c>
      <c r="I356" s="148"/>
      <c r="J356" s="142" t="str">
        <f>'YARIŞMA BİLGİLERİ'!$F$21</f>
        <v>Master Erkekler</v>
      </c>
      <c r="K356" s="145" t="str">
        <f>CONCATENATE(K$1,"-",A$1)</f>
        <v>İZMİR-Masterler Türkiye Şampiyonası</v>
      </c>
      <c r="L356" s="196" t="e">
        <f>#REF!</f>
        <v>#REF!</v>
      </c>
      <c r="M356" s="146" t="s">
        <v>193</v>
      </c>
    </row>
    <row r="357" spans="1:13" s="138" customFormat="1" ht="26.25" customHeight="1" x14ac:dyDescent="0.2">
      <c r="A357" s="140">
        <v>355</v>
      </c>
      <c r="B357" s="151" t="s">
        <v>213</v>
      </c>
      <c r="C357" s="141" t="e">
        <f>#REF!</f>
        <v>#REF!</v>
      </c>
      <c r="D357" s="145" t="e">
        <f>#REF!</f>
        <v>#REF!</v>
      </c>
      <c r="E357" s="145" t="e">
        <f>#REF!</f>
        <v>#REF!</v>
      </c>
      <c r="F357" s="186" t="e">
        <f>#REF!</f>
        <v>#REF!</v>
      </c>
      <c r="G357" s="148" t="e">
        <f>#REF!</f>
        <v>#REF!</v>
      </c>
      <c r="H357" s="148" t="s">
        <v>214</v>
      </c>
      <c r="I357" s="148"/>
      <c r="J357" s="142" t="str">
        <f>'YARIŞMA BİLGİLERİ'!$F$21</f>
        <v>Master Erkekler</v>
      </c>
      <c r="K357" s="145" t="str">
        <f>CONCATENATE(K$1,"-",A$1)</f>
        <v>İZMİR-Masterler Türkiye Şampiyonası</v>
      </c>
      <c r="L357" s="196" t="e">
        <f>#REF!</f>
        <v>#REF!</v>
      </c>
      <c r="M357" s="146" t="s">
        <v>193</v>
      </c>
    </row>
    <row r="358" spans="1:13" s="138" customFormat="1" ht="26.25" customHeight="1" x14ac:dyDescent="0.2">
      <c r="A358" s="140">
        <v>356</v>
      </c>
      <c r="B358" s="151" t="s">
        <v>213</v>
      </c>
      <c r="C358" s="141" t="e">
        <f>#REF!</f>
        <v>#REF!</v>
      </c>
      <c r="D358" s="145" t="e">
        <f>#REF!</f>
        <v>#REF!</v>
      </c>
      <c r="E358" s="145" t="e">
        <f>#REF!</f>
        <v>#REF!</v>
      </c>
      <c r="F358" s="186" t="e">
        <f>#REF!</f>
        <v>#REF!</v>
      </c>
      <c r="G358" s="148" t="e">
        <f>#REF!</f>
        <v>#REF!</v>
      </c>
      <c r="H358" s="148" t="s">
        <v>214</v>
      </c>
      <c r="I358" s="148"/>
      <c r="J358" s="142" t="str">
        <f>'YARIŞMA BİLGİLERİ'!$F$21</f>
        <v>Master Erkekler</v>
      </c>
      <c r="K358" s="145" t="str">
        <f>CONCATENATE(K$1,"-",A$1)</f>
        <v>İZMİR-Masterler Türkiye Şampiyonası</v>
      </c>
      <c r="L358" s="196" t="e">
        <f>#REF!</f>
        <v>#REF!</v>
      </c>
      <c r="M358" s="146" t="s">
        <v>193</v>
      </c>
    </row>
    <row r="359" spans="1:13" s="138" customFormat="1" ht="26.25" customHeight="1" x14ac:dyDescent="0.2">
      <c r="A359" s="140">
        <v>357</v>
      </c>
      <c r="B359" s="151" t="s">
        <v>213</v>
      </c>
      <c r="C359" s="141" t="e">
        <f>#REF!</f>
        <v>#REF!</v>
      </c>
      <c r="D359" s="145" t="e">
        <f>#REF!</f>
        <v>#REF!</v>
      </c>
      <c r="E359" s="145" t="e">
        <f>#REF!</f>
        <v>#REF!</v>
      </c>
      <c r="F359" s="186" t="e">
        <f>#REF!</f>
        <v>#REF!</v>
      </c>
      <c r="G359" s="148" t="e">
        <f>#REF!</f>
        <v>#REF!</v>
      </c>
      <c r="H359" s="148" t="s">
        <v>214</v>
      </c>
      <c r="I359" s="148"/>
      <c r="J359" s="142" t="str">
        <f>'YARIŞMA BİLGİLERİ'!$F$21</f>
        <v>Master Erkekler</v>
      </c>
      <c r="K359" s="145" t="str">
        <f>CONCATENATE(K$1,"-",A$1)</f>
        <v>İZMİR-Masterler Türkiye Şampiyonası</v>
      </c>
      <c r="L359" s="196" t="e">
        <f>#REF!</f>
        <v>#REF!</v>
      </c>
      <c r="M359" s="146" t="s">
        <v>193</v>
      </c>
    </row>
    <row r="360" spans="1:13" s="138" customFormat="1" ht="26.25" customHeight="1" x14ac:dyDescent="0.2">
      <c r="A360" s="140">
        <v>358</v>
      </c>
      <c r="B360" s="151" t="s">
        <v>201</v>
      </c>
      <c r="C360" s="141" t="e">
        <f>#REF!</f>
        <v>#REF!</v>
      </c>
      <c r="D360" s="145" t="e">
        <f>#REF!</f>
        <v>#REF!</v>
      </c>
      <c r="E360" s="145" t="e">
        <f>#REF!</f>
        <v>#REF!</v>
      </c>
      <c r="F360" s="147" t="e">
        <f>#REF!</f>
        <v>#REF!</v>
      </c>
      <c r="G360" s="148" t="e">
        <f>#REF!</f>
        <v>#REF!</v>
      </c>
      <c r="H360" s="148" t="s">
        <v>200</v>
      </c>
      <c r="I360" s="148"/>
      <c r="J360" s="142" t="str">
        <f>'YARIŞMA BİLGİLERİ'!$F$21</f>
        <v>Master Erkekler</v>
      </c>
      <c r="K360" s="145" t="str">
        <f t="shared" si="7"/>
        <v>İZMİR-Masterler Türkiye Şampiyonası</v>
      </c>
      <c r="L360" s="196" t="e">
        <f>#REF!</f>
        <v>#REF!</v>
      </c>
      <c r="M360" s="146" t="s">
        <v>193</v>
      </c>
    </row>
    <row r="361" spans="1:13" s="138" customFormat="1" ht="26.25" customHeight="1" x14ac:dyDescent="0.2">
      <c r="A361" s="140">
        <v>359</v>
      </c>
      <c r="B361" s="151" t="s">
        <v>201</v>
      </c>
      <c r="C361" s="141" t="e">
        <f>#REF!</f>
        <v>#REF!</v>
      </c>
      <c r="D361" s="145" t="e">
        <f>#REF!</f>
        <v>#REF!</v>
      </c>
      <c r="E361" s="145" t="e">
        <f>#REF!</f>
        <v>#REF!</v>
      </c>
      <c r="F361" s="147" t="e">
        <f>#REF!</f>
        <v>#REF!</v>
      </c>
      <c r="G361" s="148" t="e">
        <f>#REF!</f>
        <v>#REF!</v>
      </c>
      <c r="H361" s="148" t="s">
        <v>200</v>
      </c>
      <c r="I361" s="148"/>
      <c r="J361" s="142" t="str">
        <f>'YARIŞMA BİLGİLERİ'!$F$21</f>
        <v>Master Erkekler</v>
      </c>
      <c r="K361" s="145" t="str">
        <f t="shared" si="7"/>
        <v>İZMİR-Masterler Türkiye Şampiyonası</v>
      </c>
      <c r="L361" s="196" t="e">
        <f>#REF!</f>
        <v>#REF!</v>
      </c>
      <c r="M361" s="146" t="s">
        <v>193</v>
      </c>
    </row>
    <row r="362" spans="1:13" s="138" customFormat="1" ht="26.25" customHeight="1" x14ac:dyDescent="0.2">
      <c r="A362" s="140">
        <v>360</v>
      </c>
      <c r="B362" s="151" t="s">
        <v>201</v>
      </c>
      <c r="C362" s="141" t="e">
        <f>#REF!</f>
        <v>#REF!</v>
      </c>
      <c r="D362" s="145" t="e">
        <f>#REF!</f>
        <v>#REF!</v>
      </c>
      <c r="E362" s="145" t="e">
        <f>#REF!</f>
        <v>#REF!</v>
      </c>
      <c r="F362" s="147" t="e">
        <f>#REF!</f>
        <v>#REF!</v>
      </c>
      <c r="G362" s="148" t="e">
        <f>#REF!</f>
        <v>#REF!</v>
      </c>
      <c r="H362" s="148" t="s">
        <v>200</v>
      </c>
      <c r="I362" s="148"/>
      <c r="J362" s="142" t="str">
        <f>'YARIŞMA BİLGİLERİ'!$F$21</f>
        <v>Master Erkekler</v>
      </c>
      <c r="K362" s="145" t="str">
        <f t="shared" si="7"/>
        <v>İZMİR-Masterler Türkiye Şampiyonası</v>
      </c>
      <c r="L362" s="196" t="e">
        <f>#REF!</f>
        <v>#REF!</v>
      </c>
      <c r="M362" s="146" t="s">
        <v>193</v>
      </c>
    </row>
    <row r="363" spans="1:13" s="138" customFormat="1" ht="26.25" customHeight="1" x14ac:dyDescent="0.2">
      <c r="A363" s="140">
        <v>361</v>
      </c>
      <c r="B363" s="151" t="s">
        <v>201</v>
      </c>
      <c r="C363" s="141" t="e">
        <f>#REF!</f>
        <v>#REF!</v>
      </c>
      <c r="D363" s="145" t="e">
        <f>#REF!</f>
        <v>#REF!</v>
      </c>
      <c r="E363" s="145" t="e">
        <f>#REF!</f>
        <v>#REF!</v>
      </c>
      <c r="F363" s="147" t="e">
        <f>#REF!</f>
        <v>#REF!</v>
      </c>
      <c r="G363" s="148" t="e">
        <f>#REF!</f>
        <v>#REF!</v>
      </c>
      <c r="H363" s="148" t="s">
        <v>200</v>
      </c>
      <c r="I363" s="148"/>
      <c r="J363" s="142" t="str">
        <f>'YARIŞMA BİLGİLERİ'!$F$21</f>
        <v>Master Erkekler</v>
      </c>
      <c r="K363" s="145" t="str">
        <f t="shared" si="7"/>
        <v>İZMİR-Masterler Türkiye Şampiyonası</v>
      </c>
      <c r="L363" s="196" t="e">
        <f>#REF!</f>
        <v>#REF!</v>
      </c>
      <c r="M363" s="146" t="s">
        <v>193</v>
      </c>
    </row>
    <row r="364" spans="1:13" s="138" customFormat="1" ht="26.25" customHeight="1" x14ac:dyDescent="0.2">
      <c r="A364" s="140">
        <v>362</v>
      </c>
      <c r="B364" s="151" t="s">
        <v>201</v>
      </c>
      <c r="C364" s="141" t="e">
        <f>#REF!</f>
        <v>#REF!</v>
      </c>
      <c r="D364" s="145" t="e">
        <f>#REF!</f>
        <v>#REF!</v>
      </c>
      <c r="E364" s="145" t="e">
        <f>#REF!</f>
        <v>#REF!</v>
      </c>
      <c r="F364" s="147" t="e">
        <f>#REF!</f>
        <v>#REF!</v>
      </c>
      <c r="G364" s="148" t="e">
        <f>#REF!</f>
        <v>#REF!</v>
      </c>
      <c r="H364" s="148" t="s">
        <v>200</v>
      </c>
      <c r="I364" s="148"/>
      <c r="J364" s="142" t="str">
        <f>'YARIŞMA BİLGİLERİ'!$F$21</f>
        <v>Master Erkekler</v>
      </c>
      <c r="K364" s="145" t="str">
        <f t="shared" si="7"/>
        <v>İZMİR-Masterler Türkiye Şampiyonası</v>
      </c>
      <c r="L364" s="196" t="e">
        <f>#REF!</f>
        <v>#REF!</v>
      </c>
      <c r="M364" s="146" t="s">
        <v>193</v>
      </c>
    </row>
    <row r="365" spans="1:13" s="138" customFormat="1" ht="26.25" customHeight="1" x14ac:dyDescent="0.2">
      <c r="A365" s="140">
        <v>363</v>
      </c>
      <c r="B365" s="151" t="s">
        <v>201</v>
      </c>
      <c r="C365" s="141" t="e">
        <f>#REF!</f>
        <v>#REF!</v>
      </c>
      <c r="D365" s="145" t="e">
        <f>#REF!</f>
        <v>#REF!</v>
      </c>
      <c r="E365" s="145" t="e">
        <f>#REF!</f>
        <v>#REF!</v>
      </c>
      <c r="F365" s="147" t="e">
        <f>#REF!</f>
        <v>#REF!</v>
      </c>
      <c r="G365" s="148" t="e">
        <f>#REF!</f>
        <v>#REF!</v>
      </c>
      <c r="H365" s="148" t="s">
        <v>200</v>
      </c>
      <c r="I365" s="148"/>
      <c r="J365" s="142" t="str">
        <f>'YARIŞMA BİLGİLERİ'!$F$21</f>
        <v>Master Erkekler</v>
      </c>
      <c r="K365" s="145" t="str">
        <f t="shared" si="7"/>
        <v>İZMİR-Masterler Türkiye Şampiyonası</v>
      </c>
      <c r="L365" s="196" t="e">
        <f>#REF!</f>
        <v>#REF!</v>
      </c>
      <c r="M365" s="146" t="s">
        <v>193</v>
      </c>
    </row>
    <row r="366" spans="1:13" s="138" customFormat="1" ht="26.25" customHeight="1" x14ac:dyDescent="0.2">
      <c r="A366" s="140">
        <v>364</v>
      </c>
      <c r="B366" s="151" t="s">
        <v>201</v>
      </c>
      <c r="C366" s="141" t="e">
        <f>#REF!</f>
        <v>#REF!</v>
      </c>
      <c r="D366" s="145" t="e">
        <f>#REF!</f>
        <v>#REF!</v>
      </c>
      <c r="E366" s="145" t="e">
        <f>#REF!</f>
        <v>#REF!</v>
      </c>
      <c r="F366" s="147" t="e">
        <f>#REF!</f>
        <v>#REF!</v>
      </c>
      <c r="G366" s="148" t="e">
        <f>#REF!</f>
        <v>#REF!</v>
      </c>
      <c r="H366" s="148" t="s">
        <v>200</v>
      </c>
      <c r="I366" s="148"/>
      <c r="J366" s="142" t="str">
        <f>'YARIŞMA BİLGİLERİ'!$F$21</f>
        <v>Master Erkekler</v>
      </c>
      <c r="K366" s="145" t="str">
        <f t="shared" si="7"/>
        <v>İZMİR-Masterler Türkiye Şampiyonası</v>
      </c>
      <c r="L366" s="196" t="e">
        <f>#REF!</f>
        <v>#REF!</v>
      </c>
      <c r="M366" s="146" t="s">
        <v>193</v>
      </c>
    </row>
    <row r="367" spans="1:13" s="138" customFormat="1" ht="26.25" customHeight="1" x14ac:dyDescent="0.2">
      <c r="A367" s="140">
        <v>365</v>
      </c>
      <c r="B367" s="151" t="s">
        <v>201</v>
      </c>
      <c r="C367" s="141" t="e">
        <f>#REF!</f>
        <v>#REF!</v>
      </c>
      <c r="D367" s="145" t="e">
        <f>#REF!</f>
        <v>#REF!</v>
      </c>
      <c r="E367" s="145" t="e">
        <f>#REF!</f>
        <v>#REF!</v>
      </c>
      <c r="F367" s="147" t="e">
        <f>#REF!</f>
        <v>#REF!</v>
      </c>
      <c r="G367" s="148" t="e">
        <f>#REF!</f>
        <v>#REF!</v>
      </c>
      <c r="H367" s="148" t="s">
        <v>200</v>
      </c>
      <c r="I367" s="148"/>
      <c r="J367" s="142" t="str">
        <f>'YARIŞMA BİLGİLERİ'!$F$21</f>
        <v>Master Erkekler</v>
      </c>
      <c r="K367" s="145" t="str">
        <f t="shared" si="7"/>
        <v>İZMİR-Masterler Türkiye Şampiyonası</v>
      </c>
      <c r="L367" s="196" t="e">
        <f>#REF!</f>
        <v>#REF!</v>
      </c>
      <c r="M367" s="146" t="s">
        <v>193</v>
      </c>
    </row>
    <row r="368" spans="1:13" s="138" customFormat="1" ht="26.25" customHeight="1" x14ac:dyDescent="0.2">
      <c r="A368" s="140">
        <v>366</v>
      </c>
      <c r="B368" s="151" t="s">
        <v>201</v>
      </c>
      <c r="C368" s="141" t="e">
        <f>#REF!</f>
        <v>#REF!</v>
      </c>
      <c r="D368" s="145" t="e">
        <f>#REF!</f>
        <v>#REF!</v>
      </c>
      <c r="E368" s="145" t="e">
        <f>#REF!</f>
        <v>#REF!</v>
      </c>
      <c r="F368" s="147" t="e">
        <f>#REF!</f>
        <v>#REF!</v>
      </c>
      <c r="G368" s="148" t="e">
        <f>#REF!</f>
        <v>#REF!</v>
      </c>
      <c r="H368" s="148" t="s">
        <v>200</v>
      </c>
      <c r="I368" s="148"/>
      <c r="J368" s="142" t="str">
        <f>'YARIŞMA BİLGİLERİ'!$F$21</f>
        <v>Master Erkekler</v>
      </c>
      <c r="K368" s="145" t="str">
        <f t="shared" si="7"/>
        <v>İZMİR-Masterler Türkiye Şampiyonası</v>
      </c>
      <c r="L368" s="196" t="e">
        <f>#REF!</f>
        <v>#REF!</v>
      </c>
      <c r="M368" s="146" t="s">
        <v>193</v>
      </c>
    </row>
    <row r="369" spans="1:13" s="138" customFormat="1" ht="26.25" customHeight="1" x14ac:dyDescent="0.2">
      <c r="A369" s="140">
        <v>367</v>
      </c>
      <c r="B369" s="151" t="s">
        <v>201</v>
      </c>
      <c r="C369" s="141" t="e">
        <f>#REF!</f>
        <v>#REF!</v>
      </c>
      <c r="D369" s="145" t="e">
        <f>#REF!</f>
        <v>#REF!</v>
      </c>
      <c r="E369" s="145" t="e">
        <f>#REF!</f>
        <v>#REF!</v>
      </c>
      <c r="F369" s="147" t="e">
        <f>#REF!</f>
        <v>#REF!</v>
      </c>
      <c r="G369" s="148" t="e">
        <f>#REF!</f>
        <v>#REF!</v>
      </c>
      <c r="H369" s="148" t="s">
        <v>200</v>
      </c>
      <c r="I369" s="148"/>
      <c r="J369" s="142" t="str">
        <f>'YARIŞMA BİLGİLERİ'!$F$21</f>
        <v>Master Erkekler</v>
      </c>
      <c r="K369" s="145" t="str">
        <f t="shared" si="7"/>
        <v>İZMİR-Masterler Türkiye Şampiyonası</v>
      </c>
      <c r="L369" s="196" t="e">
        <f>#REF!</f>
        <v>#REF!</v>
      </c>
      <c r="M369" s="146" t="s">
        <v>193</v>
      </c>
    </row>
    <row r="370" spans="1:13" s="138" customFormat="1" ht="26.25" customHeight="1" x14ac:dyDescent="0.2">
      <c r="A370" s="140">
        <v>368</v>
      </c>
      <c r="B370" s="151" t="s">
        <v>201</v>
      </c>
      <c r="C370" s="141" t="e">
        <f>#REF!</f>
        <v>#REF!</v>
      </c>
      <c r="D370" s="145" t="e">
        <f>#REF!</f>
        <v>#REF!</v>
      </c>
      <c r="E370" s="145" t="e">
        <f>#REF!</f>
        <v>#REF!</v>
      </c>
      <c r="F370" s="147" t="e">
        <f>#REF!</f>
        <v>#REF!</v>
      </c>
      <c r="G370" s="148" t="e">
        <f>#REF!</f>
        <v>#REF!</v>
      </c>
      <c r="H370" s="148" t="s">
        <v>200</v>
      </c>
      <c r="I370" s="148"/>
      <c r="J370" s="142" t="str">
        <f>'YARIŞMA BİLGİLERİ'!$F$21</f>
        <v>Master Erkekler</v>
      </c>
      <c r="K370" s="145" t="str">
        <f t="shared" si="7"/>
        <v>İZMİR-Masterler Türkiye Şampiyonası</v>
      </c>
      <c r="L370" s="196" t="e">
        <f>#REF!</f>
        <v>#REF!</v>
      </c>
      <c r="M370" s="146" t="s">
        <v>193</v>
      </c>
    </row>
    <row r="371" spans="1:13" s="138" customFormat="1" ht="26.25" customHeight="1" x14ac:dyDescent="0.2">
      <c r="A371" s="140">
        <v>369</v>
      </c>
      <c r="B371" s="151" t="s">
        <v>201</v>
      </c>
      <c r="C371" s="141" t="e">
        <f>#REF!</f>
        <v>#REF!</v>
      </c>
      <c r="D371" s="145" t="e">
        <f>#REF!</f>
        <v>#REF!</v>
      </c>
      <c r="E371" s="145" t="e">
        <f>#REF!</f>
        <v>#REF!</v>
      </c>
      <c r="F371" s="147" t="e">
        <f>#REF!</f>
        <v>#REF!</v>
      </c>
      <c r="G371" s="148" t="e">
        <f>#REF!</f>
        <v>#REF!</v>
      </c>
      <c r="H371" s="148" t="s">
        <v>200</v>
      </c>
      <c r="I371" s="148"/>
      <c r="J371" s="142" t="str">
        <f>'YARIŞMA BİLGİLERİ'!$F$21</f>
        <v>Master Erkekler</v>
      </c>
      <c r="K371" s="145" t="str">
        <f t="shared" si="7"/>
        <v>İZMİR-Masterler Türkiye Şampiyonası</v>
      </c>
      <c r="L371" s="196" t="e">
        <f>#REF!</f>
        <v>#REF!</v>
      </c>
      <c r="M371" s="146" t="s">
        <v>193</v>
      </c>
    </row>
    <row r="372" spans="1:13" s="138" customFormat="1" ht="26.25" customHeight="1" x14ac:dyDescent="0.2">
      <c r="A372" s="140">
        <v>370</v>
      </c>
      <c r="B372" s="151" t="s">
        <v>201</v>
      </c>
      <c r="C372" s="141" t="e">
        <f>#REF!</f>
        <v>#REF!</v>
      </c>
      <c r="D372" s="145" t="e">
        <f>#REF!</f>
        <v>#REF!</v>
      </c>
      <c r="E372" s="145" t="e">
        <f>#REF!</f>
        <v>#REF!</v>
      </c>
      <c r="F372" s="147" t="e">
        <f>#REF!</f>
        <v>#REF!</v>
      </c>
      <c r="G372" s="148" t="e">
        <f>#REF!</f>
        <v>#REF!</v>
      </c>
      <c r="H372" s="148" t="s">
        <v>200</v>
      </c>
      <c r="I372" s="148"/>
      <c r="J372" s="142" t="str">
        <f>'YARIŞMA BİLGİLERİ'!$F$21</f>
        <v>Master Erkekler</v>
      </c>
      <c r="K372" s="145" t="str">
        <f t="shared" ref="K372:K435" si="10">CONCATENATE(K$1,"-",A$1)</f>
        <v>İZMİR-Masterler Türkiye Şampiyonası</v>
      </c>
      <c r="L372" s="196" t="e">
        <f>#REF!</f>
        <v>#REF!</v>
      </c>
      <c r="M372" s="146" t="s">
        <v>193</v>
      </c>
    </row>
    <row r="373" spans="1:13" s="138" customFormat="1" ht="26.25" customHeight="1" x14ac:dyDescent="0.2">
      <c r="A373" s="140">
        <v>371</v>
      </c>
      <c r="B373" s="151" t="s">
        <v>201</v>
      </c>
      <c r="C373" s="141" t="e">
        <f>#REF!</f>
        <v>#REF!</v>
      </c>
      <c r="D373" s="145" t="e">
        <f>#REF!</f>
        <v>#REF!</v>
      </c>
      <c r="E373" s="145" t="e">
        <f>#REF!</f>
        <v>#REF!</v>
      </c>
      <c r="F373" s="147" t="e">
        <f>#REF!</f>
        <v>#REF!</v>
      </c>
      <c r="G373" s="148" t="e">
        <f>#REF!</f>
        <v>#REF!</v>
      </c>
      <c r="H373" s="148" t="s">
        <v>200</v>
      </c>
      <c r="I373" s="148"/>
      <c r="J373" s="142" t="str">
        <f>'YARIŞMA BİLGİLERİ'!$F$21</f>
        <v>Master Erkekler</v>
      </c>
      <c r="K373" s="145" t="str">
        <f t="shared" si="10"/>
        <v>İZMİR-Masterler Türkiye Şampiyonası</v>
      </c>
      <c r="L373" s="196" t="e">
        <f>#REF!</f>
        <v>#REF!</v>
      </c>
      <c r="M373" s="146" t="s">
        <v>193</v>
      </c>
    </row>
    <row r="374" spans="1:13" s="138" customFormat="1" ht="26.25" customHeight="1" x14ac:dyDescent="0.2">
      <c r="A374" s="140">
        <v>372</v>
      </c>
      <c r="B374" s="151" t="s">
        <v>201</v>
      </c>
      <c r="C374" s="141" t="e">
        <f>#REF!</f>
        <v>#REF!</v>
      </c>
      <c r="D374" s="145" t="e">
        <f>#REF!</f>
        <v>#REF!</v>
      </c>
      <c r="E374" s="145" t="e">
        <f>#REF!</f>
        <v>#REF!</v>
      </c>
      <c r="F374" s="147" t="e">
        <f>#REF!</f>
        <v>#REF!</v>
      </c>
      <c r="G374" s="148" t="e">
        <f>#REF!</f>
        <v>#REF!</v>
      </c>
      <c r="H374" s="148" t="s">
        <v>200</v>
      </c>
      <c r="I374" s="148"/>
      <c r="J374" s="142" t="str">
        <f>'YARIŞMA BİLGİLERİ'!$F$21</f>
        <v>Master Erkekler</v>
      </c>
      <c r="K374" s="145" t="str">
        <f t="shared" si="10"/>
        <v>İZMİR-Masterler Türkiye Şampiyonası</v>
      </c>
      <c r="L374" s="196" t="e">
        <f>#REF!</f>
        <v>#REF!</v>
      </c>
      <c r="M374" s="146" t="s">
        <v>193</v>
      </c>
    </row>
    <row r="375" spans="1:13" s="138" customFormat="1" ht="26.25" customHeight="1" x14ac:dyDescent="0.2">
      <c r="A375" s="140">
        <v>373</v>
      </c>
      <c r="B375" s="151" t="s">
        <v>201</v>
      </c>
      <c r="C375" s="141" t="e">
        <f>#REF!</f>
        <v>#REF!</v>
      </c>
      <c r="D375" s="145" t="e">
        <f>#REF!</f>
        <v>#REF!</v>
      </c>
      <c r="E375" s="145" t="e">
        <f>#REF!</f>
        <v>#REF!</v>
      </c>
      <c r="F375" s="147" t="e">
        <f>#REF!</f>
        <v>#REF!</v>
      </c>
      <c r="G375" s="148" t="e">
        <f>#REF!</f>
        <v>#REF!</v>
      </c>
      <c r="H375" s="148" t="s">
        <v>200</v>
      </c>
      <c r="I375" s="148"/>
      <c r="J375" s="142" t="str">
        <f>'YARIŞMA BİLGİLERİ'!$F$21</f>
        <v>Master Erkekler</v>
      </c>
      <c r="K375" s="145" t="str">
        <f t="shared" si="10"/>
        <v>İZMİR-Masterler Türkiye Şampiyonası</v>
      </c>
      <c r="L375" s="196" t="e">
        <f>#REF!</f>
        <v>#REF!</v>
      </c>
      <c r="M375" s="146" t="s">
        <v>193</v>
      </c>
    </row>
    <row r="376" spans="1:13" s="138" customFormat="1" ht="26.25" customHeight="1" x14ac:dyDescent="0.2">
      <c r="A376" s="140">
        <v>374</v>
      </c>
      <c r="B376" s="151" t="s">
        <v>201</v>
      </c>
      <c r="C376" s="141" t="e">
        <f>#REF!</f>
        <v>#REF!</v>
      </c>
      <c r="D376" s="145" t="e">
        <f>#REF!</f>
        <v>#REF!</v>
      </c>
      <c r="E376" s="145" t="e">
        <f>#REF!</f>
        <v>#REF!</v>
      </c>
      <c r="F376" s="147" t="e">
        <f>#REF!</f>
        <v>#REF!</v>
      </c>
      <c r="G376" s="148" t="e">
        <f>#REF!</f>
        <v>#REF!</v>
      </c>
      <c r="H376" s="148" t="s">
        <v>200</v>
      </c>
      <c r="I376" s="148"/>
      <c r="J376" s="142" t="str">
        <f>'YARIŞMA BİLGİLERİ'!$F$21</f>
        <v>Master Erkekler</v>
      </c>
      <c r="K376" s="145" t="str">
        <f t="shared" si="10"/>
        <v>İZMİR-Masterler Türkiye Şampiyonası</v>
      </c>
      <c r="L376" s="196" t="e">
        <f>#REF!</f>
        <v>#REF!</v>
      </c>
      <c r="M376" s="146" t="s">
        <v>193</v>
      </c>
    </row>
    <row r="377" spans="1:13" s="138" customFormat="1" ht="26.25" customHeight="1" x14ac:dyDescent="0.2">
      <c r="A377" s="140">
        <v>375</v>
      </c>
      <c r="B377" s="151" t="s">
        <v>201</v>
      </c>
      <c r="C377" s="141" t="e">
        <f>#REF!</f>
        <v>#REF!</v>
      </c>
      <c r="D377" s="145" t="e">
        <f>#REF!</f>
        <v>#REF!</v>
      </c>
      <c r="E377" s="145" t="e">
        <f>#REF!</f>
        <v>#REF!</v>
      </c>
      <c r="F377" s="147" t="e">
        <f>#REF!</f>
        <v>#REF!</v>
      </c>
      <c r="G377" s="148" t="e">
        <f>#REF!</f>
        <v>#REF!</v>
      </c>
      <c r="H377" s="148" t="s">
        <v>200</v>
      </c>
      <c r="I377" s="148"/>
      <c r="J377" s="142" t="str">
        <f>'YARIŞMA BİLGİLERİ'!$F$21</f>
        <v>Master Erkekler</v>
      </c>
      <c r="K377" s="145" t="str">
        <f t="shared" si="10"/>
        <v>İZMİR-Masterler Türkiye Şampiyonası</v>
      </c>
      <c r="L377" s="196" t="e">
        <f>#REF!</f>
        <v>#REF!</v>
      </c>
      <c r="M377" s="146" t="s">
        <v>193</v>
      </c>
    </row>
    <row r="378" spans="1:13" s="138" customFormat="1" ht="26.25" customHeight="1" x14ac:dyDescent="0.2">
      <c r="A378" s="140">
        <v>376</v>
      </c>
      <c r="B378" s="151" t="s">
        <v>201</v>
      </c>
      <c r="C378" s="141" t="e">
        <f>#REF!</f>
        <v>#REF!</v>
      </c>
      <c r="D378" s="145" t="e">
        <f>#REF!</f>
        <v>#REF!</v>
      </c>
      <c r="E378" s="145" t="e">
        <f>#REF!</f>
        <v>#REF!</v>
      </c>
      <c r="F378" s="147" t="e">
        <f>#REF!</f>
        <v>#REF!</v>
      </c>
      <c r="G378" s="148" t="e">
        <f>#REF!</f>
        <v>#REF!</v>
      </c>
      <c r="H378" s="148" t="s">
        <v>200</v>
      </c>
      <c r="I378" s="148"/>
      <c r="J378" s="142" t="str">
        <f>'YARIŞMA BİLGİLERİ'!$F$21</f>
        <v>Master Erkekler</v>
      </c>
      <c r="K378" s="145" t="str">
        <f t="shared" si="10"/>
        <v>İZMİR-Masterler Türkiye Şampiyonası</v>
      </c>
      <c r="L378" s="196" t="e">
        <f>#REF!</f>
        <v>#REF!</v>
      </c>
      <c r="M378" s="146" t="s">
        <v>193</v>
      </c>
    </row>
    <row r="379" spans="1:13" s="138" customFormat="1" ht="26.25" customHeight="1" x14ac:dyDescent="0.2">
      <c r="A379" s="140">
        <v>377</v>
      </c>
      <c r="B379" s="151" t="s">
        <v>201</v>
      </c>
      <c r="C379" s="141" t="e">
        <f>#REF!</f>
        <v>#REF!</v>
      </c>
      <c r="D379" s="145" t="e">
        <f>#REF!</f>
        <v>#REF!</v>
      </c>
      <c r="E379" s="145" t="e">
        <f>#REF!</f>
        <v>#REF!</v>
      </c>
      <c r="F379" s="147" t="e">
        <f>#REF!</f>
        <v>#REF!</v>
      </c>
      <c r="G379" s="148" t="e">
        <f>#REF!</f>
        <v>#REF!</v>
      </c>
      <c r="H379" s="148" t="s">
        <v>200</v>
      </c>
      <c r="I379" s="148"/>
      <c r="J379" s="142" t="str">
        <f>'YARIŞMA BİLGİLERİ'!$F$21</f>
        <v>Master Erkekler</v>
      </c>
      <c r="K379" s="145" t="str">
        <f t="shared" si="10"/>
        <v>İZMİR-Masterler Türkiye Şampiyonası</v>
      </c>
      <c r="L379" s="196" t="e">
        <f>#REF!</f>
        <v>#REF!</v>
      </c>
      <c r="M379" s="146" t="s">
        <v>193</v>
      </c>
    </row>
    <row r="380" spans="1:13" s="138" customFormat="1" ht="26.25" customHeight="1" x14ac:dyDescent="0.2">
      <c r="A380" s="140">
        <v>378</v>
      </c>
      <c r="B380" s="151" t="s">
        <v>201</v>
      </c>
      <c r="C380" s="141" t="e">
        <f>#REF!</f>
        <v>#REF!</v>
      </c>
      <c r="D380" s="145" t="e">
        <f>#REF!</f>
        <v>#REF!</v>
      </c>
      <c r="E380" s="145" t="e">
        <f>#REF!</f>
        <v>#REF!</v>
      </c>
      <c r="F380" s="147" t="e">
        <f>#REF!</f>
        <v>#REF!</v>
      </c>
      <c r="G380" s="148" t="e">
        <f>#REF!</f>
        <v>#REF!</v>
      </c>
      <c r="H380" s="148" t="s">
        <v>200</v>
      </c>
      <c r="I380" s="148"/>
      <c r="J380" s="142" t="str">
        <f>'YARIŞMA BİLGİLERİ'!$F$21</f>
        <v>Master Erkekler</v>
      </c>
      <c r="K380" s="145" t="str">
        <f t="shared" si="10"/>
        <v>İZMİR-Masterler Türkiye Şampiyonası</v>
      </c>
      <c r="L380" s="196" t="e">
        <f>#REF!</f>
        <v>#REF!</v>
      </c>
      <c r="M380" s="146" t="s">
        <v>193</v>
      </c>
    </row>
    <row r="381" spans="1:13" s="138" customFormat="1" ht="26.25" customHeight="1" x14ac:dyDescent="0.2">
      <c r="A381" s="140">
        <v>379</v>
      </c>
      <c r="B381" s="151" t="s">
        <v>201</v>
      </c>
      <c r="C381" s="141" t="e">
        <f>#REF!</f>
        <v>#REF!</v>
      </c>
      <c r="D381" s="145" t="e">
        <f>#REF!</f>
        <v>#REF!</v>
      </c>
      <c r="E381" s="145" t="e">
        <f>#REF!</f>
        <v>#REF!</v>
      </c>
      <c r="F381" s="147" t="e">
        <f>#REF!</f>
        <v>#REF!</v>
      </c>
      <c r="G381" s="148" t="e">
        <f>#REF!</f>
        <v>#REF!</v>
      </c>
      <c r="H381" s="148" t="s">
        <v>200</v>
      </c>
      <c r="I381" s="148"/>
      <c r="J381" s="142" t="str">
        <f>'YARIŞMA BİLGİLERİ'!$F$21</f>
        <v>Master Erkekler</v>
      </c>
      <c r="K381" s="145" t="str">
        <f t="shared" si="10"/>
        <v>İZMİR-Masterler Türkiye Şampiyonası</v>
      </c>
      <c r="L381" s="196" t="e">
        <f>#REF!</f>
        <v>#REF!</v>
      </c>
      <c r="M381" s="146" t="s">
        <v>193</v>
      </c>
    </row>
    <row r="382" spans="1:13" s="138" customFormat="1" ht="26.25" customHeight="1" x14ac:dyDescent="0.2">
      <c r="A382" s="140">
        <v>380</v>
      </c>
      <c r="B382" s="151" t="s">
        <v>201</v>
      </c>
      <c r="C382" s="141" t="e">
        <f>#REF!</f>
        <v>#REF!</v>
      </c>
      <c r="D382" s="145" t="e">
        <f>#REF!</f>
        <v>#REF!</v>
      </c>
      <c r="E382" s="145" t="e">
        <f>#REF!</f>
        <v>#REF!</v>
      </c>
      <c r="F382" s="147" t="e">
        <f>#REF!</f>
        <v>#REF!</v>
      </c>
      <c r="G382" s="148" t="e">
        <f>#REF!</f>
        <v>#REF!</v>
      </c>
      <c r="H382" s="148" t="s">
        <v>200</v>
      </c>
      <c r="I382" s="148"/>
      <c r="J382" s="142" t="str">
        <f>'YARIŞMA BİLGİLERİ'!$F$21</f>
        <v>Master Erkekler</v>
      </c>
      <c r="K382" s="145" t="str">
        <f t="shared" si="10"/>
        <v>İZMİR-Masterler Türkiye Şampiyonası</v>
      </c>
      <c r="L382" s="196" t="e">
        <f>#REF!</f>
        <v>#REF!</v>
      </c>
      <c r="M382" s="146" t="s">
        <v>193</v>
      </c>
    </row>
    <row r="383" spans="1:13" s="138" customFormat="1" ht="26.25" customHeight="1" x14ac:dyDescent="0.2">
      <c r="A383" s="140">
        <v>381</v>
      </c>
      <c r="B383" s="151" t="s">
        <v>201</v>
      </c>
      <c r="C383" s="141" t="e">
        <f>#REF!</f>
        <v>#REF!</v>
      </c>
      <c r="D383" s="145" t="e">
        <f>#REF!</f>
        <v>#REF!</v>
      </c>
      <c r="E383" s="145" t="e">
        <f>#REF!</f>
        <v>#REF!</v>
      </c>
      <c r="F383" s="147" t="e">
        <f>#REF!</f>
        <v>#REF!</v>
      </c>
      <c r="G383" s="148" t="e">
        <f>#REF!</f>
        <v>#REF!</v>
      </c>
      <c r="H383" s="148" t="s">
        <v>200</v>
      </c>
      <c r="I383" s="148"/>
      <c r="J383" s="142" t="str">
        <f>'YARIŞMA BİLGİLERİ'!$F$21</f>
        <v>Master Erkekler</v>
      </c>
      <c r="K383" s="145" t="str">
        <f t="shared" si="10"/>
        <v>İZMİR-Masterler Türkiye Şampiyonası</v>
      </c>
      <c r="L383" s="196" t="e">
        <f>#REF!</f>
        <v>#REF!</v>
      </c>
      <c r="M383" s="146" t="s">
        <v>193</v>
      </c>
    </row>
    <row r="384" spans="1:13" s="138" customFormat="1" ht="26.25" customHeight="1" x14ac:dyDescent="0.2">
      <c r="A384" s="140">
        <v>382</v>
      </c>
      <c r="B384" s="151" t="s">
        <v>201</v>
      </c>
      <c r="C384" s="141" t="e">
        <f>#REF!</f>
        <v>#REF!</v>
      </c>
      <c r="D384" s="145" t="e">
        <f>#REF!</f>
        <v>#REF!</v>
      </c>
      <c r="E384" s="145" t="e">
        <f>#REF!</f>
        <v>#REF!</v>
      </c>
      <c r="F384" s="147" t="e">
        <f>#REF!</f>
        <v>#REF!</v>
      </c>
      <c r="G384" s="148" t="e">
        <f>#REF!</f>
        <v>#REF!</v>
      </c>
      <c r="H384" s="148" t="s">
        <v>200</v>
      </c>
      <c r="I384" s="148"/>
      <c r="J384" s="142" t="str">
        <f>'YARIŞMA BİLGİLERİ'!$F$21</f>
        <v>Master Erkekler</v>
      </c>
      <c r="K384" s="145" t="str">
        <f t="shared" si="10"/>
        <v>İZMİR-Masterler Türkiye Şampiyonası</v>
      </c>
      <c r="L384" s="196" t="e">
        <f>#REF!</f>
        <v>#REF!</v>
      </c>
      <c r="M384" s="146" t="s">
        <v>193</v>
      </c>
    </row>
    <row r="385" spans="1:13" s="138" customFormat="1" ht="26.25" customHeight="1" x14ac:dyDescent="0.2">
      <c r="A385" s="140">
        <v>383</v>
      </c>
      <c r="B385" s="151" t="s">
        <v>201</v>
      </c>
      <c r="C385" s="141" t="e">
        <f>#REF!</f>
        <v>#REF!</v>
      </c>
      <c r="D385" s="145" t="e">
        <f>#REF!</f>
        <v>#REF!</v>
      </c>
      <c r="E385" s="145" t="e">
        <f>#REF!</f>
        <v>#REF!</v>
      </c>
      <c r="F385" s="147" t="e">
        <f>#REF!</f>
        <v>#REF!</v>
      </c>
      <c r="G385" s="148" t="e">
        <f>#REF!</f>
        <v>#REF!</v>
      </c>
      <c r="H385" s="148" t="s">
        <v>200</v>
      </c>
      <c r="I385" s="148"/>
      <c r="J385" s="142" t="str">
        <f>'YARIŞMA BİLGİLERİ'!$F$21</f>
        <v>Master Erkekler</v>
      </c>
      <c r="K385" s="145" t="str">
        <f t="shared" si="10"/>
        <v>İZMİR-Masterler Türkiye Şampiyonası</v>
      </c>
      <c r="L385" s="196" t="e">
        <f>#REF!</f>
        <v>#REF!</v>
      </c>
      <c r="M385" s="146" t="s">
        <v>193</v>
      </c>
    </row>
    <row r="386" spans="1:13" s="138" customFormat="1" ht="26.25" customHeight="1" x14ac:dyDescent="0.2">
      <c r="A386" s="140">
        <v>384</v>
      </c>
      <c r="B386" s="151" t="s">
        <v>201</v>
      </c>
      <c r="C386" s="141" t="e">
        <f>#REF!</f>
        <v>#REF!</v>
      </c>
      <c r="D386" s="145" t="e">
        <f>#REF!</f>
        <v>#REF!</v>
      </c>
      <c r="E386" s="145" t="e">
        <f>#REF!</f>
        <v>#REF!</v>
      </c>
      <c r="F386" s="147" t="e">
        <f>#REF!</f>
        <v>#REF!</v>
      </c>
      <c r="G386" s="148" t="e">
        <f>#REF!</f>
        <v>#REF!</v>
      </c>
      <c r="H386" s="148" t="s">
        <v>200</v>
      </c>
      <c r="I386" s="148"/>
      <c r="J386" s="142" t="str">
        <f>'YARIŞMA BİLGİLERİ'!$F$21</f>
        <v>Master Erkekler</v>
      </c>
      <c r="K386" s="145" t="str">
        <f t="shared" si="10"/>
        <v>İZMİR-Masterler Türkiye Şampiyonası</v>
      </c>
      <c r="L386" s="196" t="e">
        <f>#REF!</f>
        <v>#REF!</v>
      </c>
      <c r="M386" s="146" t="s">
        <v>193</v>
      </c>
    </row>
    <row r="387" spans="1:13" s="138" customFormat="1" ht="26.25" customHeight="1" x14ac:dyDescent="0.2">
      <c r="A387" s="140">
        <v>385</v>
      </c>
      <c r="B387" s="151" t="s">
        <v>201</v>
      </c>
      <c r="C387" s="141" t="e">
        <f>#REF!</f>
        <v>#REF!</v>
      </c>
      <c r="D387" s="145" t="e">
        <f>#REF!</f>
        <v>#REF!</v>
      </c>
      <c r="E387" s="145" t="e">
        <f>#REF!</f>
        <v>#REF!</v>
      </c>
      <c r="F387" s="147" t="e">
        <f>#REF!</f>
        <v>#REF!</v>
      </c>
      <c r="G387" s="148" t="e">
        <f>#REF!</f>
        <v>#REF!</v>
      </c>
      <c r="H387" s="148" t="s">
        <v>200</v>
      </c>
      <c r="I387" s="148"/>
      <c r="J387" s="142" t="str">
        <f>'YARIŞMA BİLGİLERİ'!$F$21</f>
        <v>Master Erkekler</v>
      </c>
      <c r="K387" s="145" t="str">
        <f t="shared" si="10"/>
        <v>İZMİR-Masterler Türkiye Şampiyonası</v>
      </c>
      <c r="L387" s="196" t="e">
        <f>#REF!</f>
        <v>#REF!</v>
      </c>
      <c r="M387" s="146" t="s">
        <v>193</v>
      </c>
    </row>
    <row r="388" spans="1:13" s="138" customFormat="1" ht="26.25" customHeight="1" x14ac:dyDescent="0.2">
      <c r="A388" s="140">
        <v>386</v>
      </c>
      <c r="B388" s="151" t="s">
        <v>201</v>
      </c>
      <c r="C388" s="141" t="e">
        <f>#REF!</f>
        <v>#REF!</v>
      </c>
      <c r="D388" s="145" t="e">
        <f>#REF!</f>
        <v>#REF!</v>
      </c>
      <c r="E388" s="145" t="e">
        <f>#REF!</f>
        <v>#REF!</v>
      </c>
      <c r="F388" s="147" t="e">
        <f>#REF!</f>
        <v>#REF!</v>
      </c>
      <c r="G388" s="148" t="e">
        <f>#REF!</f>
        <v>#REF!</v>
      </c>
      <c r="H388" s="148" t="s">
        <v>200</v>
      </c>
      <c r="I388" s="148"/>
      <c r="J388" s="142" t="str">
        <f>'YARIŞMA BİLGİLERİ'!$F$21</f>
        <v>Master Erkekler</v>
      </c>
      <c r="K388" s="145" t="str">
        <f t="shared" si="10"/>
        <v>İZMİR-Masterler Türkiye Şampiyonası</v>
      </c>
      <c r="L388" s="196" t="e">
        <f>#REF!</f>
        <v>#REF!</v>
      </c>
      <c r="M388" s="146" t="s">
        <v>193</v>
      </c>
    </row>
    <row r="389" spans="1:13" s="138" customFormat="1" ht="26.25" customHeight="1" x14ac:dyDescent="0.2">
      <c r="A389" s="140">
        <v>387</v>
      </c>
      <c r="B389" s="151" t="s">
        <v>201</v>
      </c>
      <c r="C389" s="141" t="e">
        <f>#REF!</f>
        <v>#REF!</v>
      </c>
      <c r="D389" s="145" t="e">
        <f>#REF!</f>
        <v>#REF!</v>
      </c>
      <c r="E389" s="145" t="e">
        <f>#REF!</f>
        <v>#REF!</v>
      </c>
      <c r="F389" s="147" t="e">
        <f>#REF!</f>
        <v>#REF!</v>
      </c>
      <c r="G389" s="148" t="e">
        <f>#REF!</f>
        <v>#REF!</v>
      </c>
      <c r="H389" s="148" t="s">
        <v>200</v>
      </c>
      <c r="I389" s="148"/>
      <c r="J389" s="142" t="str">
        <f>'YARIŞMA BİLGİLERİ'!$F$21</f>
        <v>Master Erkekler</v>
      </c>
      <c r="K389" s="145" t="str">
        <f t="shared" si="10"/>
        <v>İZMİR-Masterler Türkiye Şampiyonası</v>
      </c>
      <c r="L389" s="196" t="e">
        <f>#REF!</f>
        <v>#REF!</v>
      </c>
      <c r="M389" s="146" t="s">
        <v>193</v>
      </c>
    </row>
    <row r="390" spans="1:13" s="138" customFormat="1" ht="26.25" customHeight="1" x14ac:dyDescent="0.2">
      <c r="A390" s="140">
        <v>388</v>
      </c>
      <c r="B390" s="151" t="s">
        <v>201</v>
      </c>
      <c r="C390" s="141" t="e">
        <f>#REF!</f>
        <v>#REF!</v>
      </c>
      <c r="D390" s="145" t="e">
        <f>#REF!</f>
        <v>#REF!</v>
      </c>
      <c r="E390" s="145" t="e">
        <f>#REF!</f>
        <v>#REF!</v>
      </c>
      <c r="F390" s="147" t="e">
        <f>#REF!</f>
        <v>#REF!</v>
      </c>
      <c r="G390" s="148" t="e">
        <f>#REF!</f>
        <v>#REF!</v>
      </c>
      <c r="H390" s="148" t="s">
        <v>200</v>
      </c>
      <c r="I390" s="148"/>
      <c r="J390" s="142" t="str">
        <f>'YARIŞMA BİLGİLERİ'!$F$21</f>
        <v>Master Erkekler</v>
      </c>
      <c r="K390" s="145" t="str">
        <f t="shared" si="10"/>
        <v>İZMİR-Masterler Türkiye Şampiyonası</v>
      </c>
      <c r="L390" s="196" t="e">
        <f>#REF!</f>
        <v>#REF!</v>
      </c>
      <c r="M390" s="146" t="s">
        <v>193</v>
      </c>
    </row>
    <row r="391" spans="1:13" s="138" customFormat="1" ht="26.25" customHeight="1" x14ac:dyDescent="0.2">
      <c r="A391" s="140">
        <v>389</v>
      </c>
      <c r="B391" s="151" t="s">
        <v>201</v>
      </c>
      <c r="C391" s="141" t="e">
        <f>#REF!</f>
        <v>#REF!</v>
      </c>
      <c r="D391" s="145" t="e">
        <f>#REF!</f>
        <v>#REF!</v>
      </c>
      <c r="E391" s="145" t="e">
        <f>#REF!</f>
        <v>#REF!</v>
      </c>
      <c r="F391" s="147" t="e">
        <f>#REF!</f>
        <v>#REF!</v>
      </c>
      <c r="G391" s="148" t="e">
        <f>#REF!</f>
        <v>#REF!</v>
      </c>
      <c r="H391" s="148" t="s">
        <v>200</v>
      </c>
      <c r="I391" s="148"/>
      <c r="J391" s="142" t="str">
        <f>'YARIŞMA BİLGİLERİ'!$F$21</f>
        <v>Master Erkekler</v>
      </c>
      <c r="K391" s="145" t="str">
        <f t="shared" si="10"/>
        <v>İZMİR-Masterler Türkiye Şampiyonası</v>
      </c>
      <c r="L391" s="196" t="e">
        <f>#REF!</f>
        <v>#REF!</v>
      </c>
      <c r="M391" s="146" t="s">
        <v>193</v>
      </c>
    </row>
    <row r="392" spans="1:13" s="138" customFormat="1" ht="26.25" customHeight="1" x14ac:dyDescent="0.2">
      <c r="A392" s="140">
        <v>390</v>
      </c>
      <c r="B392" s="151" t="s">
        <v>201</v>
      </c>
      <c r="C392" s="141" t="e">
        <f>#REF!</f>
        <v>#REF!</v>
      </c>
      <c r="D392" s="145" t="e">
        <f>#REF!</f>
        <v>#REF!</v>
      </c>
      <c r="E392" s="145" t="e">
        <f>#REF!</f>
        <v>#REF!</v>
      </c>
      <c r="F392" s="147" t="e">
        <f>#REF!</f>
        <v>#REF!</v>
      </c>
      <c r="G392" s="148" t="e">
        <f>#REF!</f>
        <v>#REF!</v>
      </c>
      <c r="H392" s="148" t="s">
        <v>200</v>
      </c>
      <c r="I392" s="148"/>
      <c r="J392" s="142" t="str">
        <f>'YARIŞMA BİLGİLERİ'!$F$21</f>
        <v>Master Erkekler</v>
      </c>
      <c r="K392" s="145" t="str">
        <f t="shared" si="10"/>
        <v>İZMİR-Masterler Türkiye Şampiyonası</v>
      </c>
      <c r="L392" s="196" t="e">
        <f>#REF!</f>
        <v>#REF!</v>
      </c>
      <c r="M392" s="146" t="s">
        <v>193</v>
      </c>
    </row>
    <row r="393" spans="1:13" s="138" customFormat="1" ht="26.25" customHeight="1" x14ac:dyDescent="0.2">
      <c r="A393" s="140">
        <v>391</v>
      </c>
      <c r="B393" s="151" t="s">
        <v>201</v>
      </c>
      <c r="C393" s="141" t="e">
        <f>#REF!</f>
        <v>#REF!</v>
      </c>
      <c r="D393" s="145" t="e">
        <f>#REF!</f>
        <v>#REF!</v>
      </c>
      <c r="E393" s="145" t="e">
        <f>#REF!</f>
        <v>#REF!</v>
      </c>
      <c r="F393" s="147" t="e">
        <f>#REF!</f>
        <v>#REF!</v>
      </c>
      <c r="G393" s="148" t="e">
        <f>#REF!</f>
        <v>#REF!</v>
      </c>
      <c r="H393" s="148" t="s">
        <v>200</v>
      </c>
      <c r="I393" s="148"/>
      <c r="J393" s="142" t="str">
        <f>'YARIŞMA BİLGİLERİ'!$F$21</f>
        <v>Master Erkekler</v>
      </c>
      <c r="K393" s="145" t="str">
        <f t="shared" si="10"/>
        <v>İZMİR-Masterler Türkiye Şampiyonası</v>
      </c>
      <c r="L393" s="196" t="e">
        <f>#REF!</f>
        <v>#REF!</v>
      </c>
      <c r="M393" s="146" t="s">
        <v>193</v>
      </c>
    </row>
    <row r="394" spans="1:13" s="138" customFormat="1" ht="26.25" customHeight="1" x14ac:dyDescent="0.2">
      <c r="A394" s="140">
        <v>392</v>
      </c>
      <c r="B394" s="151" t="s">
        <v>201</v>
      </c>
      <c r="C394" s="141" t="e">
        <f>#REF!</f>
        <v>#REF!</v>
      </c>
      <c r="D394" s="145" t="e">
        <f>#REF!</f>
        <v>#REF!</v>
      </c>
      <c r="E394" s="145" t="e">
        <f>#REF!</f>
        <v>#REF!</v>
      </c>
      <c r="F394" s="147" t="e">
        <f>#REF!</f>
        <v>#REF!</v>
      </c>
      <c r="G394" s="148" t="e">
        <f>#REF!</f>
        <v>#REF!</v>
      </c>
      <c r="H394" s="148" t="s">
        <v>200</v>
      </c>
      <c r="I394" s="148"/>
      <c r="J394" s="142" t="str">
        <f>'YARIŞMA BİLGİLERİ'!$F$21</f>
        <v>Master Erkekler</v>
      </c>
      <c r="K394" s="145" t="str">
        <f t="shared" si="10"/>
        <v>İZMİR-Masterler Türkiye Şampiyonası</v>
      </c>
      <c r="L394" s="196" t="e">
        <f>#REF!</f>
        <v>#REF!</v>
      </c>
      <c r="M394" s="146" t="s">
        <v>193</v>
      </c>
    </row>
    <row r="395" spans="1:13" s="138" customFormat="1" ht="26.25" customHeight="1" x14ac:dyDescent="0.2">
      <c r="A395" s="140">
        <v>393</v>
      </c>
      <c r="B395" s="151" t="s">
        <v>201</v>
      </c>
      <c r="C395" s="141" t="e">
        <f>#REF!</f>
        <v>#REF!</v>
      </c>
      <c r="D395" s="145" t="e">
        <f>#REF!</f>
        <v>#REF!</v>
      </c>
      <c r="E395" s="145" t="e">
        <f>#REF!</f>
        <v>#REF!</v>
      </c>
      <c r="F395" s="147" t="e">
        <f>#REF!</f>
        <v>#REF!</v>
      </c>
      <c r="G395" s="148" t="e">
        <f>#REF!</f>
        <v>#REF!</v>
      </c>
      <c r="H395" s="148" t="s">
        <v>200</v>
      </c>
      <c r="I395" s="148"/>
      <c r="J395" s="142" t="str">
        <f>'YARIŞMA BİLGİLERİ'!$F$21</f>
        <v>Master Erkekler</v>
      </c>
      <c r="K395" s="145" t="str">
        <f t="shared" si="10"/>
        <v>İZMİR-Masterler Türkiye Şampiyonası</v>
      </c>
      <c r="L395" s="196" t="e">
        <f>#REF!</f>
        <v>#REF!</v>
      </c>
      <c r="M395" s="146" t="s">
        <v>193</v>
      </c>
    </row>
    <row r="396" spans="1:13" s="138" customFormat="1" ht="26.25" customHeight="1" x14ac:dyDescent="0.2">
      <c r="A396" s="140">
        <v>394</v>
      </c>
      <c r="B396" s="151" t="s">
        <v>201</v>
      </c>
      <c r="C396" s="141" t="e">
        <f>#REF!</f>
        <v>#REF!</v>
      </c>
      <c r="D396" s="145" t="e">
        <f>#REF!</f>
        <v>#REF!</v>
      </c>
      <c r="E396" s="145" t="e">
        <f>#REF!</f>
        <v>#REF!</v>
      </c>
      <c r="F396" s="147" t="e">
        <f>#REF!</f>
        <v>#REF!</v>
      </c>
      <c r="G396" s="148" t="e">
        <f>#REF!</f>
        <v>#REF!</v>
      </c>
      <c r="H396" s="148" t="s">
        <v>200</v>
      </c>
      <c r="I396" s="148"/>
      <c r="J396" s="142" t="str">
        <f>'YARIŞMA BİLGİLERİ'!$F$21</f>
        <v>Master Erkekler</v>
      </c>
      <c r="K396" s="145" t="str">
        <f t="shared" si="10"/>
        <v>İZMİR-Masterler Türkiye Şampiyonası</v>
      </c>
      <c r="L396" s="196" t="e">
        <f>#REF!</f>
        <v>#REF!</v>
      </c>
      <c r="M396" s="146" t="s">
        <v>193</v>
      </c>
    </row>
    <row r="397" spans="1:13" s="138" customFormat="1" ht="26.25" customHeight="1" x14ac:dyDescent="0.2">
      <c r="A397" s="140">
        <v>395</v>
      </c>
      <c r="B397" s="151" t="s">
        <v>201</v>
      </c>
      <c r="C397" s="141" t="e">
        <f>#REF!</f>
        <v>#REF!</v>
      </c>
      <c r="D397" s="145" t="e">
        <f>#REF!</f>
        <v>#REF!</v>
      </c>
      <c r="E397" s="145" t="e">
        <f>#REF!</f>
        <v>#REF!</v>
      </c>
      <c r="F397" s="147" t="e">
        <f>#REF!</f>
        <v>#REF!</v>
      </c>
      <c r="G397" s="148" t="e">
        <f>#REF!</f>
        <v>#REF!</v>
      </c>
      <c r="H397" s="148" t="s">
        <v>200</v>
      </c>
      <c r="I397" s="148"/>
      <c r="J397" s="142" t="str">
        <f>'YARIŞMA BİLGİLERİ'!$F$21</f>
        <v>Master Erkekler</v>
      </c>
      <c r="K397" s="145" t="str">
        <f t="shared" si="10"/>
        <v>İZMİR-Masterler Türkiye Şampiyonası</v>
      </c>
      <c r="L397" s="196" t="e">
        <f>#REF!</f>
        <v>#REF!</v>
      </c>
      <c r="M397" s="146" t="s">
        <v>193</v>
      </c>
    </row>
    <row r="398" spans="1:13" s="138" customFormat="1" ht="26.25" customHeight="1" x14ac:dyDescent="0.2">
      <c r="A398" s="140">
        <v>396</v>
      </c>
      <c r="B398" s="151" t="s">
        <v>201</v>
      </c>
      <c r="C398" s="141" t="e">
        <f>#REF!</f>
        <v>#REF!</v>
      </c>
      <c r="D398" s="145" t="e">
        <f>#REF!</f>
        <v>#REF!</v>
      </c>
      <c r="E398" s="145" t="e">
        <f>#REF!</f>
        <v>#REF!</v>
      </c>
      <c r="F398" s="147" t="e">
        <f>#REF!</f>
        <v>#REF!</v>
      </c>
      <c r="G398" s="148" t="e">
        <f>#REF!</f>
        <v>#REF!</v>
      </c>
      <c r="H398" s="148" t="s">
        <v>200</v>
      </c>
      <c r="I398" s="148"/>
      <c r="J398" s="142" t="str">
        <f>'YARIŞMA BİLGİLERİ'!$F$21</f>
        <v>Master Erkekler</v>
      </c>
      <c r="K398" s="145" t="str">
        <f t="shared" si="10"/>
        <v>İZMİR-Masterler Türkiye Şampiyonası</v>
      </c>
      <c r="L398" s="196" t="e">
        <f>#REF!</f>
        <v>#REF!</v>
      </c>
      <c r="M398" s="146" t="s">
        <v>193</v>
      </c>
    </row>
    <row r="399" spans="1:13" s="138" customFormat="1" ht="26.25" customHeight="1" x14ac:dyDescent="0.2">
      <c r="A399" s="140">
        <v>397</v>
      </c>
      <c r="B399" s="151" t="s">
        <v>201</v>
      </c>
      <c r="C399" s="141" t="e">
        <f>#REF!</f>
        <v>#REF!</v>
      </c>
      <c r="D399" s="145" t="e">
        <f>#REF!</f>
        <v>#REF!</v>
      </c>
      <c r="E399" s="145" t="e">
        <f>#REF!</f>
        <v>#REF!</v>
      </c>
      <c r="F399" s="147" t="e">
        <f>#REF!</f>
        <v>#REF!</v>
      </c>
      <c r="G399" s="148" t="e">
        <f>#REF!</f>
        <v>#REF!</v>
      </c>
      <c r="H399" s="148" t="s">
        <v>200</v>
      </c>
      <c r="I399" s="148"/>
      <c r="J399" s="142" t="str">
        <f>'YARIŞMA BİLGİLERİ'!$F$21</f>
        <v>Master Erkekler</v>
      </c>
      <c r="K399" s="145" t="str">
        <f t="shared" si="10"/>
        <v>İZMİR-Masterler Türkiye Şampiyonası</v>
      </c>
      <c r="L399" s="196" t="e">
        <f>#REF!</f>
        <v>#REF!</v>
      </c>
      <c r="M399" s="146" t="s">
        <v>193</v>
      </c>
    </row>
    <row r="400" spans="1:13" s="138" customFormat="1" ht="26.25" customHeight="1" x14ac:dyDescent="0.2">
      <c r="A400" s="140">
        <v>398</v>
      </c>
      <c r="B400" s="151" t="s">
        <v>201</v>
      </c>
      <c r="C400" s="141" t="e">
        <f>#REF!</f>
        <v>#REF!</v>
      </c>
      <c r="D400" s="145" t="e">
        <f>#REF!</f>
        <v>#REF!</v>
      </c>
      <c r="E400" s="145" t="e">
        <f>#REF!</f>
        <v>#REF!</v>
      </c>
      <c r="F400" s="147" t="e">
        <f>#REF!</f>
        <v>#REF!</v>
      </c>
      <c r="G400" s="148" t="e">
        <f>#REF!</f>
        <v>#REF!</v>
      </c>
      <c r="H400" s="148" t="s">
        <v>200</v>
      </c>
      <c r="I400" s="148"/>
      <c r="J400" s="142" t="str">
        <f>'YARIŞMA BİLGİLERİ'!$F$21</f>
        <v>Master Erkekler</v>
      </c>
      <c r="K400" s="145" t="str">
        <f t="shared" si="10"/>
        <v>İZMİR-Masterler Türkiye Şampiyonası</v>
      </c>
      <c r="L400" s="196" t="e">
        <f>#REF!</f>
        <v>#REF!</v>
      </c>
      <c r="M400" s="146" t="s">
        <v>193</v>
      </c>
    </row>
    <row r="401" spans="1:13" s="138" customFormat="1" ht="26.25" customHeight="1" x14ac:dyDescent="0.2">
      <c r="A401" s="140">
        <v>399</v>
      </c>
      <c r="B401" s="151" t="s">
        <v>201</v>
      </c>
      <c r="C401" s="141" t="e">
        <f>#REF!</f>
        <v>#REF!</v>
      </c>
      <c r="D401" s="145" t="e">
        <f>#REF!</f>
        <v>#REF!</v>
      </c>
      <c r="E401" s="145" t="e">
        <f>#REF!</f>
        <v>#REF!</v>
      </c>
      <c r="F401" s="147" t="e">
        <f>#REF!</f>
        <v>#REF!</v>
      </c>
      <c r="G401" s="148" t="e">
        <f>#REF!</f>
        <v>#REF!</v>
      </c>
      <c r="H401" s="148" t="s">
        <v>200</v>
      </c>
      <c r="I401" s="148"/>
      <c r="J401" s="142" t="str">
        <f>'YARIŞMA BİLGİLERİ'!$F$21</f>
        <v>Master Erkekler</v>
      </c>
      <c r="K401" s="145" t="str">
        <f t="shared" si="10"/>
        <v>İZMİR-Masterler Türkiye Şampiyonası</v>
      </c>
      <c r="L401" s="196" t="e">
        <f>#REF!</f>
        <v>#REF!</v>
      </c>
      <c r="M401" s="146" t="s">
        <v>193</v>
      </c>
    </row>
    <row r="402" spans="1:13" s="138" customFormat="1" ht="26.25" customHeight="1" x14ac:dyDescent="0.2">
      <c r="A402" s="140">
        <v>400</v>
      </c>
      <c r="B402" s="151" t="s">
        <v>201</v>
      </c>
      <c r="C402" s="141" t="e">
        <f>#REF!</f>
        <v>#REF!</v>
      </c>
      <c r="D402" s="145" t="e">
        <f>#REF!</f>
        <v>#REF!</v>
      </c>
      <c r="E402" s="145" t="e">
        <f>#REF!</f>
        <v>#REF!</v>
      </c>
      <c r="F402" s="147" t="e">
        <f>#REF!</f>
        <v>#REF!</v>
      </c>
      <c r="G402" s="148" t="e">
        <f>#REF!</f>
        <v>#REF!</v>
      </c>
      <c r="H402" s="148" t="s">
        <v>200</v>
      </c>
      <c r="I402" s="148"/>
      <c r="J402" s="142" t="str">
        <f>'YARIŞMA BİLGİLERİ'!$F$21</f>
        <v>Master Erkekler</v>
      </c>
      <c r="K402" s="145" t="str">
        <f t="shared" si="10"/>
        <v>İZMİR-Masterler Türkiye Şampiyonası</v>
      </c>
      <c r="L402" s="196" t="e">
        <f>#REF!</f>
        <v>#REF!</v>
      </c>
      <c r="M402" s="146" t="s">
        <v>193</v>
      </c>
    </row>
    <row r="403" spans="1:13" s="138" customFormat="1" ht="26.25" customHeight="1" x14ac:dyDescent="0.2">
      <c r="A403" s="140">
        <v>401</v>
      </c>
      <c r="B403" s="151" t="s">
        <v>201</v>
      </c>
      <c r="C403" s="141" t="e">
        <f>#REF!</f>
        <v>#REF!</v>
      </c>
      <c r="D403" s="145" t="e">
        <f>#REF!</f>
        <v>#REF!</v>
      </c>
      <c r="E403" s="145" t="e">
        <f>#REF!</f>
        <v>#REF!</v>
      </c>
      <c r="F403" s="147" t="e">
        <f>#REF!</f>
        <v>#REF!</v>
      </c>
      <c r="G403" s="148" t="e">
        <f>#REF!</f>
        <v>#REF!</v>
      </c>
      <c r="H403" s="148" t="s">
        <v>200</v>
      </c>
      <c r="I403" s="148"/>
      <c r="J403" s="142" t="str">
        <f>'YARIŞMA BİLGİLERİ'!$F$21</f>
        <v>Master Erkekler</v>
      </c>
      <c r="K403" s="145" t="str">
        <f t="shared" si="10"/>
        <v>İZMİR-Masterler Türkiye Şampiyonası</v>
      </c>
      <c r="L403" s="196" t="e">
        <f>#REF!</f>
        <v>#REF!</v>
      </c>
      <c r="M403" s="146" t="s">
        <v>193</v>
      </c>
    </row>
    <row r="404" spans="1:13" s="138" customFormat="1" ht="26.25" customHeight="1" x14ac:dyDescent="0.2">
      <c r="A404" s="140">
        <v>402</v>
      </c>
      <c r="B404" s="151" t="s">
        <v>201</v>
      </c>
      <c r="C404" s="141" t="e">
        <f>#REF!</f>
        <v>#REF!</v>
      </c>
      <c r="D404" s="145" t="e">
        <f>#REF!</f>
        <v>#REF!</v>
      </c>
      <c r="E404" s="145" t="e">
        <f>#REF!</f>
        <v>#REF!</v>
      </c>
      <c r="F404" s="147" t="e">
        <f>#REF!</f>
        <v>#REF!</v>
      </c>
      <c r="G404" s="148" t="e">
        <f>#REF!</f>
        <v>#REF!</v>
      </c>
      <c r="H404" s="148" t="s">
        <v>200</v>
      </c>
      <c r="I404" s="148"/>
      <c r="J404" s="142" t="str">
        <f>'YARIŞMA BİLGİLERİ'!$F$21</f>
        <v>Master Erkekler</v>
      </c>
      <c r="K404" s="145" t="str">
        <f t="shared" si="10"/>
        <v>İZMİR-Masterler Türkiye Şampiyonası</v>
      </c>
      <c r="L404" s="196" t="e">
        <f>#REF!</f>
        <v>#REF!</v>
      </c>
      <c r="M404" s="146" t="s">
        <v>193</v>
      </c>
    </row>
    <row r="405" spans="1:13" s="138" customFormat="1" ht="26.25" customHeight="1" x14ac:dyDescent="0.2">
      <c r="A405" s="140">
        <v>403</v>
      </c>
      <c r="B405" s="151" t="s">
        <v>201</v>
      </c>
      <c r="C405" s="141" t="e">
        <f>#REF!</f>
        <v>#REF!</v>
      </c>
      <c r="D405" s="145" t="e">
        <f>#REF!</f>
        <v>#REF!</v>
      </c>
      <c r="E405" s="145" t="e">
        <f>#REF!</f>
        <v>#REF!</v>
      </c>
      <c r="F405" s="147" t="e">
        <f>#REF!</f>
        <v>#REF!</v>
      </c>
      <c r="G405" s="148" t="e">
        <f>#REF!</f>
        <v>#REF!</v>
      </c>
      <c r="H405" s="148" t="s">
        <v>200</v>
      </c>
      <c r="I405" s="148"/>
      <c r="J405" s="142" t="str">
        <f>'YARIŞMA BİLGİLERİ'!$F$21</f>
        <v>Master Erkekler</v>
      </c>
      <c r="K405" s="145" t="str">
        <f t="shared" si="10"/>
        <v>İZMİR-Masterler Türkiye Şampiyonası</v>
      </c>
      <c r="L405" s="196" t="e">
        <f>#REF!</f>
        <v>#REF!</v>
      </c>
      <c r="M405" s="146" t="s">
        <v>193</v>
      </c>
    </row>
    <row r="406" spans="1:13" s="138" customFormat="1" ht="26.25" customHeight="1" x14ac:dyDescent="0.2">
      <c r="A406" s="140">
        <v>404</v>
      </c>
      <c r="B406" s="151" t="s">
        <v>201</v>
      </c>
      <c r="C406" s="141" t="e">
        <f>#REF!</f>
        <v>#REF!</v>
      </c>
      <c r="D406" s="145" t="e">
        <f>#REF!</f>
        <v>#REF!</v>
      </c>
      <c r="E406" s="145" t="e">
        <f>#REF!</f>
        <v>#REF!</v>
      </c>
      <c r="F406" s="147" t="e">
        <f>#REF!</f>
        <v>#REF!</v>
      </c>
      <c r="G406" s="148" t="e">
        <f>#REF!</f>
        <v>#REF!</v>
      </c>
      <c r="H406" s="148" t="s">
        <v>200</v>
      </c>
      <c r="I406" s="148"/>
      <c r="J406" s="142" t="str">
        <f>'YARIŞMA BİLGİLERİ'!$F$21</f>
        <v>Master Erkekler</v>
      </c>
      <c r="K406" s="145" t="str">
        <f t="shared" si="10"/>
        <v>İZMİR-Masterler Türkiye Şampiyonası</v>
      </c>
      <c r="L406" s="196" t="e">
        <f>#REF!</f>
        <v>#REF!</v>
      </c>
      <c r="M406" s="146" t="s">
        <v>193</v>
      </c>
    </row>
    <row r="407" spans="1:13" s="138" customFormat="1" ht="26.25" customHeight="1" x14ac:dyDescent="0.2">
      <c r="A407" s="140">
        <v>405</v>
      </c>
      <c r="B407" s="151" t="s">
        <v>201</v>
      </c>
      <c r="C407" s="141" t="e">
        <f>#REF!</f>
        <v>#REF!</v>
      </c>
      <c r="D407" s="145" t="e">
        <f>#REF!</f>
        <v>#REF!</v>
      </c>
      <c r="E407" s="145" t="e">
        <f>#REF!</f>
        <v>#REF!</v>
      </c>
      <c r="F407" s="147" t="e">
        <f>#REF!</f>
        <v>#REF!</v>
      </c>
      <c r="G407" s="148" t="e">
        <f>#REF!</f>
        <v>#REF!</v>
      </c>
      <c r="H407" s="148" t="s">
        <v>200</v>
      </c>
      <c r="I407" s="148"/>
      <c r="J407" s="142" t="str">
        <f>'YARIŞMA BİLGİLERİ'!$F$21</f>
        <v>Master Erkekler</v>
      </c>
      <c r="K407" s="145" t="str">
        <f t="shared" si="10"/>
        <v>İZMİR-Masterler Türkiye Şampiyonası</v>
      </c>
      <c r="L407" s="196" t="e">
        <f>#REF!</f>
        <v>#REF!</v>
      </c>
      <c r="M407" s="146" t="s">
        <v>193</v>
      </c>
    </row>
    <row r="408" spans="1:13" s="138" customFormat="1" ht="26.25" customHeight="1" x14ac:dyDescent="0.2">
      <c r="A408" s="140">
        <v>406</v>
      </c>
      <c r="B408" s="151" t="s">
        <v>201</v>
      </c>
      <c r="C408" s="141" t="e">
        <f>#REF!</f>
        <v>#REF!</v>
      </c>
      <c r="D408" s="145" t="e">
        <f>#REF!</f>
        <v>#REF!</v>
      </c>
      <c r="E408" s="145" t="e">
        <f>#REF!</f>
        <v>#REF!</v>
      </c>
      <c r="F408" s="147" t="e">
        <f>#REF!</f>
        <v>#REF!</v>
      </c>
      <c r="G408" s="148" t="e">
        <f>#REF!</f>
        <v>#REF!</v>
      </c>
      <c r="H408" s="148" t="s">
        <v>200</v>
      </c>
      <c r="I408" s="148"/>
      <c r="J408" s="142" t="str">
        <f>'YARIŞMA BİLGİLERİ'!$F$21</f>
        <v>Master Erkekler</v>
      </c>
      <c r="K408" s="145" t="str">
        <f t="shared" si="10"/>
        <v>İZMİR-Masterler Türkiye Şampiyonası</v>
      </c>
      <c r="L408" s="196" t="e">
        <f>#REF!</f>
        <v>#REF!</v>
      </c>
      <c r="M408" s="146" t="s">
        <v>193</v>
      </c>
    </row>
    <row r="409" spans="1:13" s="138" customFormat="1" ht="26.25" customHeight="1" x14ac:dyDescent="0.2">
      <c r="A409" s="140">
        <v>407</v>
      </c>
      <c r="B409" s="151" t="s">
        <v>201</v>
      </c>
      <c r="C409" s="141" t="e">
        <f>#REF!</f>
        <v>#REF!</v>
      </c>
      <c r="D409" s="145" t="e">
        <f>#REF!</f>
        <v>#REF!</v>
      </c>
      <c r="E409" s="145" t="e">
        <f>#REF!</f>
        <v>#REF!</v>
      </c>
      <c r="F409" s="147" t="e">
        <f>#REF!</f>
        <v>#REF!</v>
      </c>
      <c r="G409" s="148" t="e">
        <f>#REF!</f>
        <v>#REF!</v>
      </c>
      <c r="H409" s="148" t="s">
        <v>200</v>
      </c>
      <c r="I409" s="148"/>
      <c r="J409" s="142" t="str">
        <f>'YARIŞMA BİLGİLERİ'!$F$21</f>
        <v>Master Erkekler</v>
      </c>
      <c r="K409" s="145" t="str">
        <f t="shared" si="10"/>
        <v>İZMİR-Masterler Türkiye Şampiyonası</v>
      </c>
      <c r="L409" s="196" t="e">
        <f>#REF!</f>
        <v>#REF!</v>
      </c>
      <c r="M409" s="146" t="s">
        <v>193</v>
      </c>
    </row>
    <row r="410" spans="1:13" s="138" customFormat="1" ht="26.25" customHeight="1" x14ac:dyDescent="0.2">
      <c r="A410" s="140">
        <v>408</v>
      </c>
      <c r="B410" s="151" t="s">
        <v>201</v>
      </c>
      <c r="C410" s="141" t="e">
        <f>#REF!</f>
        <v>#REF!</v>
      </c>
      <c r="D410" s="145" t="e">
        <f>#REF!</f>
        <v>#REF!</v>
      </c>
      <c r="E410" s="145" t="e">
        <f>#REF!</f>
        <v>#REF!</v>
      </c>
      <c r="F410" s="147" t="e">
        <f>#REF!</f>
        <v>#REF!</v>
      </c>
      <c r="G410" s="148" t="e">
        <f>#REF!</f>
        <v>#REF!</v>
      </c>
      <c r="H410" s="148" t="s">
        <v>200</v>
      </c>
      <c r="I410" s="148"/>
      <c r="J410" s="142" t="str">
        <f>'YARIŞMA BİLGİLERİ'!$F$21</f>
        <v>Master Erkekler</v>
      </c>
      <c r="K410" s="145" t="str">
        <f t="shared" si="10"/>
        <v>İZMİR-Masterler Türkiye Şampiyonası</v>
      </c>
      <c r="L410" s="196" t="e">
        <f>#REF!</f>
        <v>#REF!</v>
      </c>
      <c r="M410" s="146" t="s">
        <v>193</v>
      </c>
    </row>
    <row r="411" spans="1:13" s="138" customFormat="1" ht="26.25" customHeight="1" x14ac:dyDescent="0.2">
      <c r="A411" s="140">
        <v>409</v>
      </c>
      <c r="B411" s="151" t="s">
        <v>201</v>
      </c>
      <c r="C411" s="141" t="e">
        <f>#REF!</f>
        <v>#REF!</v>
      </c>
      <c r="D411" s="145" t="e">
        <f>#REF!</f>
        <v>#REF!</v>
      </c>
      <c r="E411" s="145" t="e">
        <f>#REF!</f>
        <v>#REF!</v>
      </c>
      <c r="F411" s="147" t="e">
        <f>#REF!</f>
        <v>#REF!</v>
      </c>
      <c r="G411" s="148" t="e">
        <f>#REF!</f>
        <v>#REF!</v>
      </c>
      <c r="H411" s="148" t="s">
        <v>200</v>
      </c>
      <c r="I411" s="148"/>
      <c r="J411" s="142" t="str">
        <f>'YARIŞMA BİLGİLERİ'!$F$21</f>
        <v>Master Erkekler</v>
      </c>
      <c r="K411" s="145" t="str">
        <f t="shared" si="10"/>
        <v>İZMİR-Masterler Türkiye Şampiyonası</v>
      </c>
      <c r="L411" s="196" t="e">
        <f>#REF!</f>
        <v>#REF!</v>
      </c>
      <c r="M411" s="146" t="s">
        <v>193</v>
      </c>
    </row>
    <row r="412" spans="1:13" s="138" customFormat="1" ht="26.25" customHeight="1" x14ac:dyDescent="0.2">
      <c r="A412" s="140">
        <v>410</v>
      </c>
      <c r="B412" s="151" t="s">
        <v>201</v>
      </c>
      <c r="C412" s="141" t="e">
        <f>#REF!</f>
        <v>#REF!</v>
      </c>
      <c r="D412" s="145" t="e">
        <f>#REF!</f>
        <v>#REF!</v>
      </c>
      <c r="E412" s="145" t="e">
        <f>#REF!</f>
        <v>#REF!</v>
      </c>
      <c r="F412" s="147" t="e">
        <f>#REF!</f>
        <v>#REF!</v>
      </c>
      <c r="G412" s="148" t="e">
        <f>#REF!</f>
        <v>#REF!</v>
      </c>
      <c r="H412" s="148" t="s">
        <v>200</v>
      </c>
      <c r="I412" s="148"/>
      <c r="J412" s="142" t="str">
        <f>'YARIŞMA BİLGİLERİ'!$F$21</f>
        <v>Master Erkekler</v>
      </c>
      <c r="K412" s="145" t="str">
        <f t="shared" si="10"/>
        <v>İZMİR-Masterler Türkiye Şampiyonası</v>
      </c>
      <c r="L412" s="196" t="e">
        <f>#REF!</f>
        <v>#REF!</v>
      </c>
      <c r="M412" s="146" t="s">
        <v>193</v>
      </c>
    </row>
    <row r="413" spans="1:13" s="138" customFormat="1" ht="26.25" customHeight="1" x14ac:dyDescent="0.2">
      <c r="A413" s="140">
        <v>411</v>
      </c>
      <c r="B413" s="151" t="s">
        <v>201</v>
      </c>
      <c r="C413" s="141" t="e">
        <f>#REF!</f>
        <v>#REF!</v>
      </c>
      <c r="D413" s="145" t="e">
        <f>#REF!</f>
        <v>#REF!</v>
      </c>
      <c r="E413" s="145" t="e">
        <f>#REF!</f>
        <v>#REF!</v>
      </c>
      <c r="F413" s="147" t="e">
        <f>#REF!</f>
        <v>#REF!</v>
      </c>
      <c r="G413" s="148" t="e">
        <f>#REF!</f>
        <v>#REF!</v>
      </c>
      <c r="H413" s="148" t="s">
        <v>200</v>
      </c>
      <c r="I413" s="148"/>
      <c r="J413" s="142" t="str">
        <f>'YARIŞMA BİLGİLERİ'!$F$21</f>
        <v>Master Erkekler</v>
      </c>
      <c r="K413" s="145" t="str">
        <f t="shared" si="10"/>
        <v>İZMİR-Masterler Türkiye Şampiyonası</v>
      </c>
      <c r="L413" s="196" t="e">
        <f>#REF!</f>
        <v>#REF!</v>
      </c>
      <c r="M413" s="146" t="s">
        <v>193</v>
      </c>
    </row>
    <row r="414" spans="1:13" s="138" customFormat="1" ht="26.25" customHeight="1" x14ac:dyDescent="0.2">
      <c r="A414" s="140">
        <v>412</v>
      </c>
      <c r="B414" s="151" t="s">
        <v>201</v>
      </c>
      <c r="C414" s="141" t="e">
        <f>#REF!</f>
        <v>#REF!</v>
      </c>
      <c r="D414" s="145" t="e">
        <f>#REF!</f>
        <v>#REF!</v>
      </c>
      <c r="E414" s="145" t="e">
        <f>#REF!</f>
        <v>#REF!</v>
      </c>
      <c r="F414" s="147" t="e">
        <f>#REF!</f>
        <v>#REF!</v>
      </c>
      <c r="G414" s="148" t="e">
        <f>#REF!</f>
        <v>#REF!</v>
      </c>
      <c r="H414" s="148" t="s">
        <v>200</v>
      </c>
      <c r="I414" s="148"/>
      <c r="J414" s="142" t="str">
        <f>'YARIŞMA BİLGİLERİ'!$F$21</f>
        <v>Master Erkekler</v>
      </c>
      <c r="K414" s="145" t="str">
        <f t="shared" si="10"/>
        <v>İZMİR-Masterler Türkiye Şampiyonası</v>
      </c>
      <c r="L414" s="196" t="e">
        <f>#REF!</f>
        <v>#REF!</v>
      </c>
      <c r="M414" s="146" t="s">
        <v>193</v>
      </c>
    </row>
    <row r="415" spans="1:13" s="138" customFormat="1" ht="26.25" customHeight="1" x14ac:dyDescent="0.2">
      <c r="A415" s="140">
        <v>413</v>
      </c>
      <c r="B415" s="151" t="s">
        <v>201</v>
      </c>
      <c r="C415" s="141" t="e">
        <f>#REF!</f>
        <v>#REF!</v>
      </c>
      <c r="D415" s="145" t="e">
        <f>#REF!</f>
        <v>#REF!</v>
      </c>
      <c r="E415" s="145" t="e">
        <f>#REF!</f>
        <v>#REF!</v>
      </c>
      <c r="F415" s="147" t="e">
        <f>#REF!</f>
        <v>#REF!</v>
      </c>
      <c r="G415" s="148" t="e">
        <f>#REF!</f>
        <v>#REF!</v>
      </c>
      <c r="H415" s="148" t="s">
        <v>200</v>
      </c>
      <c r="I415" s="148"/>
      <c r="J415" s="142" t="str">
        <f>'YARIŞMA BİLGİLERİ'!$F$21</f>
        <v>Master Erkekler</v>
      </c>
      <c r="K415" s="145" t="str">
        <f t="shared" si="10"/>
        <v>İZMİR-Masterler Türkiye Şampiyonası</v>
      </c>
      <c r="L415" s="196" t="e">
        <f>#REF!</f>
        <v>#REF!</v>
      </c>
      <c r="M415" s="146" t="s">
        <v>193</v>
      </c>
    </row>
    <row r="416" spans="1:13" s="138" customFormat="1" ht="26.25" customHeight="1" x14ac:dyDescent="0.2">
      <c r="A416" s="140">
        <v>414</v>
      </c>
      <c r="B416" s="151" t="s">
        <v>201</v>
      </c>
      <c r="C416" s="141" t="e">
        <f>#REF!</f>
        <v>#REF!</v>
      </c>
      <c r="D416" s="145" t="e">
        <f>#REF!</f>
        <v>#REF!</v>
      </c>
      <c r="E416" s="145" t="e">
        <f>#REF!</f>
        <v>#REF!</v>
      </c>
      <c r="F416" s="147" t="e">
        <f>#REF!</f>
        <v>#REF!</v>
      </c>
      <c r="G416" s="148" t="e">
        <f>#REF!</f>
        <v>#REF!</v>
      </c>
      <c r="H416" s="148" t="s">
        <v>200</v>
      </c>
      <c r="I416" s="148"/>
      <c r="J416" s="142" t="str">
        <f>'YARIŞMA BİLGİLERİ'!$F$21</f>
        <v>Master Erkekler</v>
      </c>
      <c r="K416" s="145" t="str">
        <f t="shared" si="10"/>
        <v>İZMİR-Masterler Türkiye Şampiyonası</v>
      </c>
      <c r="L416" s="196" t="e">
        <f>#REF!</f>
        <v>#REF!</v>
      </c>
      <c r="M416" s="146" t="s">
        <v>193</v>
      </c>
    </row>
    <row r="417" spans="1:13" s="138" customFormat="1" ht="26.25" customHeight="1" x14ac:dyDescent="0.2">
      <c r="A417" s="140">
        <v>415</v>
      </c>
      <c r="B417" s="151" t="s">
        <v>201</v>
      </c>
      <c r="C417" s="141" t="e">
        <f>#REF!</f>
        <v>#REF!</v>
      </c>
      <c r="D417" s="145" t="e">
        <f>#REF!</f>
        <v>#REF!</v>
      </c>
      <c r="E417" s="145" t="e">
        <f>#REF!</f>
        <v>#REF!</v>
      </c>
      <c r="F417" s="147" t="e">
        <f>#REF!</f>
        <v>#REF!</v>
      </c>
      <c r="G417" s="148" t="e">
        <f>#REF!</f>
        <v>#REF!</v>
      </c>
      <c r="H417" s="148" t="s">
        <v>200</v>
      </c>
      <c r="I417" s="148"/>
      <c r="J417" s="142" t="str">
        <f>'YARIŞMA BİLGİLERİ'!$F$21</f>
        <v>Master Erkekler</v>
      </c>
      <c r="K417" s="145" t="str">
        <f t="shared" si="10"/>
        <v>İZMİR-Masterler Türkiye Şampiyonası</v>
      </c>
      <c r="L417" s="196" t="e">
        <f>#REF!</f>
        <v>#REF!</v>
      </c>
      <c r="M417" s="146" t="s">
        <v>193</v>
      </c>
    </row>
    <row r="418" spans="1:13" s="138" customFormat="1" ht="26.25" customHeight="1" x14ac:dyDescent="0.2">
      <c r="A418" s="140">
        <v>416</v>
      </c>
      <c r="B418" s="151" t="s">
        <v>202</v>
      </c>
      <c r="C418" s="141" t="e">
        <f>#REF!</f>
        <v>#REF!</v>
      </c>
      <c r="D418" s="145" t="e">
        <f>#REF!</f>
        <v>#REF!</v>
      </c>
      <c r="E418" s="145" t="e">
        <f>#REF!</f>
        <v>#REF!</v>
      </c>
      <c r="F418" s="147" t="e">
        <f>#REF!</f>
        <v>#REF!</v>
      </c>
      <c r="G418" s="148" t="e">
        <f>#REF!</f>
        <v>#REF!</v>
      </c>
      <c r="H418" s="148" t="s">
        <v>200</v>
      </c>
      <c r="I418" s="148"/>
      <c r="J418" s="142" t="str">
        <f>'YARIŞMA BİLGİLERİ'!$F$21</f>
        <v>Master Erkekler</v>
      </c>
      <c r="K418" s="145" t="str">
        <f t="shared" si="10"/>
        <v>İZMİR-Masterler Türkiye Şampiyonası</v>
      </c>
      <c r="L418" s="196" t="e">
        <f>#REF!</f>
        <v>#REF!</v>
      </c>
      <c r="M418" s="146" t="s">
        <v>193</v>
      </c>
    </row>
    <row r="419" spans="1:13" s="138" customFormat="1" ht="26.25" customHeight="1" x14ac:dyDescent="0.2">
      <c r="A419" s="140">
        <v>417</v>
      </c>
      <c r="B419" s="151" t="s">
        <v>202</v>
      </c>
      <c r="C419" s="141" t="e">
        <f>#REF!</f>
        <v>#REF!</v>
      </c>
      <c r="D419" s="145" t="e">
        <f>#REF!</f>
        <v>#REF!</v>
      </c>
      <c r="E419" s="145" t="e">
        <f>#REF!</f>
        <v>#REF!</v>
      </c>
      <c r="F419" s="147" t="e">
        <f>#REF!</f>
        <v>#REF!</v>
      </c>
      <c r="G419" s="148" t="e">
        <f>#REF!</f>
        <v>#REF!</v>
      </c>
      <c r="H419" s="148" t="s">
        <v>200</v>
      </c>
      <c r="I419" s="148"/>
      <c r="J419" s="142" t="str">
        <f>'YARIŞMA BİLGİLERİ'!$F$21</f>
        <v>Master Erkekler</v>
      </c>
      <c r="K419" s="145" t="str">
        <f t="shared" si="10"/>
        <v>İZMİR-Masterler Türkiye Şampiyonası</v>
      </c>
      <c r="L419" s="196" t="e">
        <f>#REF!</f>
        <v>#REF!</v>
      </c>
      <c r="M419" s="146" t="s">
        <v>193</v>
      </c>
    </row>
    <row r="420" spans="1:13" s="138" customFormat="1" ht="26.25" customHeight="1" x14ac:dyDescent="0.2">
      <c r="A420" s="140">
        <v>418</v>
      </c>
      <c r="B420" s="151" t="s">
        <v>202</v>
      </c>
      <c r="C420" s="141" t="e">
        <f>#REF!</f>
        <v>#REF!</v>
      </c>
      <c r="D420" s="145" t="e">
        <f>#REF!</f>
        <v>#REF!</v>
      </c>
      <c r="E420" s="145" t="e">
        <f>#REF!</f>
        <v>#REF!</v>
      </c>
      <c r="F420" s="147" t="e">
        <f>#REF!</f>
        <v>#REF!</v>
      </c>
      <c r="G420" s="148" t="e">
        <f>#REF!</f>
        <v>#REF!</v>
      </c>
      <c r="H420" s="148" t="s">
        <v>200</v>
      </c>
      <c r="I420" s="148"/>
      <c r="J420" s="142" t="str">
        <f>'YARIŞMA BİLGİLERİ'!$F$21</f>
        <v>Master Erkekler</v>
      </c>
      <c r="K420" s="145" t="str">
        <f t="shared" si="10"/>
        <v>İZMİR-Masterler Türkiye Şampiyonası</v>
      </c>
      <c r="L420" s="196" t="e">
        <f>#REF!</f>
        <v>#REF!</v>
      </c>
      <c r="M420" s="146" t="s">
        <v>193</v>
      </c>
    </row>
    <row r="421" spans="1:13" s="138" customFormat="1" ht="26.25" customHeight="1" x14ac:dyDescent="0.2">
      <c r="A421" s="140">
        <v>419</v>
      </c>
      <c r="B421" s="151" t="s">
        <v>202</v>
      </c>
      <c r="C421" s="141" t="e">
        <f>#REF!</f>
        <v>#REF!</v>
      </c>
      <c r="D421" s="145" t="e">
        <f>#REF!</f>
        <v>#REF!</v>
      </c>
      <c r="E421" s="145" t="e">
        <f>#REF!</f>
        <v>#REF!</v>
      </c>
      <c r="F421" s="147" t="e">
        <f>#REF!</f>
        <v>#REF!</v>
      </c>
      <c r="G421" s="148" t="e">
        <f>#REF!</f>
        <v>#REF!</v>
      </c>
      <c r="H421" s="148" t="s">
        <v>200</v>
      </c>
      <c r="I421" s="148"/>
      <c r="J421" s="142" t="str">
        <f>'YARIŞMA BİLGİLERİ'!$F$21</f>
        <v>Master Erkekler</v>
      </c>
      <c r="K421" s="145" t="str">
        <f t="shared" si="10"/>
        <v>İZMİR-Masterler Türkiye Şampiyonası</v>
      </c>
      <c r="L421" s="196" t="e">
        <f>#REF!</f>
        <v>#REF!</v>
      </c>
      <c r="M421" s="146" t="s">
        <v>193</v>
      </c>
    </row>
    <row r="422" spans="1:13" s="138" customFormat="1" ht="26.25" customHeight="1" x14ac:dyDescent="0.2">
      <c r="A422" s="140">
        <v>420</v>
      </c>
      <c r="B422" s="151" t="s">
        <v>202</v>
      </c>
      <c r="C422" s="141" t="e">
        <f>#REF!</f>
        <v>#REF!</v>
      </c>
      <c r="D422" s="145" t="e">
        <f>#REF!</f>
        <v>#REF!</v>
      </c>
      <c r="E422" s="145" t="e">
        <f>#REF!</f>
        <v>#REF!</v>
      </c>
      <c r="F422" s="147" t="e">
        <f>#REF!</f>
        <v>#REF!</v>
      </c>
      <c r="G422" s="148" t="e">
        <f>#REF!</f>
        <v>#REF!</v>
      </c>
      <c r="H422" s="148" t="s">
        <v>200</v>
      </c>
      <c r="I422" s="148"/>
      <c r="J422" s="142" t="str">
        <f>'YARIŞMA BİLGİLERİ'!$F$21</f>
        <v>Master Erkekler</v>
      </c>
      <c r="K422" s="145" t="str">
        <f t="shared" si="10"/>
        <v>İZMİR-Masterler Türkiye Şampiyonası</v>
      </c>
      <c r="L422" s="196" t="e">
        <f>#REF!</f>
        <v>#REF!</v>
      </c>
      <c r="M422" s="146" t="s">
        <v>193</v>
      </c>
    </row>
    <row r="423" spans="1:13" s="138" customFormat="1" ht="26.25" customHeight="1" x14ac:dyDescent="0.2">
      <c r="A423" s="140">
        <v>421</v>
      </c>
      <c r="B423" s="151" t="s">
        <v>202</v>
      </c>
      <c r="C423" s="141" t="e">
        <f>#REF!</f>
        <v>#REF!</v>
      </c>
      <c r="D423" s="145" t="e">
        <f>#REF!</f>
        <v>#REF!</v>
      </c>
      <c r="E423" s="145" t="e">
        <f>#REF!</f>
        <v>#REF!</v>
      </c>
      <c r="F423" s="147" t="e">
        <f>#REF!</f>
        <v>#REF!</v>
      </c>
      <c r="G423" s="148" t="e">
        <f>#REF!</f>
        <v>#REF!</v>
      </c>
      <c r="H423" s="148" t="s">
        <v>200</v>
      </c>
      <c r="I423" s="148"/>
      <c r="J423" s="142" t="str">
        <f>'YARIŞMA BİLGİLERİ'!$F$21</f>
        <v>Master Erkekler</v>
      </c>
      <c r="K423" s="145" t="str">
        <f t="shared" si="10"/>
        <v>İZMİR-Masterler Türkiye Şampiyonası</v>
      </c>
      <c r="L423" s="196" t="e">
        <f>#REF!</f>
        <v>#REF!</v>
      </c>
      <c r="M423" s="146" t="s">
        <v>193</v>
      </c>
    </row>
    <row r="424" spans="1:13" s="138" customFormat="1" ht="26.25" customHeight="1" x14ac:dyDescent="0.2">
      <c r="A424" s="140">
        <v>422</v>
      </c>
      <c r="B424" s="151" t="s">
        <v>202</v>
      </c>
      <c r="C424" s="141" t="e">
        <f>#REF!</f>
        <v>#REF!</v>
      </c>
      <c r="D424" s="145" t="e">
        <f>#REF!</f>
        <v>#REF!</v>
      </c>
      <c r="E424" s="145" t="e">
        <f>#REF!</f>
        <v>#REF!</v>
      </c>
      <c r="F424" s="147" t="e">
        <f>#REF!</f>
        <v>#REF!</v>
      </c>
      <c r="G424" s="148" t="e">
        <f>#REF!</f>
        <v>#REF!</v>
      </c>
      <c r="H424" s="148" t="s">
        <v>200</v>
      </c>
      <c r="I424" s="148"/>
      <c r="J424" s="142" t="str">
        <f>'YARIŞMA BİLGİLERİ'!$F$21</f>
        <v>Master Erkekler</v>
      </c>
      <c r="K424" s="145" t="str">
        <f t="shared" si="10"/>
        <v>İZMİR-Masterler Türkiye Şampiyonası</v>
      </c>
      <c r="L424" s="196" t="e">
        <f>#REF!</f>
        <v>#REF!</v>
      </c>
      <c r="M424" s="146" t="s">
        <v>193</v>
      </c>
    </row>
    <row r="425" spans="1:13" s="138" customFormat="1" ht="26.25" customHeight="1" x14ac:dyDescent="0.2">
      <c r="A425" s="140">
        <v>423</v>
      </c>
      <c r="B425" s="151" t="s">
        <v>202</v>
      </c>
      <c r="C425" s="141" t="e">
        <f>#REF!</f>
        <v>#REF!</v>
      </c>
      <c r="D425" s="145" t="e">
        <f>#REF!</f>
        <v>#REF!</v>
      </c>
      <c r="E425" s="145" t="e">
        <f>#REF!</f>
        <v>#REF!</v>
      </c>
      <c r="F425" s="147" t="e">
        <f>#REF!</f>
        <v>#REF!</v>
      </c>
      <c r="G425" s="148" t="e">
        <f>#REF!</f>
        <v>#REF!</v>
      </c>
      <c r="H425" s="148" t="s">
        <v>200</v>
      </c>
      <c r="I425" s="148"/>
      <c r="J425" s="142" t="str">
        <f>'YARIŞMA BİLGİLERİ'!$F$21</f>
        <v>Master Erkekler</v>
      </c>
      <c r="K425" s="145" t="str">
        <f t="shared" si="10"/>
        <v>İZMİR-Masterler Türkiye Şampiyonası</v>
      </c>
      <c r="L425" s="196" t="e">
        <f>#REF!</f>
        <v>#REF!</v>
      </c>
      <c r="M425" s="146" t="s">
        <v>193</v>
      </c>
    </row>
    <row r="426" spans="1:13" s="138" customFormat="1" ht="26.25" customHeight="1" x14ac:dyDescent="0.2">
      <c r="A426" s="140">
        <v>424</v>
      </c>
      <c r="B426" s="151" t="s">
        <v>202</v>
      </c>
      <c r="C426" s="141" t="e">
        <f>#REF!</f>
        <v>#REF!</v>
      </c>
      <c r="D426" s="145" t="e">
        <f>#REF!</f>
        <v>#REF!</v>
      </c>
      <c r="E426" s="145" t="e">
        <f>#REF!</f>
        <v>#REF!</v>
      </c>
      <c r="F426" s="147" t="e">
        <f>#REF!</f>
        <v>#REF!</v>
      </c>
      <c r="G426" s="148" t="e">
        <f>#REF!</f>
        <v>#REF!</v>
      </c>
      <c r="H426" s="148" t="s">
        <v>200</v>
      </c>
      <c r="I426" s="148"/>
      <c r="J426" s="142" t="str">
        <f>'YARIŞMA BİLGİLERİ'!$F$21</f>
        <v>Master Erkekler</v>
      </c>
      <c r="K426" s="145" t="str">
        <f t="shared" si="10"/>
        <v>İZMİR-Masterler Türkiye Şampiyonası</v>
      </c>
      <c r="L426" s="196" t="e">
        <f>#REF!</f>
        <v>#REF!</v>
      </c>
      <c r="M426" s="146" t="s">
        <v>193</v>
      </c>
    </row>
    <row r="427" spans="1:13" s="138" customFormat="1" ht="26.25" customHeight="1" x14ac:dyDescent="0.2">
      <c r="A427" s="140">
        <v>425</v>
      </c>
      <c r="B427" s="151" t="s">
        <v>202</v>
      </c>
      <c r="C427" s="141" t="e">
        <f>#REF!</f>
        <v>#REF!</v>
      </c>
      <c r="D427" s="145" t="e">
        <f>#REF!</f>
        <v>#REF!</v>
      </c>
      <c r="E427" s="145" t="e">
        <f>#REF!</f>
        <v>#REF!</v>
      </c>
      <c r="F427" s="147" t="e">
        <f>#REF!</f>
        <v>#REF!</v>
      </c>
      <c r="G427" s="148" t="e">
        <f>#REF!</f>
        <v>#REF!</v>
      </c>
      <c r="H427" s="148" t="s">
        <v>200</v>
      </c>
      <c r="I427" s="148"/>
      <c r="J427" s="142" t="str">
        <f>'YARIŞMA BİLGİLERİ'!$F$21</f>
        <v>Master Erkekler</v>
      </c>
      <c r="K427" s="145" t="str">
        <f t="shared" si="10"/>
        <v>İZMİR-Masterler Türkiye Şampiyonası</v>
      </c>
      <c r="L427" s="196" t="e">
        <f>#REF!</f>
        <v>#REF!</v>
      </c>
      <c r="M427" s="146" t="s">
        <v>193</v>
      </c>
    </row>
    <row r="428" spans="1:13" s="138" customFormat="1" ht="26.25" customHeight="1" x14ac:dyDescent="0.2">
      <c r="A428" s="140">
        <v>426</v>
      </c>
      <c r="B428" s="151" t="s">
        <v>202</v>
      </c>
      <c r="C428" s="141" t="e">
        <f>#REF!</f>
        <v>#REF!</v>
      </c>
      <c r="D428" s="145" t="e">
        <f>#REF!</f>
        <v>#REF!</v>
      </c>
      <c r="E428" s="145" t="e">
        <f>#REF!</f>
        <v>#REF!</v>
      </c>
      <c r="F428" s="147" t="e">
        <f>#REF!</f>
        <v>#REF!</v>
      </c>
      <c r="G428" s="148" t="e">
        <f>#REF!</f>
        <v>#REF!</v>
      </c>
      <c r="H428" s="148" t="s">
        <v>200</v>
      </c>
      <c r="I428" s="148"/>
      <c r="J428" s="142" t="str">
        <f>'YARIŞMA BİLGİLERİ'!$F$21</f>
        <v>Master Erkekler</v>
      </c>
      <c r="K428" s="145" t="str">
        <f t="shared" si="10"/>
        <v>İZMİR-Masterler Türkiye Şampiyonası</v>
      </c>
      <c r="L428" s="196" t="e">
        <f>#REF!</f>
        <v>#REF!</v>
      </c>
      <c r="M428" s="146" t="s">
        <v>193</v>
      </c>
    </row>
    <row r="429" spans="1:13" s="138" customFormat="1" ht="26.25" customHeight="1" x14ac:dyDescent="0.2">
      <c r="A429" s="140">
        <v>427</v>
      </c>
      <c r="B429" s="151" t="s">
        <v>202</v>
      </c>
      <c r="C429" s="141" t="e">
        <f>#REF!</f>
        <v>#REF!</v>
      </c>
      <c r="D429" s="145" t="e">
        <f>#REF!</f>
        <v>#REF!</v>
      </c>
      <c r="E429" s="145" t="e">
        <f>#REF!</f>
        <v>#REF!</v>
      </c>
      <c r="F429" s="147" t="e">
        <f>#REF!</f>
        <v>#REF!</v>
      </c>
      <c r="G429" s="148" t="e">
        <f>#REF!</f>
        <v>#REF!</v>
      </c>
      <c r="H429" s="148" t="s">
        <v>200</v>
      </c>
      <c r="I429" s="148"/>
      <c r="J429" s="142" t="str">
        <f>'YARIŞMA BİLGİLERİ'!$F$21</f>
        <v>Master Erkekler</v>
      </c>
      <c r="K429" s="145" t="str">
        <f t="shared" si="10"/>
        <v>İZMİR-Masterler Türkiye Şampiyonası</v>
      </c>
      <c r="L429" s="196" t="e">
        <f>#REF!</f>
        <v>#REF!</v>
      </c>
      <c r="M429" s="146" t="s">
        <v>193</v>
      </c>
    </row>
    <row r="430" spans="1:13" s="138" customFormat="1" ht="26.25" customHeight="1" x14ac:dyDescent="0.2">
      <c r="A430" s="140">
        <v>428</v>
      </c>
      <c r="B430" s="151" t="s">
        <v>202</v>
      </c>
      <c r="C430" s="141" t="e">
        <f>#REF!</f>
        <v>#REF!</v>
      </c>
      <c r="D430" s="145" t="e">
        <f>#REF!</f>
        <v>#REF!</v>
      </c>
      <c r="E430" s="145" t="e">
        <f>#REF!</f>
        <v>#REF!</v>
      </c>
      <c r="F430" s="147" t="e">
        <f>#REF!</f>
        <v>#REF!</v>
      </c>
      <c r="G430" s="148" t="e">
        <f>#REF!</f>
        <v>#REF!</v>
      </c>
      <c r="H430" s="148" t="s">
        <v>200</v>
      </c>
      <c r="I430" s="148"/>
      <c r="J430" s="142" t="str">
        <f>'YARIŞMA BİLGİLERİ'!$F$21</f>
        <v>Master Erkekler</v>
      </c>
      <c r="K430" s="145" t="str">
        <f t="shared" si="10"/>
        <v>İZMİR-Masterler Türkiye Şampiyonası</v>
      </c>
      <c r="L430" s="196" t="e">
        <f>#REF!</f>
        <v>#REF!</v>
      </c>
      <c r="M430" s="146" t="s">
        <v>193</v>
      </c>
    </row>
    <row r="431" spans="1:13" s="138" customFormat="1" ht="26.25" customHeight="1" x14ac:dyDescent="0.2">
      <c r="A431" s="140">
        <v>429</v>
      </c>
      <c r="B431" s="151" t="s">
        <v>202</v>
      </c>
      <c r="C431" s="141" t="e">
        <f>#REF!</f>
        <v>#REF!</v>
      </c>
      <c r="D431" s="145" t="e">
        <f>#REF!</f>
        <v>#REF!</v>
      </c>
      <c r="E431" s="145" t="e">
        <f>#REF!</f>
        <v>#REF!</v>
      </c>
      <c r="F431" s="147" t="e">
        <f>#REF!</f>
        <v>#REF!</v>
      </c>
      <c r="G431" s="148" t="e">
        <f>#REF!</f>
        <v>#REF!</v>
      </c>
      <c r="H431" s="148" t="s">
        <v>200</v>
      </c>
      <c r="I431" s="148"/>
      <c r="J431" s="142" t="str">
        <f>'YARIŞMA BİLGİLERİ'!$F$21</f>
        <v>Master Erkekler</v>
      </c>
      <c r="K431" s="145" t="str">
        <f t="shared" si="10"/>
        <v>İZMİR-Masterler Türkiye Şampiyonası</v>
      </c>
      <c r="L431" s="196" t="e">
        <f>#REF!</f>
        <v>#REF!</v>
      </c>
      <c r="M431" s="146" t="s">
        <v>193</v>
      </c>
    </row>
    <row r="432" spans="1:13" s="138" customFormat="1" ht="26.25" customHeight="1" x14ac:dyDescent="0.2">
      <c r="A432" s="140">
        <v>430</v>
      </c>
      <c r="B432" s="151" t="s">
        <v>202</v>
      </c>
      <c r="C432" s="141" t="e">
        <f>#REF!</f>
        <v>#REF!</v>
      </c>
      <c r="D432" s="145" t="e">
        <f>#REF!</f>
        <v>#REF!</v>
      </c>
      <c r="E432" s="145" t="e">
        <f>#REF!</f>
        <v>#REF!</v>
      </c>
      <c r="F432" s="147" t="e">
        <f>#REF!</f>
        <v>#REF!</v>
      </c>
      <c r="G432" s="148" t="e">
        <f>#REF!</f>
        <v>#REF!</v>
      </c>
      <c r="H432" s="148" t="s">
        <v>200</v>
      </c>
      <c r="I432" s="148"/>
      <c r="J432" s="142" t="str">
        <f>'YARIŞMA BİLGİLERİ'!$F$21</f>
        <v>Master Erkekler</v>
      </c>
      <c r="K432" s="145" t="str">
        <f t="shared" si="10"/>
        <v>İZMİR-Masterler Türkiye Şampiyonası</v>
      </c>
      <c r="L432" s="196" t="e">
        <f>#REF!</f>
        <v>#REF!</v>
      </c>
      <c r="M432" s="146" t="s">
        <v>193</v>
      </c>
    </row>
    <row r="433" spans="1:13" s="138" customFormat="1" ht="26.25" customHeight="1" x14ac:dyDescent="0.2">
      <c r="A433" s="140">
        <v>431</v>
      </c>
      <c r="B433" s="151" t="s">
        <v>202</v>
      </c>
      <c r="C433" s="141" t="e">
        <f>#REF!</f>
        <v>#REF!</v>
      </c>
      <c r="D433" s="145" t="e">
        <f>#REF!</f>
        <v>#REF!</v>
      </c>
      <c r="E433" s="145" t="e">
        <f>#REF!</f>
        <v>#REF!</v>
      </c>
      <c r="F433" s="147" t="e">
        <f>#REF!</f>
        <v>#REF!</v>
      </c>
      <c r="G433" s="148" t="e">
        <f>#REF!</f>
        <v>#REF!</v>
      </c>
      <c r="H433" s="148" t="s">
        <v>200</v>
      </c>
      <c r="I433" s="148"/>
      <c r="J433" s="142" t="str">
        <f>'YARIŞMA BİLGİLERİ'!$F$21</f>
        <v>Master Erkekler</v>
      </c>
      <c r="K433" s="145" t="str">
        <f t="shared" si="10"/>
        <v>İZMİR-Masterler Türkiye Şampiyonası</v>
      </c>
      <c r="L433" s="196" t="e">
        <f>#REF!</f>
        <v>#REF!</v>
      </c>
      <c r="M433" s="146" t="s">
        <v>193</v>
      </c>
    </row>
    <row r="434" spans="1:13" s="138" customFormat="1" ht="26.25" customHeight="1" x14ac:dyDescent="0.2">
      <c r="A434" s="140">
        <v>432</v>
      </c>
      <c r="B434" s="151" t="s">
        <v>203</v>
      </c>
      <c r="C434" s="141" t="e">
        <f>#REF!</f>
        <v>#REF!</v>
      </c>
      <c r="D434" s="145" t="e">
        <f>#REF!</f>
        <v>#REF!</v>
      </c>
      <c r="E434" s="145" t="e">
        <f>#REF!</f>
        <v>#REF!</v>
      </c>
      <c r="F434" s="147" t="e">
        <f>#REF!</f>
        <v>#REF!</v>
      </c>
      <c r="G434" s="148" t="e">
        <f>#REF!</f>
        <v>#REF!</v>
      </c>
      <c r="H434" s="148" t="s">
        <v>200</v>
      </c>
      <c r="I434" s="148"/>
      <c r="J434" s="142" t="str">
        <f>'YARIŞMA BİLGİLERİ'!$F$21</f>
        <v>Master Erkekler</v>
      </c>
      <c r="K434" s="145" t="str">
        <f t="shared" si="10"/>
        <v>İZMİR-Masterler Türkiye Şampiyonası</v>
      </c>
      <c r="L434" s="196" t="e">
        <f>#REF!</f>
        <v>#REF!</v>
      </c>
      <c r="M434" s="146" t="s">
        <v>193</v>
      </c>
    </row>
    <row r="435" spans="1:13" s="138" customFormat="1" ht="26.25" customHeight="1" x14ac:dyDescent="0.2">
      <c r="A435" s="140">
        <v>433</v>
      </c>
      <c r="B435" s="151" t="s">
        <v>203</v>
      </c>
      <c r="C435" s="141" t="e">
        <f>#REF!</f>
        <v>#REF!</v>
      </c>
      <c r="D435" s="145" t="e">
        <f>#REF!</f>
        <v>#REF!</v>
      </c>
      <c r="E435" s="145" t="e">
        <f>#REF!</f>
        <v>#REF!</v>
      </c>
      <c r="F435" s="147" t="e">
        <f>#REF!</f>
        <v>#REF!</v>
      </c>
      <c r="G435" s="148" t="e">
        <f>#REF!</f>
        <v>#REF!</v>
      </c>
      <c r="H435" s="148" t="s">
        <v>200</v>
      </c>
      <c r="I435" s="148"/>
      <c r="J435" s="142" t="str">
        <f>'YARIŞMA BİLGİLERİ'!$F$21</f>
        <v>Master Erkekler</v>
      </c>
      <c r="K435" s="145" t="str">
        <f t="shared" si="10"/>
        <v>İZMİR-Masterler Türkiye Şampiyonası</v>
      </c>
      <c r="L435" s="196" t="e">
        <f>#REF!</f>
        <v>#REF!</v>
      </c>
      <c r="M435" s="146" t="s">
        <v>193</v>
      </c>
    </row>
    <row r="436" spans="1:13" s="138" customFormat="1" ht="26.25" customHeight="1" x14ac:dyDescent="0.2">
      <c r="A436" s="140">
        <v>434</v>
      </c>
      <c r="B436" s="151" t="s">
        <v>203</v>
      </c>
      <c r="C436" s="141" t="e">
        <f>#REF!</f>
        <v>#REF!</v>
      </c>
      <c r="D436" s="145" t="e">
        <f>#REF!</f>
        <v>#REF!</v>
      </c>
      <c r="E436" s="145" t="e">
        <f>#REF!</f>
        <v>#REF!</v>
      </c>
      <c r="F436" s="147" t="e">
        <f>#REF!</f>
        <v>#REF!</v>
      </c>
      <c r="G436" s="148" t="e">
        <f>#REF!</f>
        <v>#REF!</v>
      </c>
      <c r="H436" s="148" t="s">
        <v>200</v>
      </c>
      <c r="I436" s="148"/>
      <c r="J436" s="142" t="str">
        <f>'YARIŞMA BİLGİLERİ'!$F$21</f>
        <v>Master Erkekler</v>
      </c>
      <c r="K436" s="145" t="str">
        <f t="shared" ref="K436:K499" si="11">CONCATENATE(K$1,"-",A$1)</f>
        <v>İZMİR-Masterler Türkiye Şampiyonası</v>
      </c>
      <c r="L436" s="196" t="e">
        <f>#REF!</f>
        <v>#REF!</v>
      </c>
      <c r="M436" s="146" t="s">
        <v>193</v>
      </c>
    </row>
    <row r="437" spans="1:13" s="138" customFormat="1" ht="26.25" customHeight="1" x14ac:dyDescent="0.2">
      <c r="A437" s="140">
        <v>435</v>
      </c>
      <c r="B437" s="151" t="s">
        <v>203</v>
      </c>
      <c r="C437" s="141" t="e">
        <f>#REF!</f>
        <v>#REF!</v>
      </c>
      <c r="D437" s="145" t="e">
        <f>#REF!</f>
        <v>#REF!</v>
      </c>
      <c r="E437" s="145" t="e">
        <f>#REF!</f>
        <v>#REF!</v>
      </c>
      <c r="F437" s="147" t="e">
        <f>#REF!</f>
        <v>#REF!</v>
      </c>
      <c r="G437" s="148" t="e">
        <f>#REF!</f>
        <v>#REF!</v>
      </c>
      <c r="H437" s="148" t="s">
        <v>200</v>
      </c>
      <c r="I437" s="148"/>
      <c r="J437" s="142" t="str">
        <f>'YARIŞMA BİLGİLERİ'!$F$21</f>
        <v>Master Erkekler</v>
      </c>
      <c r="K437" s="145" t="str">
        <f t="shared" si="11"/>
        <v>İZMİR-Masterler Türkiye Şampiyonası</v>
      </c>
      <c r="L437" s="196" t="e">
        <f>#REF!</f>
        <v>#REF!</v>
      </c>
      <c r="M437" s="146" t="s">
        <v>193</v>
      </c>
    </row>
    <row r="438" spans="1:13" s="138" customFormat="1" ht="26.25" customHeight="1" x14ac:dyDescent="0.2">
      <c r="A438" s="140">
        <v>436</v>
      </c>
      <c r="B438" s="151" t="s">
        <v>203</v>
      </c>
      <c r="C438" s="141" t="e">
        <f>#REF!</f>
        <v>#REF!</v>
      </c>
      <c r="D438" s="145" t="e">
        <f>#REF!</f>
        <v>#REF!</v>
      </c>
      <c r="E438" s="145" t="e">
        <f>#REF!</f>
        <v>#REF!</v>
      </c>
      <c r="F438" s="147" t="e">
        <f>#REF!</f>
        <v>#REF!</v>
      </c>
      <c r="G438" s="148" t="e">
        <f>#REF!</f>
        <v>#REF!</v>
      </c>
      <c r="H438" s="148" t="s">
        <v>200</v>
      </c>
      <c r="I438" s="148"/>
      <c r="J438" s="142" t="str">
        <f>'YARIŞMA BİLGİLERİ'!$F$21</f>
        <v>Master Erkekler</v>
      </c>
      <c r="K438" s="145" t="str">
        <f t="shared" si="11"/>
        <v>İZMİR-Masterler Türkiye Şampiyonası</v>
      </c>
      <c r="L438" s="196" t="e">
        <f>#REF!</f>
        <v>#REF!</v>
      </c>
      <c r="M438" s="146" t="s">
        <v>193</v>
      </c>
    </row>
    <row r="439" spans="1:13" s="138" customFormat="1" ht="26.25" customHeight="1" x14ac:dyDescent="0.2">
      <c r="A439" s="140">
        <v>437</v>
      </c>
      <c r="B439" s="151" t="s">
        <v>203</v>
      </c>
      <c r="C439" s="141" t="e">
        <f>#REF!</f>
        <v>#REF!</v>
      </c>
      <c r="D439" s="145" t="e">
        <f>#REF!</f>
        <v>#REF!</v>
      </c>
      <c r="E439" s="145" t="e">
        <f>#REF!</f>
        <v>#REF!</v>
      </c>
      <c r="F439" s="147" t="e">
        <f>#REF!</f>
        <v>#REF!</v>
      </c>
      <c r="G439" s="148" t="e">
        <f>#REF!</f>
        <v>#REF!</v>
      </c>
      <c r="H439" s="148" t="s">
        <v>200</v>
      </c>
      <c r="I439" s="148"/>
      <c r="J439" s="142" t="str">
        <f>'YARIŞMA BİLGİLERİ'!$F$21</f>
        <v>Master Erkekler</v>
      </c>
      <c r="K439" s="145" t="str">
        <f t="shared" si="11"/>
        <v>İZMİR-Masterler Türkiye Şampiyonası</v>
      </c>
      <c r="L439" s="196" t="e">
        <f>#REF!</f>
        <v>#REF!</v>
      </c>
      <c r="M439" s="146" t="s">
        <v>193</v>
      </c>
    </row>
    <row r="440" spans="1:13" s="138" customFormat="1" ht="26.25" customHeight="1" x14ac:dyDescent="0.2">
      <c r="A440" s="140">
        <v>438</v>
      </c>
      <c r="B440" s="151" t="s">
        <v>203</v>
      </c>
      <c r="C440" s="141" t="e">
        <f>#REF!</f>
        <v>#REF!</v>
      </c>
      <c r="D440" s="145" t="e">
        <f>#REF!</f>
        <v>#REF!</v>
      </c>
      <c r="E440" s="145" t="e">
        <f>#REF!</f>
        <v>#REF!</v>
      </c>
      <c r="F440" s="147" t="e">
        <f>#REF!</f>
        <v>#REF!</v>
      </c>
      <c r="G440" s="148" t="e">
        <f>#REF!</f>
        <v>#REF!</v>
      </c>
      <c r="H440" s="148" t="s">
        <v>200</v>
      </c>
      <c r="I440" s="148"/>
      <c r="J440" s="142" t="str">
        <f>'YARIŞMA BİLGİLERİ'!$F$21</f>
        <v>Master Erkekler</v>
      </c>
      <c r="K440" s="145" t="str">
        <f t="shared" si="11"/>
        <v>İZMİR-Masterler Türkiye Şampiyonası</v>
      </c>
      <c r="L440" s="196" t="e">
        <f>#REF!</f>
        <v>#REF!</v>
      </c>
      <c r="M440" s="146" t="s">
        <v>193</v>
      </c>
    </row>
    <row r="441" spans="1:13" s="138" customFormat="1" ht="26.25" customHeight="1" x14ac:dyDescent="0.2">
      <c r="A441" s="140">
        <v>439</v>
      </c>
      <c r="B441" s="151" t="s">
        <v>203</v>
      </c>
      <c r="C441" s="141" t="e">
        <f>#REF!</f>
        <v>#REF!</v>
      </c>
      <c r="D441" s="145" t="e">
        <f>#REF!</f>
        <v>#REF!</v>
      </c>
      <c r="E441" s="145" t="e">
        <f>#REF!</f>
        <v>#REF!</v>
      </c>
      <c r="F441" s="147" t="e">
        <f>#REF!</f>
        <v>#REF!</v>
      </c>
      <c r="G441" s="148" t="e">
        <f>#REF!</f>
        <v>#REF!</v>
      </c>
      <c r="H441" s="148" t="s">
        <v>200</v>
      </c>
      <c r="I441" s="148"/>
      <c r="J441" s="142" t="str">
        <f>'YARIŞMA BİLGİLERİ'!$F$21</f>
        <v>Master Erkekler</v>
      </c>
      <c r="K441" s="145" t="str">
        <f t="shared" si="11"/>
        <v>İZMİR-Masterler Türkiye Şampiyonası</v>
      </c>
      <c r="L441" s="196" t="e">
        <f>#REF!</f>
        <v>#REF!</v>
      </c>
      <c r="M441" s="146" t="s">
        <v>193</v>
      </c>
    </row>
    <row r="442" spans="1:13" s="138" customFormat="1" ht="26.25" customHeight="1" x14ac:dyDescent="0.2">
      <c r="A442" s="140">
        <v>440</v>
      </c>
      <c r="B442" s="151" t="s">
        <v>80</v>
      </c>
      <c r="C442" s="141" t="str">
        <f>YÜKSEK!D9</f>
        <v>19.8.1967</v>
      </c>
      <c r="D442" s="145" t="str">
        <f>YÜKSEK!F9</f>
        <v>ŞERİF ALİ BÜLBÜL</v>
      </c>
      <c r="E442" s="145" t="str">
        <f>YÜKSEK!G9</f>
        <v>İZMİR MASTERLER ATL. KULÜBÜ</v>
      </c>
      <c r="F442" s="184">
        <f>YÜKSEK!BP9</f>
        <v>135</v>
      </c>
      <c r="G442" s="148">
        <f>YÜKSEK!A9</f>
        <v>2</v>
      </c>
      <c r="H442" s="148" t="s">
        <v>80</v>
      </c>
      <c r="I442" s="148"/>
      <c r="J442" s="142" t="str">
        <f>'YARIŞMA BİLGİLERİ'!$F$21</f>
        <v>Master Erkekler</v>
      </c>
      <c r="K442" s="145" t="str">
        <f t="shared" si="11"/>
        <v>İZMİR-Masterler Türkiye Şampiyonası</v>
      </c>
      <c r="L442" s="196">
        <f>YÜKSEK!BD$4</f>
        <v>42210.732638888891</v>
      </c>
      <c r="M442" s="146" t="s">
        <v>193</v>
      </c>
    </row>
    <row r="443" spans="1:13" s="138" customFormat="1" ht="26.25" customHeight="1" x14ac:dyDescent="0.2">
      <c r="A443" s="140">
        <v>441</v>
      </c>
      <c r="B443" s="151" t="s">
        <v>80</v>
      </c>
      <c r="C443" s="141" t="str">
        <f>YÜKSEK!D12</f>
        <v>23.6.1960</v>
      </c>
      <c r="D443" s="145" t="str">
        <f>YÜKSEK!F12</f>
        <v>ALİ CERRAHOĞLU</v>
      </c>
      <c r="E443" s="145" t="str">
        <f>YÜKSEK!G12</f>
        <v>TARSUS MASTERLER ATLETİZM</v>
      </c>
      <c r="F443" s="184">
        <f>YÜKSEK!BP12</f>
        <v>164</v>
      </c>
      <c r="G443" s="148">
        <f>YÜKSEK!A12</f>
        <v>1</v>
      </c>
      <c r="H443" s="148" t="s">
        <v>80</v>
      </c>
      <c r="I443" s="148"/>
      <c r="J443" s="142" t="str">
        <f>'YARIŞMA BİLGİLERİ'!$F$21</f>
        <v>Master Erkekler</v>
      </c>
      <c r="K443" s="145" t="str">
        <f t="shared" si="11"/>
        <v>İZMİR-Masterler Türkiye Şampiyonası</v>
      </c>
      <c r="L443" s="196">
        <f>YÜKSEK!BD$4</f>
        <v>42210.732638888891</v>
      </c>
      <c r="M443" s="146" t="s">
        <v>193</v>
      </c>
    </row>
    <row r="444" spans="1:13" s="138" customFormat="1" ht="26.25" customHeight="1" x14ac:dyDescent="0.2">
      <c r="A444" s="140">
        <v>442</v>
      </c>
      <c r="B444" s="151" t="s">
        <v>80</v>
      </c>
      <c r="C444" s="141" t="str">
        <f>YÜKSEK!D13</f>
        <v>12.2.1957</v>
      </c>
      <c r="D444" s="145" t="str">
        <f>YÜKSEK!F13</f>
        <v>MESUT YARIN</v>
      </c>
      <c r="E444" s="145" t="str">
        <f>YÜKSEK!G13</f>
        <v>İZMİR MASTERLER ATL. KULÜBÜ</v>
      </c>
      <c r="F444" s="184">
        <f>YÜKSEK!BP13</f>
        <v>140</v>
      </c>
      <c r="G444" s="148">
        <f>YÜKSEK!A13</f>
        <v>2</v>
      </c>
      <c r="H444" s="148" t="s">
        <v>80</v>
      </c>
      <c r="I444" s="148"/>
      <c r="J444" s="142" t="str">
        <f>'YARIŞMA BİLGİLERİ'!$F$21</f>
        <v>Master Erkekler</v>
      </c>
      <c r="K444" s="145" t="str">
        <f t="shared" si="11"/>
        <v>İZMİR-Masterler Türkiye Şampiyonası</v>
      </c>
      <c r="L444" s="196">
        <f>YÜKSEK!BD$4</f>
        <v>42210.732638888891</v>
      </c>
      <c r="M444" s="146" t="s">
        <v>193</v>
      </c>
    </row>
    <row r="445" spans="1:13" s="138" customFormat="1" ht="26.25" customHeight="1" x14ac:dyDescent="0.2">
      <c r="A445" s="140">
        <v>443</v>
      </c>
      <c r="B445" s="151" t="s">
        <v>80</v>
      </c>
      <c r="C445" s="141" t="str">
        <f>YÜKSEK!D15</f>
        <v>15.5.1959</v>
      </c>
      <c r="D445" s="145" t="str">
        <f>YÜKSEK!F15</f>
        <v>ARMAĞAN AKGÜL</v>
      </c>
      <c r="E445" s="145" t="str">
        <f>YÜKSEK!G15</f>
        <v>İZMİR MASTERLER ATL. KULÜBÜ</v>
      </c>
      <c r="F445" s="184" t="str">
        <f>YÜKSEK!BP15</f>
        <v>NM</v>
      </c>
      <c r="G445" s="148" t="str">
        <f>YÜKSEK!A15</f>
        <v>-</v>
      </c>
      <c r="H445" s="148" t="s">
        <v>80</v>
      </c>
      <c r="I445" s="148"/>
      <c r="J445" s="142" t="str">
        <f>'YARIŞMA BİLGİLERİ'!$F$21</f>
        <v>Master Erkekler</v>
      </c>
      <c r="K445" s="145" t="str">
        <f t="shared" si="11"/>
        <v>İZMİR-Masterler Türkiye Şampiyonası</v>
      </c>
      <c r="L445" s="196">
        <f>YÜKSEK!BD$4</f>
        <v>42210.732638888891</v>
      </c>
      <c r="M445" s="146" t="s">
        <v>193</v>
      </c>
    </row>
    <row r="446" spans="1:13" s="138" customFormat="1" ht="26.25" customHeight="1" x14ac:dyDescent="0.2">
      <c r="A446" s="140">
        <v>444</v>
      </c>
      <c r="B446" s="151" t="s">
        <v>80</v>
      </c>
      <c r="C446" s="141" t="e">
        <f>YÜKSEK!#REF!</f>
        <v>#REF!</v>
      </c>
      <c r="D446" s="145" t="e">
        <f>YÜKSEK!#REF!</f>
        <v>#REF!</v>
      </c>
      <c r="E446" s="145" t="e">
        <f>YÜKSEK!#REF!</f>
        <v>#REF!</v>
      </c>
      <c r="F446" s="184" t="e">
        <f>YÜKSEK!#REF!</f>
        <v>#REF!</v>
      </c>
      <c r="G446" s="148" t="e">
        <f>YÜKSEK!#REF!</f>
        <v>#REF!</v>
      </c>
      <c r="H446" s="148" t="s">
        <v>80</v>
      </c>
      <c r="I446" s="148"/>
      <c r="J446" s="142" t="str">
        <f>'YARIŞMA BİLGİLERİ'!$F$21</f>
        <v>Master Erkekler</v>
      </c>
      <c r="K446" s="145" t="str">
        <f t="shared" si="11"/>
        <v>İZMİR-Masterler Türkiye Şampiyonası</v>
      </c>
      <c r="L446" s="196">
        <f>YÜKSEK!BD$4</f>
        <v>42210.732638888891</v>
      </c>
      <c r="M446" s="146" t="s">
        <v>193</v>
      </c>
    </row>
    <row r="447" spans="1:13" s="138" customFormat="1" ht="26.25" customHeight="1" x14ac:dyDescent="0.2">
      <c r="A447" s="140">
        <v>445</v>
      </c>
      <c r="B447" s="151" t="s">
        <v>80</v>
      </c>
      <c r="C447" s="141" t="e">
        <f>YÜKSEK!#REF!</f>
        <v>#REF!</v>
      </c>
      <c r="D447" s="145" t="e">
        <f>YÜKSEK!#REF!</f>
        <v>#REF!</v>
      </c>
      <c r="E447" s="145" t="e">
        <f>YÜKSEK!#REF!</f>
        <v>#REF!</v>
      </c>
      <c r="F447" s="184" t="e">
        <f>YÜKSEK!#REF!</f>
        <v>#REF!</v>
      </c>
      <c r="G447" s="148" t="e">
        <f>YÜKSEK!#REF!</f>
        <v>#REF!</v>
      </c>
      <c r="H447" s="148" t="s">
        <v>80</v>
      </c>
      <c r="I447" s="148"/>
      <c r="J447" s="142" t="str">
        <f>'YARIŞMA BİLGİLERİ'!$F$21</f>
        <v>Master Erkekler</v>
      </c>
      <c r="K447" s="145" t="str">
        <f t="shared" si="11"/>
        <v>İZMİR-Masterler Türkiye Şampiyonası</v>
      </c>
      <c r="L447" s="196">
        <f>YÜKSEK!BD$4</f>
        <v>42210.732638888891</v>
      </c>
      <c r="M447" s="146" t="s">
        <v>193</v>
      </c>
    </row>
    <row r="448" spans="1:13" s="138" customFormat="1" ht="26.25" customHeight="1" x14ac:dyDescent="0.2">
      <c r="A448" s="140">
        <v>446</v>
      </c>
      <c r="B448" s="151" t="s">
        <v>80</v>
      </c>
      <c r="C448" s="141" t="e">
        <f>YÜKSEK!#REF!</f>
        <v>#REF!</v>
      </c>
      <c r="D448" s="145" t="e">
        <f>YÜKSEK!#REF!</f>
        <v>#REF!</v>
      </c>
      <c r="E448" s="145" t="e">
        <f>YÜKSEK!#REF!</f>
        <v>#REF!</v>
      </c>
      <c r="F448" s="184" t="e">
        <f>YÜKSEK!#REF!</f>
        <v>#REF!</v>
      </c>
      <c r="G448" s="148" t="e">
        <f>YÜKSEK!#REF!</f>
        <v>#REF!</v>
      </c>
      <c r="H448" s="148" t="s">
        <v>80</v>
      </c>
      <c r="I448" s="148"/>
      <c r="J448" s="142" t="str">
        <f>'YARIŞMA BİLGİLERİ'!$F$21</f>
        <v>Master Erkekler</v>
      </c>
      <c r="K448" s="145" t="str">
        <f t="shared" si="11"/>
        <v>İZMİR-Masterler Türkiye Şampiyonası</v>
      </c>
      <c r="L448" s="196">
        <f>YÜKSEK!BD$4</f>
        <v>42210.732638888891</v>
      </c>
      <c r="M448" s="146" t="s">
        <v>193</v>
      </c>
    </row>
    <row r="449" spans="1:13" s="138" customFormat="1" ht="26.25" customHeight="1" x14ac:dyDescent="0.2">
      <c r="A449" s="140">
        <v>447</v>
      </c>
      <c r="B449" s="151" t="s">
        <v>80</v>
      </c>
      <c r="C449" s="141" t="str">
        <f>YÜKSEK!D18</f>
        <v>2.3.1955</v>
      </c>
      <c r="D449" s="145" t="str">
        <f>YÜKSEK!F18</f>
        <v>FİKRET AKAY</v>
      </c>
      <c r="E449" s="145" t="str">
        <f>YÜKSEK!G18</f>
        <v>MUĞLA BÜYÜKŞEHİR BELEDİYESİ</v>
      </c>
      <c r="F449" s="184">
        <f>YÜKSEK!BP18</f>
        <v>115</v>
      </c>
      <c r="G449" s="148">
        <f>YÜKSEK!A18</f>
        <v>1</v>
      </c>
      <c r="H449" s="148" t="s">
        <v>80</v>
      </c>
      <c r="I449" s="148"/>
      <c r="J449" s="142" t="str">
        <f>'YARIŞMA BİLGİLERİ'!$F$21</f>
        <v>Master Erkekler</v>
      </c>
      <c r="K449" s="145" t="str">
        <f t="shared" si="11"/>
        <v>İZMİR-Masterler Türkiye Şampiyonası</v>
      </c>
      <c r="L449" s="196">
        <f>YÜKSEK!BD$4</f>
        <v>42210.732638888891</v>
      </c>
      <c r="M449" s="146" t="s">
        <v>193</v>
      </c>
    </row>
    <row r="450" spans="1:13" s="138" customFormat="1" ht="26.25" customHeight="1" x14ac:dyDescent="0.2">
      <c r="A450" s="140">
        <v>448</v>
      </c>
      <c r="B450" s="151" t="s">
        <v>80</v>
      </c>
      <c r="C450" s="141">
        <f>YÜKSEK!D21</f>
        <v>11902</v>
      </c>
      <c r="D450" s="145" t="str">
        <f>YÜKSEK!F21</f>
        <v>HİKMET KANDEYDİ</v>
      </c>
      <c r="E450" s="145" t="str">
        <f>YÜKSEK!G21</f>
        <v>İZMİR MASTERLER ATL. KULÜBÜ</v>
      </c>
      <c r="F450" s="184">
        <f>YÜKSEK!BP21</f>
        <v>108</v>
      </c>
      <c r="G450" s="148">
        <f>YÜKSEK!A21</f>
        <v>1</v>
      </c>
      <c r="H450" s="148" t="s">
        <v>80</v>
      </c>
      <c r="I450" s="148"/>
      <c r="J450" s="142" t="str">
        <f>'YARIŞMA BİLGİLERİ'!$F$21</f>
        <v>Master Erkekler</v>
      </c>
      <c r="K450" s="145" t="str">
        <f t="shared" si="11"/>
        <v>İZMİR-Masterler Türkiye Şampiyonası</v>
      </c>
      <c r="L450" s="196">
        <f>YÜKSEK!BD$4</f>
        <v>42210.732638888891</v>
      </c>
      <c r="M450" s="146" t="s">
        <v>193</v>
      </c>
    </row>
    <row r="451" spans="1:13" s="138" customFormat="1" ht="26.25" customHeight="1" x14ac:dyDescent="0.2">
      <c r="A451" s="140">
        <v>449</v>
      </c>
      <c r="B451" s="151" t="s">
        <v>80</v>
      </c>
      <c r="C451" s="141" t="str">
        <f>YÜKSEK!D22</f>
        <v/>
      </c>
      <c r="D451" s="145" t="str">
        <f>YÜKSEK!F22</f>
        <v/>
      </c>
      <c r="E451" s="145" t="str">
        <f>YÜKSEK!G22</f>
        <v/>
      </c>
      <c r="F451" s="184">
        <f>YÜKSEK!BP22</f>
        <v>0</v>
      </c>
      <c r="G451" s="148">
        <f>YÜKSEK!A22</f>
        <v>2</v>
      </c>
      <c r="H451" s="148" t="s">
        <v>80</v>
      </c>
      <c r="I451" s="148"/>
      <c r="J451" s="142" t="str">
        <f>'YARIŞMA BİLGİLERİ'!$F$21</f>
        <v>Master Erkekler</v>
      </c>
      <c r="K451" s="145" t="str">
        <f t="shared" si="11"/>
        <v>İZMİR-Masterler Türkiye Şampiyonası</v>
      </c>
      <c r="L451" s="196">
        <f>YÜKSEK!BD$4</f>
        <v>42210.732638888891</v>
      </c>
      <c r="M451" s="146" t="s">
        <v>193</v>
      </c>
    </row>
    <row r="452" spans="1:13" s="138" customFormat="1" ht="26.25" customHeight="1" x14ac:dyDescent="0.2">
      <c r="A452" s="140">
        <v>450</v>
      </c>
      <c r="B452" s="151" t="s">
        <v>80</v>
      </c>
      <c r="C452" s="141" t="str">
        <f>YÜKSEK!D23</f>
        <v/>
      </c>
      <c r="D452" s="145" t="str">
        <f>YÜKSEK!F23</f>
        <v/>
      </c>
      <c r="E452" s="145" t="str">
        <f>YÜKSEK!G23</f>
        <v/>
      </c>
      <c r="F452" s="184">
        <f>YÜKSEK!BP23</f>
        <v>0</v>
      </c>
      <c r="G452" s="148">
        <f>YÜKSEK!A23</f>
        <v>3</v>
      </c>
      <c r="H452" s="148" t="s">
        <v>80</v>
      </c>
      <c r="I452" s="148"/>
      <c r="J452" s="142" t="str">
        <f>'YARIŞMA BİLGİLERİ'!$F$21</f>
        <v>Master Erkekler</v>
      </c>
      <c r="K452" s="145" t="str">
        <f t="shared" si="11"/>
        <v>İZMİR-Masterler Türkiye Şampiyonası</v>
      </c>
      <c r="L452" s="196">
        <f>YÜKSEK!BD$4</f>
        <v>42210.732638888891</v>
      </c>
      <c r="M452" s="146" t="s">
        <v>193</v>
      </c>
    </row>
    <row r="453" spans="1:13" s="138" customFormat="1" ht="26.25" customHeight="1" x14ac:dyDescent="0.2">
      <c r="A453" s="140">
        <v>451</v>
      </c>
      <c r="B453" s="151" t="s">
        <v>80</v>
      </c>
      <c r="C453" s="141" t="str">
        <f>YÜKSEK!D26</f>
        <v/>
      </c>
      <c r="D453" s="145" t="str">
        <f>YÜKSEK!F26</f>
        <v/>
      </c>
      <c r="E453" s="145" t="str">
        <f>YÜKSEK!G26</f>
        <v/>
      </c>
      <c r="F453" s="184">
        <f>YÜKSEK!BP26</f>
        <v>0</v>
      </c>
      <c r="G453" s="148">
        <f>YÜKSEK!A26</f>
        <v>1</v>
      </c>
      <c r="H453" s="148" t="s">
        <v>80</v>
      </c>
      <c r="I453" s="148"/>
      <c r="J453" s="142" t="str">
        <f>'YARIŞMA BİLGİLERİ'!$F$21</f>
        <v>Master Erkekler</v>
      </c>
      <c r="K453" s="145" t="str">
        <f t="shared" si="11"/>
        <v>İZMİR-Masterler Türkiye Şampiyonası</v>
      </c>
      <c r="L453" s="196">
        <f>YÜKSEK!BD$4</f>
        <v>42210.732638888891</v>
      </c>
      <c r="M453" s="146" t="s">
        <v>193</v>
      </c>
    </row>
    <row r="454" spans="1:13" s="138" customFormat="1" ht="26.25" customHeight="1" x14ac:dyDescent="0.2">
      <c r="A454" s="140">
        <v>452</v>
      </c>
      <c r="B454" s="151" t="s">
        <v>80</v>
      </c>
      <c r="C454" s="141" t="str">
        <f>YÜKSEK!D29</f>
        <v/>
      </c>
      <c r="D454" s="145" t="str">
        <f>YÜKSEK!F29</f>
        <v/>
      </c>
      <c r="E454" s="145" t="str">
        <f>YÜKSEK!G29</f>
        <v/>
      </c>
      <c r="F454" s="184">
        <f>YÜKSEK!BP29</f>
        <v>0</v>
      </c>
      <c r="G454" s="148">
        <f>YÜKSEK!A29</f>
        <v>1</v>
      </c>
      <c r="H454" s="148" t="s">
        <v>80</v>
      </c>
      <c r="I454" s="148"/>
      <c r="J454" s="142" t="str">
        <f>'YARIŞMA BİLGİLERİ'!$F$21</f>
        <v>Master Erkekler</v>
      </c>
      <c r="K454" s="145" t="str">
        <f t="shared" si="11"/>
        <v>İZMİR-Masterler Türkiye Şampiyonası</v>
      </c>
      <c r="L454" s="196">
        <f>YÜKSEK!BD$4</f>
        <v>42210.732638888891</v>
      </c>
      <c r="M454" s="146" t="s">
        <v>193</v>
      </c>
    </row>
    <row r="455" spans="1:13" s="138" customFormat="1" ht="26.25" customHeight="1" x14ac:dyDescent="0.2">
      <c r="A455" s="140">
        <v>453</v>
      </c>
      <c r="B455" s="151" t="s">
        <v>80</v>
      </c>
      <c r="C455" s="141" t="e">
        <f>YÜKSEK!#REF!</f>
        <v>#REF!</v>
      </c>
      <c r="D455" s="145" t="e">
        <f>YÜKSEK!#REF!</f>
        <v>#REF!</v>
      </c>
      <c r="E455" s="145" t="e">
        <f>YÜKSEK!#REF!</f>
        <v>#REF!</v>
      </c>
      <c r="F455" s="184" t="e">
        <f>YÜKSEK!#REF!</f>
        <v>#REF!</v>
      </c>
      <c r="G455" s="148" t="e">
        <f>YÜKSEK!#REF!</f>
        <v>#REF!</v>
      </c>
      <c r="H455" s="148" t="s">
        <v>80</v>
      </c>
      <c r="I455" s="148"/>
      <c r="J455" s="142" t="str">
        <f>'YARIŞMA BİLGİLERİ'!$F$21</f>
        <v>Master Erkekler</v>
      </c>
      <c r="K455" s="145" t="str">
        <f t="shared" si="11"/>
        <v>İZMİR-Masterler Türkiye Şampiyonası</v>
      </c>
      <c r="L455" s="196">
        <f>YÜKSEK!BD$4</f>
        <v>42210.732638888891</v>
      </c>
      <c r="M455" s="146" t="s">
        <v>193</v>
      </c>
    </row>
    <row r="456" spans="1:13" s="138" customFormat="1" ht="26.25" customHeight="1" x14ac:dyDescent="0.2">
      <c r="A456" s="140">
        <v>454</v>
      </c>
      <c r="B456" s="151" t="s">
        <v>80</v>
      </c>
      <c r="C456" s="141" t="e">
        <f>YÜKSEK!#REF!</f>
        <v>#REF!</v>
      </c>
      <c r="D456" s="145" t="e">
        <f>YÜKSEK!#REF!</f>
        <v>#REF!</v>
      </c>
      <c r="E456" s="145" t="e">
        <f>YÜKSEK!#REF!</f>
        <v>#REF!</v>
      </c>
      <c r="F456" s="184" t="e">
        <f>YÜKSEK!#REF!</f>
        <v>#REF!</v>
      </c>
      <c r="G456" s="148" t="e">
        <f>YÜKSEK!#REF!</f>
        <v>#REF!</v>
      </c>
      <c r="H456" s="148" t="s">
        <v>80</v>
      </c>
      <c r="I456" s="148"/>
      <c r="J456" s="142" t="str">
        <f>'YARIŞMA BİLGİLERİ'!$F$21</f>
        <v>Master Erkekler</v>
      </c>
      <c r="K456" s="145" t="str">
        <f t="shared" si="11"/>
        <v>İZMİR-Masterler Türkiye Şampiyonası</v>
      </c>
      <c r="L456" s="196">
        <f>YÜKSEK!BD$4</f>
        <v>42210.732638888891</v>
      </c>
      <c r="M456" s="146" t="s">
        <v>193</v>
      </c>
    </row>
    <row r="457" spans="1:13" s="138" customFormat="1" ht="26.25" customHeight="1" x14ac:dyDescent="0.2">
      <c r="A457" s="140">
        <v>455</v>
      </c>
      <c r="B457" s="151" t="s">
        <v>80</v>
      </c>
      <c r="C457" s="141" t="e">
        <f>YÜKSEK!#REF!</f>
        <v>#REF!</v>
      </c>
      <c r="D457" s="145" t="e">
        <f>YÜKSEK!#REF!</f>
        <v>#REF!</v>
      </c>
      <c r="E457" s="145" t="e">
        <f>YÜKSEK!#REF!</f>
        <v>#REF!</v>
      </c>
      <c r="F457" s="184" t="e">
        <f>YÜKSEK!#REF!</f>
        <v>#REF!</v>
      </c>
      <c r="G457" s="148" t="e">
        <f>YÜKSEK!#REF!</f>
        <v>#REF!</v>
      </c>
      <c r="H457" s="148" t="s">
        <v>80</v>
      </c>
      <c r="I457" s="148"/>
      <c r="J457" s="142" t="str">
        <f>'YARIŞMA BİLGİLERİ'!$F$21</f>
        <v>Master Erkekler</v>
      </c>
      <c r="K457" s="145" t="str">
        <f t="shared" si="11"/>
        <v>İZMİR-Masterler Türkiye Şampiyonası</v>
      </c>
      <c r="L457" s="196">
        <f>YÜKSEK!BD$4</f>
        <v>42210.732638888891</v>
      </c>
      <c r="M457" s="146" t="s">
        <v>193</v>
      </c>
    </row>
    <row r="458" spans="1:13" s="138" customFormat="1" ht="26.25" customHeight="1" x14ac:dyDescent="0.2">
      <c r="A458" s="140">
        <v>456</v>
      </c>
      <c r="B458" s="151" t="s">
        <v>80</v>
      </c>
      <c r="C458" s="141" t="e">
        <f>YÜKSEK!#REF!</f>
        <v>#REF!</v>
      </c>
      <c r="D458" s="145" t="e">
        <f>YÜKSEK!#REF!</f>
        <v>#REF!</v>
      </c>
      <c r="E458" s="145" t="e">
        <f>YÜKSEK!#REF!</f>
        <v>#REF!</v>
      </c>
      <c r="F458" s="184" t="e">
        <f>YÜKSEK!#REF!</f>
        <v>#REF!</v>
      </c>
      <c r="G458" s="148" t="e">
        <f>YÜKSEK!#REF!</f>
        <v>#REF!</v>
      </c>
      <c r="H458" s="148" t="s">
        <v>80</v>
      </c>
      <c r="I458" s="148"/>
      <c r="J458" s="142" t="str">
        <f>'YARIŞMA BİLGİLERİ'!$F$21</f>
        <v>Master Erkekler</v>
      </c>
      <c r="K458" s="145" t="str">
        <f t="shared" si="11"/>
        <v>İZMİR-Masterler Türkiye Şampiyonası</v>
      </c>
      <c r="L458" s="196">
        <f>YÜKSEK!BD$4</f>
        <v>42210.732638888891</v>
      </c>
      <c r="M458" s="146" t="s">
        <v>193</v>
      </c>
    </row>
    <row r="459" spans="1:13" s="138" customFormat="1" ht="26.25" customHeight="1" x14ac:dyDescent="0.2">
      <c r="A459" s="140">
        <v>457</v>
      </c>
      <c r="B459" s="151" t="s">
        <v>80</v>
      </c>
      <c r="C459" s="141" t="e">
        <f>YÜKSEK!#REF!</f>
        <v>#REF!</v>
      </c>
      <c r="D459" s="145" t="e">
        <f>YÜKSEK!#REF!</f>
        <v>#REF!</v>
      </c>
      <c r="E459" s="145" t="e">
        <f>YÜKSEK!#REF!</f>
        <v>#REF!</v>
      </c>
      <c r="F459" s="184" t="e">
        <f>YÜKSEK!#REF!</f>
        <v>#REF!</v>
      </c>
      <c r="G459" s="148" t="e">
        <f>YÜKSEK!#REF!</f>
        <v>#REF!</v>
      </c>
      <c r="H459" s="148" t="s">
        <v>80</v>
      </c>
      <c r="I459" s="148"/>
      <c r="J459" s="142" t="str">
        <f>'YARIŞMA BİLGİLERİ'!$F$21</f>
        <v>Master Erkekler</v>
      </c>
      <c r="K459" s="145" t="str">
        <f t="shared" si="11"/>
        <v>İZMİR-Masterler Türkiye Şampiyonası</v>
      </c>
      <c r="L459" s="196">
        <f>YÜKSEK!BD$4</f>
        <v>42210.732638888891</v>
      </c>
      <c r="M459" s="146" t="s">
        <v>193</v>
      </c>
    </row>
    <row r="460" spans="1:13" s="138" customFormat="1" ht="26.25" customHeight="1" x14ac:dyDescent="0.2">
      <c r="A460" s="140">
        <v>458</v>
      </c>
      <c r="B460" s="151" t="s">
        <v>80</v>
      </c>
      <c r="C460" s="141" t="e">
        <f>YÜKSEK!#REF!</f>
        <v>#REF!</v>
      </c>
      <c r="D460" s="145" t="e">
        <f>YÜKSEK!#REF!</f>
        <v>#REF!</v>
      </c>
      <c r="E460" s="145" t="e">
        <f>YÜKSEK!#REF!</f>
        <v>#REF!</v>
      </c>
      <c r="F460" s="184" t="e">
        <f>YÜKSEK!#REF!</f>
        <v>#REF!</v>
      </c>
      <c r="G460" s="148" t="e">
        <f>YÜKSEK!#REF!</f>
        <v>#REF!</v>
      </c>
      <c r="H460" s="148" t="s">
        <v>80</v>
      </c>
      <c r="I460" s="148"/>
      <c r="J460" s="142" t="str">
        <f>'YARIŞMA BİLGİLERİ'!$F$21</f>
        <v>Master Erkekler</v>
      </c>
      <c r="K460" s="145" t="str">
        <f t="shared" si="11"/>
        <v>İZMİR-Masterler Türkiye Şampiyonası</v>
      </c>
      <c r="L460" s="196">
        <f>YÜKSEK!BD$4</f>
        <v>42210.732638888891</v>
      </c>
      <c r="M460" s="146" t="s">
        <v>193</v>
      </c>
    </row>
    <row r="461" spans="1:13" s="138" customFormat="1" ht="26.25" customHeight="1" x14ac:dyDescent="0.2">
      <c r="A461" s="140">
        <v>459</v>
      </c>
      <c r="B461" s="151" t="s">
        <v>80</v>
      </c>
      <c r="C461" s="141" t="e">
        <f>YÜKSEK!#REF!</f>
        <v>#REF!</v>
      </c>
      <c r="D461" s="145" t="e">
        <f>YÜKSEK!#REF!</f>
        <v>#REF!</v>
      </c>
      <c r="E461" s="145" t="e">
        <f>YÜKSEK!#REF!</f>
        <v>#REF!</v>
      </c>
      <c r="F461" s="184" t="e">
        <f>YÜKSEK!#REF!</f>
        <v>#REF!</v>
      </c>
      <c r="G461" s="148" t="e">
        <f>YÜKSEK!#REF!</f>
        <v>#REF!</v>
      </c>
      <c r="H461" s="148" t="s">
        <v>80</v>
      </c>
      <c r="I461" s="148"/>
      <c r="J461" s="142" t="str">
        <f>'YARIŞMA BİLGİLERİ'!$F$21</f>
        <v>Master Erkekler</v>
      </c>
      <c r="K461" s="145" t="str">
        <f t="shared" si="11"/>
        <v>İZMİR-Masterler Türkiye Şampiyonası</v>
      </c>
      <c r="L461" s="196">
        <f>YÜKSEK!BD$4</f>
        <v>42210.732638888891</v>
      </c>
      <c r="M461" s="146" t="s">
        <v>193</v>
      </c>
    </row>
    <row r="462" spans="1:13" s="138" customFormat="1" ht="26.25" customHeight="1" x14ac:dyDescent="0.2">
      <c r="A462" s="140">
        <v>460</v>
      </c>
      <c r="B462" s="151" t="s">
        <v>80</v>
      </c>
      <c r="C462" s="141" t="e">
        <f>YÜKSEK!#REF!</f>
        <v>#REF!</v>
      </c>
      <c r="D462" s="145" t="e">
        <f>YÜKSEK!#REF!</f>
        <v>#REF!</v>
      </c>
      <c r="E462" s="145" t="e">
        <f>YÜKSEK!#REF!</f>
        <v>#REF!</v>
      </c>
      <c r="F462" s="184" t="e">
        <f>YÜKSEK!#REF!</f>
        <v>#REF!</v>
      </c>
      <c r="G462" s="148" t="e">
        <f>YÜKSEK!#REF!</f>
        <v>#REF!</v>
      </c>
      <c r="H462" s="148" t="s">
        <v>80</v>
      </c>
      <c r="I462" s="148"/>
      <c r="J462" s="142" t="str">
        <f>'YARIŞMA BİLGİLERİ'!$F$21</f>
        <v>Master Erkekler</v>
      </c>
      <c r="K462" s="145" t="str">
        <f t="shared" si="11"/>
        <v>İZMİR-Masterler Türkiye Şampiyonası</v>
      </c>
      <c r="L462" s="196">
        <f>YÜKSEK!BD$4</f>
        <v>42210.732638888891</v>
      </c>
      <c r="M462" s="146" t="s">
        <v>193</v>
      </c>
    </row>
    <row r="463" spans="1:13" s="138" customFormat="1" ht="26.25" customHeight="1" x14ac:dyDescent="0.2">
      <c r="A463" s="140">
        <v>461</v>
      </c>
      <c r="B463" s="151" t="s">
        <v>80</v>
      </c>
      <c r="C463" s="141" t="e">
        <f>YÜKSEK!#REF!</f>
        <v>#REF!</v>
      </c>
      <c r="D463" s="145" t="e">
        <f>YÜKSEK!#REF!</f>
        <v>#REF!</v>
      </c>
      <c r="E463" s="145" t="e">
        <f>YÜKSEK!#REF!</f>
        <v>#REF!</v>
      </c>
      <c r="F463" s="184" t="e">
        <f>YÜKSEK!#REF!</f>
        <v>#REF!</v>
      </c>
      <c r="G463" s="148" t="e">
        <f>YÜKSEK!#REF!</f>
        <v>#REF!</v>
      </c>
      <c r="H463" s="148" t="s">
        <v>80</v>
      </c>
      <c r="I463" s="148"/>
      <c r="J463" s="142" t="str">
        <f>'YARIŞMA BİLGİLERİ'!$F$21</f>
        <v>Master Erkekler</v>
      </c>
      <c r="K463" s="145" t="str">
        <f t="shared" si="11"/>
        <v>İZMİR-Masterler Türkiye Şampiyonası</v>
      </c>
      <c r="L463" s="196">
        <f>YÜKSEK!BD$4</f>
        <v>42210.732638888891</v>
      </c>
      <c r="M463" s="146" t="s">
        <v>193</v>
      </c>
    </row>
    <row r="464" spans="1:13" s="138" customFormat="1" ht="26.25" customHeight="1" x14ac:dyDescent="0.2">
      <c r="A464" s="140">
        <v>462</v>
      </c>
      <c r="B464" s="151" t="s">
        <v>80</v>
      </c>
      <c r="C464" s="141" t="e">
        <f>YÜKSEK!#REF!</f>
        <v>#REF!</v>
      </c>
      <c r="D464" s="145" t="e">
        <f>YÜKSEK!#REF!</f>
        <v>#REF!</v>
      </c>
      <c r="E464" s="145" t="e">
        <f>YÜKSEK!#REF!</f>
        <v>#REF!</v>
      </c>
      <c r="F464" s="184" t="e">
        <f>YÜKSEK!#REF!</f>
        <v>#REF!</v>
      </c>
      <c r="G464" s="148" t="e">
        <f>YÜKSEK!#REF!</f>
        <v>#REF!</v>
      </c>
      <c r="H464" s="148" t="s">
        <v>80</v>
      </c>
      <c r="I464" s="148"/>
      <c r="J464" s="142" t="str">
        <f>'YARIŞMA BİLGİLERİ'!$F$21</f>
        <v>Master Erkekler</v>
      </c>
      <c r="K464" s="145" t="str">
        <f t="shared" si="11"/>
        <v>İZMİR-Masterler Türkiye Şampiyonası</v>
      </c>
      <c r="L464" s="196">
        <f>YÜKSEK!BD$4</f>
        <v>42210.732638888891</v>
      </c>
      <c r="M464" s="146" t="s">
        <v>193</v>
      </c>
    </row>
    <row r="465" spans="1:13" s="138" customFormat="1" ht="26.25" customHeight="1" x14ac:dyDescent="0.2">
      <c r="A465" s="140">
        <v>463</v>
      </c>
      <c r="B465" s="151" t="s">
        <v>80</v>
      </c>
      <c r="C465" s="141" t="e">
        <f>YÜKSEK!#REF!</f>
        <v>#REF!</v>
      </c>
      <c r="D465" s="145" t="e">
        <f>YÜKSEK!#REF!</f>
        <v>#REF!</v>
      </c>
      <c r="E465" s="145" t="e">
        <f>YÜKSEK!#REF!</f>
        <v>#REF!</v>
      </c>
      <c r="F465" s="184" t="e">
        <f>YÜKSEK!#REF!</f>
        <v>#REF!</v>
      </c>
      <c r="G465" s="148" t="e">
        <f>YÜKSEK!#REF!</f>
        <v>#REF!</v>
      </c>
      <c r="H465" s="148" t="s">
        <v>80</v>
      </c>
      <c r="I465" s="148"/>
      <c r="J465" s="142" t="str">
        <f>'YARIŞMA BİLGİLERİ'!$F$21</f>
        <v>Master Erkekler</v>
      </c>
      <c r="K465" s="145" t="str">
        <f t="shared" si="11"/>
        <v>İZMİR-Masterler Türkiye Şampiyonası</v>
      </c>
      <c r="L465" s="196">
        <f>YÜKSEK!BD$4</f>
        <v>42210.732638888891</v>
      </c>
      <c r="M465" s="146" t="s">
        <v>193</v>
      </c>
    </row>
    <row r="466" spans="1:13" s="138" customFormat="1" ht="26.25" customHeight="1" x14ac:dyDescent="0.2">
      <c r="A466" s="140">
        <v>464</v>
      </c>
      <c r="B466" s="151" t="s">
        <v>80</v>
      </c>
      <c r="C466" s="141" t="e">
        <f>YÜKSEK!#REF!</f>
        <v>#REF!</v>
      </c>
      <c r="D466" s="145" t="e">
        <f>YÜKSEK!#REF!</f>
        <v>#REF!</v>
      </c>
      <c r="E466" s="145" t="e">
        <f>YÜKSEK!#REF!</f>
        <v>#REF!</v>
      </c>
      <c r="F466" s="184" t="e">
        <f>YÜKSEK!#REF!</f>
        <v>#REF!</v>
      </c>
      <c r="G466" s="148" t="e">
        <f>YÜKSEK!#REF!</f>
        <v>#REF!</v>
      </c>
      <c r="H466" s="148" t="s">
        <v>80</v>
      </c>
      <c r="I466" s="148"/>
      <c r="J466" s="142" t="str">
        <f>'YARIŞMA BİLGİLERİ'!$F$21</f>
        <v>Master Erkekler</v>
      </c>
      <c r="K466" s="145" t="str">
        <f t="shared" si="11"/>
        <v>İZMİR-Masterler Türkiye Şampiyonası</v>
      </c>
      <c r="L466" s="196">
        <f>YÜKSEK!BD$4</f>
        <v>42210.732638888891</v>
      </c>
      <c r="M466" s="146" t="s">
        <v>193</v>
      </c>
    </row>
    <row r="467" spans="1:13" s="138" customFormat="1" ht="26.25" customHeight="1" x14ac:dyDescent="0.2">
      <c r="A467" s="140">
        <v>465</v>
      </c>
      <c r="B467" s="151" t="s">
        <v>79</v>
      </c>
      <c r="C467" s="141" t="str">
        <f>ÜÇADIM!D8</f>
        <v>1.1.1976</v>
      </c>
      <c r="D467" s="145" t="str">
        <f>ÜÇADIM!F8</f>
        <v>İBRAHİM TAŞAR</v>
      </c>
      <c r="E467" s="145" t="str">
        <f>ÜÇADIM!G8</f>
        <v>ÇAYKUR RİZESPOR</v>
      </c>
      <c r="F467" s="184">
        <f>ÜÇADIM!O8</f>
        <v>1208</v>
      </c>
      <c r="G467" s="148">
        <f>ÜÇADIM!A8</f>
        <v>1</v>
      </c>
      <c r="H467" s="148" t="s">
        <v>79</v>
      </c>
      <c r="I467" s="148"/>
      <c r="J467" s="142" t="str">
        <f>'YARIŞMA BİLGİLERİ'!$F$21</f>
        <v>Master Erkekler</v>
      </c>
      <c r="K467" s="145" t="str">
        <f t="shared" si="11"/>
        <v>İZMİR-Masterler Türkiye Şampiyonası</v>
      </c>
      <c r="L467" s="196" t="e">
        <f>ÜÇADIM!#REF!</f>
        <v>#REF!</v>
      </c>
      <c r="M467" s="146" t="s">
        <v>193</v>
      </c>
    </row>
    <row r="468" spans="1:13" s="138" customFormat="1" ht="26.25" customHeight="1" x14ac:dyDescent="0.2">
      <c r="A468" s="140">
        <v>466</v>
      </c>
      <c r="B468" s="151" t="s">
        <v>79</v>
      </c>
      <c r="C468" s="141" t="str">
        <f>ÜÇADIM!D13</f>
        <v>24.9.1969</v>
      </c>
      <c r="D468" s="145" t="str">
        <f>ÜÇADIM!F13</f>
        <v>SÜHA POLAT</v>
      </c>
      <c r="E468" s="145" t="str">
        <f>ÜÇADIM!G13</f>
        <v>İZMİR MASTERLER ATL. KULÜBÜ</v>
      </c>
      <c r="F468" s="184">
        <f>ÜÇADIM!O13</f>
        <v>914</v>
      </c>
      <c r="G468" s="148">
        <f>ÜÇADIM!A13</f>
        <v>3</v>
      </c>
      <c r="H468" s="148" t="s">
        <v>79</v>
      </c>
      <c r="I468" s="148"/>
      <c r="J468" s="142" t="str">
        <f>'YARIŞMA BİLGİLERİ'!$F$21</f>
        <v>Master Erkekler</v>
      </c>
      <c r="K468" s="145" t="str">
        <f t="shared" si="11"/>
        <v>İZMİR-Masterler Türkiye Şampiyonası</v>
      </c>
      <c r="L468" s="196" t="e">
        <f>ÜÇADIM!#REF!</f>
        <v>#REF!</v>
      </c>
      <c r="M468" s="146" t="s">
        <v>193</v>
      </c>
    </row>
    <row r="469" spans="1:13" s="138" customFormat="1" ht="26.25" customHeight="1" x14ac:dyDescent="0.2">
      <c r="A469" s="140">
        <v>467</v>
      </c>
      <c r="B469" s="151" t="s">
        <v>79</v>
      </c>
      <c r="C469" s="141" t="e">
        <f>ÜÇADIM!#REF!</f>
        <v>#REF!</v>
      </c>
      <c r="D469" s="145" t="e">
        <f>ÜÇADIM!#REF!</f>
        <v>#REF!</v>
      </c>
      <c r="E469" s="145" t="e">
        <f>ÜÇADIM!#REF!</f>
        <v>#REF!</v>
      </c>
      <c r="F469" s="184" t="e">
        <f>ÜÇADIM!#REF!</f>
        <v>#REF!</v>
      </c>
      <c r="G469" s="148" t="e">
        <f>ÜÇADIM!#REF!</f>
        <v>#REF!</v>
      </c>
      <c r="H469" s="148" t="s">
        <v>79</v>
      </c>
      <c r="I469" s="148"/>
      <c r="J469" s="142" t="str">
        <f>'YARIŞMA BİLGİLERİ'!$F$21</f>
        <v>Master Erkekler</v>
      </c>
      <c r="K469" s="145" t="str">
        <f t="shared" si="11"/>
        <v>İZMİR-Masterler Türkiye Şampiyonası</v>
      </c>
      <c r="L469" s="196" t="e">
        <f>ÜÇADIM!#REF!</f>
        <v>#REF!</v>
      </c>
      <c r="M469" s="146" t="s">
        <v>193</v>
      </c>
    </row>
    <row r="470" spans="1:13" s="138" customFormat="1" ht="26.25" customHeight="1" x14ac:dyDescent="0.2">
      <c r="A470" s="140">
        <v>468</v>
      </c>
      <c r="B470" s="151" t="s">
        <v>79</v>
      </c>
      <c r="C470" s="141" t="str">
        <f>ÜÇADIM!D16</f>
        <v>23.7.1964</v>
      </c>
      <c r="D470" s="145" t="str">
        <f>ÜÇADIM!F16</f>
        <v>EYÜP ÇALIŞKAN</v>
      </c>
      <c r="E470" s="145" t="str">
        <f>ÜÇADIM!G16</f>
        <v>İZMİT ATLETİZM MASTER KULÜBÜ</v>
      </c>
      <c r="F470" s="184">
        <f>ÜÇADIM!O16</f>
        <v>900</v>
      </c>
      <c r="G470" s="148">
        <f>ÜÇADIM!A16</f>
        <v>1</v>
      </c>
      <c r="H470" s="148" t="s">
        <v>79</v>
      </c>
      <c r="I470" s="148"/>
      <c r="J470" s="142" t="str">
        <f>'YARIŞMA BİLGİLERİ'!$F$21</f>
        <v>Master Erkekler</v>
      </c>
      <c r="K470" s="145" t="str">
        <f t="shared" si="11"/>
        <v>İZMİR-Masterler Türkiye Şampiyonası</v>
      </c>
      <c r="L470" s="196" t="e">
        <f>ÜÇADIM!#REF!</f>
        <v>#REF!</v>
      </c>
      <c r="M470" s="146" t="s">
        <v>193</v>
      </c>
    </row>
    <row r="471" spans="1:13" s="138" customFormat="1" ht="26.25" customHeight="1" x14ac:dyDescent="0.2">
      <c r="A471" s="140">
        <v>469</v>
      </c>
      <c r="B471" s="151" t="s">
        <v>79</v>
      </c>
      <c r="C471" s="141" t="str">
        <f>ÜÇADIM!D17</f>
        <v>6.2.1969</v>
      </c>
      <c r="D471" s="145" t="str">
        <f>ÜÇADIM!F17</f>
        <v>YUSUF MOL</v>
      </c>
      <c r="E471" s="145" t="str">
        <f>ÜÇADIM!G17</f>
        <v>İZMİR ATLETİZM SPOR KULÜBÜ</v>
      </c>
      <c r="F471" s="184">
        <f>ÜÇADIM!O17</f>
        <v>0</v>
      </c>
      <c r="G471" s="148">
        <f>ÜÇADIM!A17</f>
        <v>2</v>
      </c>
      <c r="H471" s="148" t="s">
        <v>79</v>
      </c>
      <c r="I471" s="148"/>
      <c r="J471" s="142" t="str">
        <f>'YARIŞMA BİLGİLERİ'!$F$21</f>
        <v>Master Erkekler</v>
      </c>
      <c r="K471" s="145" t="str">
        <f t="shared" si="11"/>
        <v>İZMİR-Masterler Türkiye Şampiyonası</v>
      </c>
      <c r="L471" s="196" t="e">
        <f>ÜÇADIM!#REF!</f>
        <v>#REF!</v>
      </c>
      <c r="M471" s="146" t="s">
        <v>193</v>
      </c>
    </row>
    <row r="472" spans="1:13" s="138" customFormat="1" ht="26.25" customHeight="1" x14ac:dyDescent="0.2">
      <c r="A472" s="140">
        <v>470</v>
      </c>
      <c r="B472" s="151" t="s">
        <v>79</v>
      </c>
      <c r="C472" s="141" t="e">
        <f>ÜÇADIM!#REF!</f>
        <v>#REF!</v>
      </c>
      <c r="D472" s="145" t="e">
        <f>ÜÇADIM!#REF!</f>
        <v>#REF!</v>
      </c>
      <c r="E472" s="145" t="e">
        <f>ÜÇADIM!#REF!</f>
        <v>#REF!</v>
      </c>
      <c r="F472" s="184" t="e">
        <f>ÜÇADIM!#REF!</f>
        <v>#REF!</v>
      </c>
      <c r="G472" s="148" t="e">
        <f>ÜÇADIM!#REF!</f>
        <v>#REF!</v>
      </c>
      <c r="H472" s="148" t="s">
        <v>79</v>
      </c>
      <c r="I472" s="148"/>
      <c r="J472" s="142" t="str">
        <f>'YARIŞMA BİLGİLERİ'!$F$21</f>
        <v>Master Erkekler</v>
      </c>
      <c r="K472" s="145" t="str">
        <f t="shared" si="11"/>
        <v>İZMİR-Masterler Türkiye Şampiyonası</v>
      </c>
      <c r="L472" s="196" t="e">
        <f>ÜÇADIM!#REF!</f>
        <v>#REF!</v>
      </c>
      <c r="M472" s="146" t="s">
        <v>193</v>
      </c>
    </row>
    <row r="473" spans="1:13" s="138" customFormat="1" ht="26.25" customHeight="1" x14ac:dyDescent="0.2">
      <c r="A473" s="140">
        <v>471</v>
      </c>
      <c r="B473" s="151" t="s">
        <v>79</v>
      </c>
      <c r="C473" s="141" t="e">
        <f>ÜÇADIM!#REF!</f>
        <v>#REF!</v>
      </c>
      <c r="D473" s="145" t="e">
        <f>ÜÇADIM!#REF!</f>
        <v>#REF!</v>
      </c>
      <c r="E473" s="145" t="e">
        <f>ÜÇADIM!#REF!</f>
        <v>#REF!</v>
      </c>
      <c r="F473" s="184" t="e">
        <f>ÜÇADIM!#REF!</f>
        <v>#REF!</v>
      </c>
      <c r="G473" s="148" t="e">
        <f>ÜÇADIM!#REF!</f>
        <v>#REF!</v>
      </c>
      <c r="H473" s="148" t="s">
        <v>79</v>
      </c>
      <c r="I473" s="148"/>
      <c r="J473" s="142" t="str">
        <f>'YARIŞMA BİLGİLERİ'!$F$21</f>
        <v>Master Erkekler</v>
      </c>
      <c r="K473" s="145" t="str">
        <f t="shared" si="11"/>
        <v>İZMİR-Masterler Türkiye Şampiyonası</v>
      </c>
      <c r="L473" s="196" t="e">
        <f>ÜÇADIM!#REF!</f>
        <v>#REF!</v>
      </c>
      <c r="M473" s="146" t="s">
        <v>193</v>
      </c>
    </row>
    <row r="474" spans="1:13" s="138" customFormat="1" ht="26.25" customHeight="1" x14ac:dyDescent="0.2">
      <c r="A474" s="140">
        <v>472</v>
      </c>
      <c r="B474" s="151" t="s">
        <v>79</v>
      </c>
      <c r="C474" s="141" t="str">
        <f>ÜÇADIM!D20</f>
        <v>12.2.1957</v>
      </c>
      <c r="D474" s="145" t="str">
        <f>ÜÇADIM!F20</f>
        <v>MESUT YARIN</v>
      </c>
      <c r="E474" s="145" t="str">
        <f>ÜÇADIM!G20</f>
        <v>İZMİR MASTERLER ATL. KULÜBÜ</v>
      </c>
      <c r="F474" s="184">
        <f>ÜÇADIM!O20</f>
        <v>883</v>
      </c>
      <c r="G474" s="148">
        <f>ÜÇADIM!A20</f>
        <v>2</v>
      </c>
      <c r="H474" s="148" t="s">
        <v>79</v>
      </c>
      <c r="I474" s="148"/>
      <c r="J474" s="142" t="str">
        <f>'YARIŞMA BİLGİLERİ'!$F$21</f>
        <v>Master Erkekler</v>
      </c>
      <c r="K474" s="145" t="str">
        <f t="shared" si="11"/>
        <v>İZMİR-Masterler Türkiye Şampiyonası</v>
      </c>
      <c r="L474" s="196" t="e">
        <f>ÜÇADIM!#REF!</f>
        <v>#REF!</v>
      </c>
      <c r="M474" s="146" t="s">
        <v>193</v>
      </c>
    </row>
    <row r="475" spans="1:13" s="138" customFormat="1" ht="26.25" customHeight="1" x14ac:dyDescent="0.2">
      <c r="A475" s="140">
        <v>473</v>
      </c>
      <c r="B475" s="151" t="s">
        <v>79</v>
      </c>
      <c r="C475" s="141" t="e">
        <f>ÜÇADIM!#REF!</f>
        <v>#REF!</v>
      </c>
      <c r="D475" s="145" t="e">
        <f>ÜÇADIM!#REF!</f>
        <v>#REF!</v>
      </c>
      <c r="E475" s="145" t="e">
        <f>ÜÇADIM!#REF!</f>
        <v>#REF!</v>
      </c>
      <c r="F475" s="184" t="e">
        <f>ÜÇADIM!#REF!</f>
        <v>#REF!</v>
      </c>
      <c r="G475" s="148" t="e">
        <f>ÜÇADIM!#REF!</f>
        <v>#REF!</v>
      </c>
      <c r="H475" s="148" t="s">
        <v>79</v>
      </c>
      <c r="I475" s="148"/>
      <c r="J475" s="142" t="str">
        <f>'YARIŞMA BİLGİLERİ'!$F$21</f>
        <v>Master Erkekler</v>
      </c>
      <c r="K475" s="145" t="str">
        <f t="shared" si="11"/>
        <v>İZMİR-Masterler Türkiye Şampiyonası</v>
      </c>
      <c r="L475" s="196" t="e">
        <f>ÜÇADIM!#REF!</f>
        <v>#REF!</v>
      </c>
      <c r="M475" s="146" t="s">
        <v>193</v>
      </c>
    </row>
    <row r="476" spans="1:13" s="138" customFormat="1" ht="26.25" customHeight="1" x14ac:dyDescent="0.2">
      <c r="A476" s="140">
        <v>474</v>
      </c>
      <c r="B476" s="151" t="s">
        <v>79</v>
      </c>
      <c r="C476" s="141" t="e">
        <f>ÜÇADIM!#REF!</f>
        <v>#REF!</v>
      </c>
      <c r="D476" s="145" t="e">
        <f>ÜÇADIM!#REF!</f>
        <v>#REF!</v>
      </c>
      <c r="E476" s="145" t="e">
        <f>ÜÇADIM!#REF!</f>
        <v>#REF!</v>
      </c>
      <c r="F476" s="184" t="e">
        <f>ÜÇADIM!#REF!</f>
        <v>#REF!</v>
      </c>
      <c r="G476" s="148" t="e">
        <f>ÜÇADIM!#REF!</f>
        <v>#REF!</v>
      </c>
      <c r="H476" s="148" t="s">
        <v>79</v>
      </c>
      <c r="I476" s="148"/>
      <c r="J476" s="142" t="str">
        <f>'YARIŞMA BİLGİLERİ'!$F$21</f>
        <v>Master Erkekler</v>
      </c>
      <c r="K476" s="145" t="str">
        <f t="shared" si="11"/>
        <v>İZMİR-Masterler Türkiye Şampiyonası</v>
      </c>
      <c r="L476" s="196" t="e">
        <f>ÜÇADIM!#REF!</f>
        <v>#REF!</v>
      </c>
      <c r="M476" s="146" t="s">
        <v>193</v>
      </c>
    </row>
    <row r="477" spans="1:13" s="138" customFormat="1" ht="26.25" customHeight="1" x14ac:dyDescent="0.2">
      <c r="A477" s="140">
        <v>475</v>
      </c>
      <c r="B477" s="151" t="s">
        <v>79</v>
      </c>
      <c r="C477" s="141" t="str">
        <f>ÜÇADIM!D24</f>
        <v>11.7.1944</v>
      </c>
      <c r="D477" s="145" t="str">
        <f>ÜÇADIM!F24</f>
        <v>AHMET SEZER ENGİN</v>
      </c>
      <c r="E477" s="145" t="str">
        <f>ÜÇADIM!G24</f>
        <v>İZMİR MASTERLER ATL. KULÜBÜ</v>
      </c>
      <c r="F477" s="184">
        <f>ÜÇADIM!O24</f>
        <v>735</v>
      </c>
      <c r="G477" s="148">
        <f>ÜÇADIM!A24</f>
        <v>1</v>
      </c>
      <c r="H477" s="148" t="s">
        <v>79</v>
      </c>
      <c r="I477" s="148"/>
      <c r="J477" s="142" t="str">
        <f>'YARIŞMA BİLGİLERİ'!$F$21</f>
        <v>Master Erkekler</v>
      </c>
      <c r="K477" s="145" t="str">
        <f t="shared" si="11"/>
        <v>İZMİR-Masterler Türkiye Şampiyonası</v>
      </c>
      <c r="L477" s="196" t="e">
        <f>ÜÇADIM!#REF!</f>
        <v>#REF!</v>
      </c>
      <c r="M477" s="146" t="s">
        <v>193</v>
      </c>
    </row>
    <row r="478" spans="1:13" s="138" customFormat="1" ht="26.25" customHeight="1" x14ac:dyDescent="0.2">
      <c r="A478" s="140">
        <v>476</v>
      </c>
      <c r="B478" s="151" t="s">
        <v>79</v>
      </c>
      <c r="C478" s="141" t="e">
        <f>ÜÇADIM!#REF!</f>
        <v>#REF!</v>
      </c>
      <c r="D478" s="145" t="e">
        <f>ÜÇADIM!#REF!</f>
        <v>#REF!</v>
      </c>
      <c r="E478" s="145" t="e">
        <f>ÜÇADIM!#REF!</f>
        <v>#REF!</v>
      </c>
      <c r="F478" s="184" t="e">
        <f>ÜÇADIM!#REF!</f>
        <v>#REF!</v>
      </c>
      <c r="G478" s="148" t="e">
        <f>ÜÇADIM!#REF!</f>
        <v>#REF!</v>
      </c>
      <c r="H478" s="148" t="s">
        <v>79</v>
      </c>
      <c r="I478" s="148"/>
      <c r="J478" s="142" t="str">
        <f>'YARIŞMA BİLGİLERİ'!$F$21</f>
        <v>Master Erkekler</v>
      </c>
      <c r="K478" s="145" t="str">
        <f t="shared" si="11"/>
        <v>İZMİR-Masterler Türkiye Şampiyonası</v>
      </c>
      <c r="L478" s="196" t="e">
        <f>ÜÇADIM!#REF!</f>
        <v>#REF!</v>
      </c>
      <c r="M478" s="146" t="s">
        <v>193</v>
      </c>
    </row>
    <row r="479" spans="1:13" s="138" customFormat="1" ht="26.25" customHeight="1" x14ac:dyDescent="0.2">
      <c r="A479" s="140">
        <v>477</v>
      </c>
      <c r="B479" s="151" t="s">
        <v>79</v>
      </c>
      <c r="C479" s="141" t="e">
        <f>ÜÇADIM!#REF!</f>
        <v>#REF!</v>
      </c>
      <c r="D479" s="145" t="e">
        <f>ÜÇADIM!#REF!</f>
        <v>#REF!</v>
      </c>
      <c r="E479" s="145" t="e">
        <f>ÜÇADIM!#REF!</f>
        <v>#REF!</v>
      </c>
      <c r="F479" s="184" t="e">
        <f>ÜÇADIM!#REF!</f>
        <v>#REF!</v>
      </c>
      <c r="G479" s="148" t="e">
        <f>ÜÇADIM!#REF!</f>
        <v>#REF!</v>
      </c>
      <c r="H479" s="148" t="s">
        <v>79</v>
      </c>
      <c r="I479" s="148"/>
      <c r="J479" s="142" t="str">
        <f>'YARIŞMA BİLGİLERİ'!$F$21</f>
        <v>Master Erkekler</v>
      </c>
      <c r="K479" s="145" t="str">
        <f t="shared" si="11"/>
        <v>İZMİR-Masterler Türkiye Şampiyonası</v>
      </c>
      <c r="L479" s="196" t="e">
        <f>ÜÇADIM!#REF!</f>
        <v>#REF!</v>
      </c>
      <c r="M479" s="146" t="s">
        <v>193</v>
      </c>
    </row>
    <row r="480" spans="1:13" s="138" customFormat="1" ht="26.25" customHeight="1" x14ac:dyDescent="0.2">
      <c r="A480" s="140">
        <v>478</v>
      </c>
      <c r="B480" s="151" t="s">
        <v>79</v>
      </c>
      <c r="C480" s="141" t="e">
        <f>ÜÇADIM!#REF!</f>
        <v>#REF!</v>
      </c>
      <c r="D480" s="145" t="e">
        <f>ÜÇADIM!#REF!</f>
        <v>#REF!</v>
      </c>
      <c r="E480" s="145" t="e">
        <f>ÜÇADIM!#REF!</f>
        <v>#REF!</v>
      </c>
      <c r="F480" s="184" t="e">
        <f>ÜÇADIM!#REF!</f>
        <v>#REF!</v>
      </c>
      <c r="G480" s="148" t="e">
        <f>ÜÇADIM!#REF!</f>
        <v>#REF!</v>
      </c>
      <c r="H480" s="148" t="s">
        <v>79</v>
      </c>
      <c r="I480" s="148"/>
      <c r="J480" s="142" t="str">
        <f>'YARIŞMA BİLGİLERİ'!$F$21</f>
        <v>Master Erkekler</v>
      </c>
      <c r="K480" s="145" t="str">
        <f t="shared" si="11"/>
        <v>İZMİR-Masterler Türkiye Şampiyonası</v>
      </c>
      <c r="L480" s="196" t="e">
        <f>ÜÇADIM!#REF!</f>
        <v>#REF!</v>
      </c>
      <c r="M480" s="146" t="s">
        <v>193</v>
      </c>
    </row>
    <row r="481" spans="1:13" s="138" customFormat="1" ht="26.25" customHeight="1" x14ac:dyDescent="0.2">
      <c r="A481" s="140">
        <v>479</v>
      </c>
      <c r="B481" s="151" t="s">
        <v>79</v>
      </c>
      <c r="C481" s="141" t="e">
        <f>ÜÇADIM!#REF!</f>
        <v>#REF!</v>
      </c>
      <c r="D481" s="145" t="e">
        <f>ÜÇADIM!#REF!</f>
        <v>#REF!</v>
      </c>
      <c r="E481" s="145" t="e">
        <f>ÜÇADIM!#REF!</f>
        <v>#REF!</v>
      </c>
      <c r="F481" s="184" t="e">
        <f>ÜÇADIM!#REF!</f>
        <v>#REF!</v>
      </c>
      <c r="G481" s="148" t="e">
        <f>ÜÇADIM!#REF!</f>
        <v>#REF!</v>
      </c>
      <c r="H481" s="148" t="s">
        <v>79</v>
      </c>
      <c r="I481" s="148"/>
      <c r="J481" s="142" t="str">
        <f>'YARIŞMA BİLGİLERİ'!$F$21</f>
        <v>Master Erkekler</v>
      </c>
      <c r="K481" s="145" t="str">
        <f t="shared" si="11"/>
        <v>İZMİR-Masterler Türkiye Şampiyonası</v>
      </c>
      <c r="L481" s="196" t="e">
        <f>ÜÇADIM!#REF!</f>
        <v>#REF!</v>
      </c>
      <c r="M481" s="146" t="s">
        <v>193</v>
      </c>
    </row>
    <row r="482" spans="1:13" s="138" customFormat="1" ht="26.25" customHeight="1" x14ac:dyDescent="0.2">
      <c r="A482" s="140">
        <v>480</v>
      </c>
      <c r="B482" s="151" t="s">
        <v>79</v>
      </c>
      <c r="C482" s="141" t="e">
        <f>ÜÇADIM!#REF!</f>
        <v>#REF!</v>
      </c>
      <c r="D482" s="145" t="e">
        <f>ÜÇADIM!#REF!</f>
        <v>#REF!</v>
      </c>
      <c r="E482" s="145" t="e">
        <f>ÜÇADIM!#REF!</f>
        <v>#REF!</v>
      </c>
      <c r="F482" s="184" t="e">
        <f>ÜÇADIM!#REF!</f>
        <v>#REF!</v>
      </c>
      <c r="G482" s="148" t="e">
        <f>ÜÇADIM!#REF!</f>
        <v>#REF!</v>
      </c>
      <c r="H482" s="148" t="s">
        <v>79</v>
      </c>
      <c r="I482" s="148"/>
      <c r="J482" s="142" t="str">
        <f>'YARIŞMA BİLGİLERİ'!$F$21</f>
        <v>Master Erkekler</v>
      </c>
      <c r="K482" s="145" t="str">
        <f t="shared" si="11"/>
        <v>İZMİR-Masterler Türkiye Şampiyonası</v>
      </c>
      <c r="L482" s="196" t="e">
        <f>ÜÇADIM!#REF!</f>
        <v>#REF!</v>
      </c>
      <c r="M482" s="146" t="s">
        <v>193</v>
      </c>
    </row>
    <row r="483" spans="1:13" s="138" customFormat="1" ht="26.25" customHeight="1" x14ac:dyDescent="0.2">
      <c r="A483" s="140">
        <v>481</v>
      </c>
      <c r="B483" s="151" t="s">
        <v>79</v>
      </c>
      <c r="C483" s="141" t="e">
        <f>ÜÇADIM!#REF!</f>
        <v>#REF!</v>
      </c>
      <c r="D483" s="145" t="e">
        <f>ÜÇADIM!#REF!</f>
        <v>#REF!</v>
      </c>
      <c r="E483" s="145" t="e">
        <f>ÜÇADIM!#REF!</f>
        <v>#REF!</v>
      </c>
      <c r="F483" s="184" t="e">
        <f>ÜÇADIM!#REF!</f>
        <v>#REF!</v>
      </c>
      <c r="G483" s="148" t="e">
        <f>ÜÇADIM!#REF!</f>
        <v>#REF!</v>
      </c>
      <c r="H483" s="148" t="s">
        <v>79</v>
      </c>
      <c r="I483" s="148"/>
      <c r="J483" s="142" t="str">
        <f>'YARIŞMA BİLGİLERİ'!$F$21</f>
        <v>Master Erkekler</v>
      </c>
      <c r="K483" s="145" t="str">
        <f t="shared" si="11"/>
        <v>İZMİR-Masterler Türkiye Şampiyonası</v>
      </c>
      <c r="L483" s="196" t="e">
        <f>ÜÇADIM!#REF!</f>
        <v>#REF!</v>
      </c>
      <c r="M483" s="146" t="s">
        <v>193</v>
      </c>
    </row>
    <row r="484" spans="1:13" s="138" customFormat="1" ht="26.25" customHeight="1" x14ac:dyDescent="0.2">
      <c r="A484" s="140">
        <v>482</v>
      </c>
      <c r="B484" s="151" t="s">
        <v>79</v>
      </c>
      <c r="C484" s="141" t="e">
        <f>ÜÇADIM!#REF!</f>
        <v>#REF!</v>
      </c>
      <c r="D484" s="145" t="e">
        <f>ÜÇADIM!#REF!</f>
        <v>#REF!</v>
      </c>
      <c r="E484" s="145" t="e">
        <f>ÜÇADIM!#REF!</f>
        <v>#REF!</v>
      </c>
      <c r="F484" s="184" t="e">
        <f>ÜÇADIM!#REF!</f>
        <v>#REF!</v>
      </c>
      <c r="G484" s="148" t="e">
        <f>ÜÇADIM!#REF!</f>
        <v>#REF!</v>
      </c>
      <c r="H484" s="148" t="s">
        <v>79</v>
      </c>
      <c r="I484" s="148"/>
      <c r="J484" s="142" t="str">
        <f>'YARIŞMA BİLGİLERİ'!$F$21</f>
        <v>Master Erkekler</v>
      </c>
      <c r="K484" s="145" t="str">
        <f t="shared" si="11"/>
        <v>İZMİR-Masterler Türkiye Şampiyonası</v>
      </c>
      <c r="L484" s="196" t="e">
        <f>ÜÇADIM!#REF!</f>
        <v>#REF!</v>
      </c>
      <c r="M484" s="146" t="s">
        <v>193</v>
      </c>
    </row>
    <row r="485" spans="1:13" s="138" customFormat="1" ht="26.25" customHeight="1" x14ac:dyDescent="0.2">
      <c r="A485" s="140">
        <v>483</v>
      </c>
      <c r="B485" s="151" t="s">
        <v>79</v>
      </c>
      <c r="C485" s="141" t="e">
        <f>ÜÇADIM!#REF!</f>
        <v>#REF!</v>
      </c>
      <c r="D485" s="145" t="e">
        <f>ÜÇADIM!#REF!</f>
        <v>#REF!</v>
      </c>
      <c r="E485" s="145" t="e">
        <f>ÜÇADIM!#REF!</f>
        <v>#REF!</v>
      </c>
      <c r="F485" s="184" t="e">
        <f>ÜÇADIM!#REF!</f>
        <v>#REF!</v>
      </c>
      <c r="G485" s="148" t="e">
        <f>ÜÇADIM!#REF!</f>
        <v>#REF!</v>
      </c>
      <c r="H485" s="148" t="s">
        <v>79</v>
      </c>
      <c r="I485" s="148"/>
      <c r="J485" s="142" t="str">
        <f>'YARIŞMA BİLGİLERİ'!$F$21</f>
        <v>Master Erkekler</v>
      </c>
      <c r="K485" s="145" t="str">
        <f t="shared" si="11"/>
        <v>İZMİR-Masterler Türkiye Şampiyonası</v>
      </c>
      <c r="L485" s="196" t="e">
        <f>ÜÇADIM!#REF!</f>
        <v>#REF!</v>
      </c>
      <c r="M485" s="146" t="s">
        <v>193</v>
      </c>
    </row>
    <row r="486" spans="1:13" s="138" customFormat="1" ht="26.25" customHeight="1" x14ac:dyDescent="0.2">
      <c r="A486" s="140">
        <v>484</v>
      </c>
      <c r="B486" s="151" t="s">
        <v>79</v>
      </c>
      <c r="C486" s="141" t="e">
        <f>ÜÇADIM!#REF!</f>
        <v>#REF!</v>
      </c>
      <c r="D486" s="145" t="e">
        <f>ÜÇADIM!#REF!</f>
        <v>#REF!</v>
      </c>
      <c r="E486" s="145" t="e">
        <f>ÜÇADIM!#REF!</f>
        <v>#REF!</v>
      </c>
      <c r="F486" s="184" t="e">
        <f>ÜÇADIM!#REF!</f>
        <v>#REF!</v>
      </c>
      <c r="G486" s="148" t="e">
        <f>ÜÇADIM!#REF!</f>
        <v>#REF!</v>
      </c>
      <c r="H486" s="148" t="s">
        <v>79</v>
      </c>
      <c r="I486" s="148"/>
      <c r="J486" s="142" t="str">
        <f>'YARIŞMA BİLGİLERİ'!$F$21</f>
        <v>Master Erkekler</v>
      </c>
      <c r="K486" s="145" t="str">
        <f t="shared" si="11"/>
        <v>İZMİR-Masterler Türkiye Şampiyonası</v>
      </c>
      <c r="L486" s="196" t="e">
        <f>ÜÇADIM!#REF!</f>
        <v>#REF!</v>
      </c>
      <c r="M486" s="146" t="s">
        <v>193</v>
      </c>
    </row>
    <row r="487" spans="1:13" s="138" customFormat="1" ht="26.25" customHeight="1" x14ac:dyDescent="0.2">
      <c r="A487" s="140">
        <v>485</v>
      </c>
      <c r="B487" s="151" t="s">
        <v>79</v>
      </c>
      <c r="C487" s="141" t="e">
        <f>ÜÇADIM!#REF!</f>
        <v>#REF!</v>
      </c>
      <c r="D487" s="145" t="e">
        <f>ÜÇADIM!#REF!</f>
        <v>#REF!</v>
      </c>
      <c r="E487" s="145" t="e">
        <f>ÜÇADIM!#REF!</f>
        <v>#REF!</v>
      </c>
      <c r="F487" s="184" t="e">
        <f>ÜÇADIM!#REF!</f>
        <v>#REF!</v>
      </c>
      <c r="G487" s="148" t="e">
        <f>ÜÇADIM!#REF!</f>
        <v>#REF!</v>
      </c>
      <c r="H487" s="148" t="s">
        <v>79</v>
      </c>
      <c r="I487" s="148"/>
      <c r="J487" s="142" t="str">
        <f>'YARIŞMA BİLGİLERİ'!$F$21</f>
        <v>Master Erkekler</v>
      </c>
      <c r="K487" s="145" t="str">
        <f t="shared" si="11"/>
        <v>İZMİR-Masterler Türkiye Şampiyonası</v>
      </c>
      <c r="L487" s="196" t="e">
        <f>ÜÇADIM!#REF!</f>
        <v>#REF!</v>
      </c>
      <c r="M487" s="146" t="s">
        <v>193</v>
      </c>
    </row>
    <row r="488" spans="1:13" s="138" customFormat="1" ht="26.25" customHeight="1" x14ac:dyDescent="0.2">
      <c r="A488" s="140">
        <v>486</v>
      </c>
      <c r="B488" s="151" t="s">
        <v>79</v>
      </c>
      <c r="C488" s="141" t="e">
        <f>ÜÇADIM!#REF!</f>
        <v>#REF!</v>
      </c>
      <c r="D488" s="145" t="e">
        <f>ÜÇADIM!#REF!</f>
        <v>#REF!</v>
      </c>
      <c r="E488" s="145" t="e">
        <f>ÜÇADIM!#REF!</f>
        <v>#REF!</v>
      </c>
      <c r="F488" s="184" t="e">
        <f>ÜÇADIM!#REF!</f>
        <v>#REF!</v>
      </c>
      <c r="G488" s="148" t="e">
        <f>ÜÇADIM!#REF!</f>
        <v>#REF!</v>
      </c>
      <c r="H488" s="148" t="s">
        <v>79</v>
      </c>
      <c r="I488" s="148"/>
      <c r="J488" s="142" t="str">
        <f>'YARIŞMA BİLGİLERİ'!$F$21</f>
        <v>Master Erkekler</v>
      </c>
      <c r="K488" s="145" t="str">
        <f t="shared" si="11"/>
        <v>İZMİR-Masterler Türkiye Şampiyonası</v>
      </c>
      <c r="L488" s="196" t="e">
        <f>ÜÇADIM!#REF!</f>
        <v>#REF!</v>
      </c>
      <c r="M488" s="146" t="s">
        <v>193</v>
      </c>
    </row>
    <row r="489" spans="1:13" s="138" customFormat="1" ht="26.25" customHeight="1" x14ac:dyDescent="0.2">
      <c r="A489" s="140">
        <v>487</v>
      </c>
      <c r="B489" s="151" t="s">
        <v>79</v>
      </c>
      <c r="C489" s="141" t="e">
        <f>ÜÇADIM!#REF!</f>
        <v>#REF!</v>
      </c>
      <c r="D489" s="145" t="e">
        <f>ÜÇADIM!#REF!</f>
        <v>#REF!</v>
      </c>
      <c r="E489" s="145" t="e">
        <f>ÜÇADIM!#REF!</f>
        <v>#REF!</v>
      </c>
      <c r="F489" s="184" t="e">
        <f>ÜÇADIM!#REF!</f>
        <v>#REF!</v>
      </c>
      <c r="G489" s="148" t="e">
        <f>ÜÇADIM!#REF!</f>
        <v>#REF!</v>
      </c>
      <c r="H489" s="148" t="s">
        <v>79</v>
      </c>
      <c r="I489" s="148"/>
      <c r="J489" s="142" t="str">
        <f>'YARIŞMA BİLGİLERİ'!$F$21</f>
        <v>Master Erkekler</v>
      </c>
      <c r="K489" s="145" t="str">
        <f t="shared" si="11"/>
        <v>İZMİR-Masterler Türkiye Şampiyonası</v>
      </c>
      <c r="L489" s="196" t="e">
        <f>ÜÇADIM!#REF!</f>
        <v>#REF!</v>
      </c>
      <c r="M489" s="146" t="s">
        <v>193</v>
      </c>
    </row>
    <row r="490" spans="1:13" s="138" customFormat="1" ht="26.25" customHeight="1" x14ac:dyDescent="0.2">
      <c r="A490" s="140">
        <v>488</v>
      </c>
      <c r="B490" s="151" t="s">
        <v>79</v>
      </c>
      <c r="C490" s="141" t="e">
        <f>ÜÇADIM!#REF!</f>
        <v>#REF!</v>
      </c>
      <c r="D490" s="145" t="e">
        <f>ÜÇADIM!#REF!</f>
        <v>#REF!</v>
      </c>
      <c r="E490" s="145" t="e">
        <f>ÜÇADIM!#REF!</f>
        <v>#REF!</v>
      </c>
      <c r="F490" s="184" t="e">
        <f>ÜÇADIM!#REF!</f>
        <v>#REF!</v>
      </c>
      <c r="G490" s="148" t="e">
        <f>ÜÇADIM!#REF!</f>
        <v>#REF!</v>
      </c>
      <c r="H490" s="148" t="s">
        <v>79</v>
      </c>
      <c r="I490" s="148"/>
      <c r="J490" s="142" t="str">
        <f>'YARIŞMA BİLGİLERİ'!$F$21</f>
        <v>Master Erkekler</v>
      </c>
      <c r="K490" s="145" t="str">
        <f t="shared" si="11"/>
        <v>İZMİR-Masterler Türkiye Şampiyonası</v>
      </c>
      <c r="L490" s="196" t="e">
        <f>ÜÇADIM!#REF!</f>
        <v>#REF!</v>
      </c>
      <c r="M490" s="146" t="s">
        <v>193</v>
      </c>
    </row>
    <row r="491" spans="1:13" s="138" customFormat="1" ht="26.25" customHeight="1" x14ac:dyDescent="0.2">
      <c r="A491" s="140">
        <v>489</v>
      </c>
      <c r="B491" s="151" t="s">
        <v>79</v>
      </c>
      <c r="C491" s="141" t="e">
        <f>ÜÇADIM!#REF!</f>
        <v>#REF!</v>
      </c>
      <c r="D491" s="145" t="e">
        <f>ÜÇADIM!#REF!</f>
        <v>#REF!</v>
      </c>
      <c r="E491" s="145" t="e">
        <f>ÜÇADIM!#REF!</f>
        <v>#REF!</v>
      </c>
      <c r="F491" s="184" t="e">
        <f>ÜÇADIM!#REF!</f>
        <v>#REF!</v>
      </c>
      <c r="G491" s="148" t="e">
        <f>ÜÇADIM!#REF!</f>
        <v>#REF!</v>
      </c>
      <c r="H491" s="148" t="s">
        <v>79</v>
      </c>
      <c r="I491" s="148"/>
      <c r="J491" s="142" t="str">
        <f>'YARIŞMA BİLGİLERİ'!$F$21</f>
        <v>Master Erkekler</v>
      </c>
      <c r="K491" s="145" t="str">
        <f t="shared" si="11"/>
        <v>İZMİR-Masterler Türkiye Şampiyonası</v>
      </c>
      <c r="L491" s="196" t="e">
        <f>ÜÇADIM!#REF!</f>
        <v>#REF!</v>
      </c>
      <c r="M491" s="146" t="s">
        <v>193</v>
      </c>
    </row>
    <row r="492" spans="1:13" s="138" customFormat="1" ht="26.25" customHeight="1" x14ac:dyDescent="0.2">
      <c r="A492" s="140">
        <v>490</v>
      </c>
      <c r="B492" s="151" t="s">
        <v>79</v>
      </c>
      <c r="C492" s="141" t="e">
        <f>ÜÇADIM!#REF!</f>
        <v>#REF!</v>
      </c>
      <c r="D492" s="145" t="e">
        <f>ÜÇADIM!#REF!</f>
        <v>#REF!</v>
      </c>
      <c r="E492" s="145" t="e">
        <f>ÜÇADIM!#REF!</f>
        <v>#REF!</v>
      </c>
      <c r="F492" s="184" t="e">
        <f>ÜÇADIM!#REF!</f>
        <v>#REF!</v>
      </c>
      <c r="G492" s="148" t="e">
        <f>ÜÇADIM!#REF!</f>
        <v>#REF!</v>
      </c>
      <c r="H492" s="148" t="s">
        <v>79</v>
      </c>
      <c r="I492" s="148"/>
      <c r="J492" s="142" t="str">
        <f>'YARIŞMA BİLGİLERİ'!$F$21</f>
        <v>Master Erkekler</v>
      </c>
      <c r="K492" s="145" t="str">
        <f t="shared" si="11"/>
        <v>İZMİR-Masterler Türkiye Şampiyonası</v>
      </c>
      <c r="L492" s="196" t="e">
        <f>ÜÇADIM!#REF!</f>
        <v>#REF!</v>
      </c>
      <c r="M492" s="146" t="s">
        <v>193</v>
      </c>
    </row>
    <row r="493" spans="1:13" s="138" customFormat="1" ht="26.25" customHeight="1" x14ac:dyDescent="0.2">
      <c r="A493" s="140">
        <v>491</v>
      </c>
      <c r="B493" s="151" t="s">
        <v>79</v>
      </c>
      <c r="C493" s="141" t="e">
        <f>ÜÇADIM!#REF!</f>
        <v>#REF!</v>
      </c>
      <c r="D493" s="145" t="e">
        <f>ÜÇADIM!#REF!</f>
        <v>#REF!</v>
      </c>
      <c r="E493" s="145" t="e">
        <f>ÜÇADIM!#REF!</f>
        <v>#REF!</v>
      </c>
      <c r="F493" s="184" t="e">
        <f>ÜÇADIM!#REF!</f>
        <v>#REF!</v>
      </c>
      <c r="G493" s="148" t="e">
        <f>ÜÇADIM!#REF!</f>
        <v>#REF!</v>
      </c>
      <c r="H493" s="148" t="s">
        <v>79</v>
      </c>
      <c r="I493" s="148"/>
      <c r="J493" s="142" t="str">
        <f>'YARIŞMA BİLGİLERİ'!$F$21</f>
        <v>Master Erkekler</v>
      </c>
      <c r="K493" s="145" t="str">
        <f t="shared" si="11"/>
        <v>İZMİR-Masterler Türkiye Şampiyonası</v>
      </c>
      <c r="L493" s="196" t="e">
        <f>ÜÇADIM!#REF!</f>
        <v>#REF!</v>
      </c>
      <c r="M493" s="146" t="s">
        <v>193</v>
      </c>
    </row>
    <row r="494" spans="1:13" s="138" customFormat="1" ht="26.25" customHeight="1" x14ac:dyDescent="0.2">
      <c r="A494" s="140">
        <v>492</v>
      </c>
      <c r="B494" s="151" t="s">
        <v>79</v>
      </c>
      <c r="C494" s="141" t="e">
        <f>ÜÇADIM!#REF!</f>
        <v>#REF!</v>
      </c>
      <c r="D494" s="145" t="e">
        <f>ÜÇADIM!#REF!</f>
        <v>#REF!</v>
      </c>
      <c r="E494" s="145" t="e">
        <f>ÜÇADIM!#REF!</f>
        <v>#REF!</v>
      </c>
      <c r="F494" s="184" t="e">
        <f>ÜÇADIM!#REF!</f>
        <v>#REF!</v>
      </c>
      <c r="G494" s="148" t="e">
        <f>ÜÇADIM!#REF!</f>
        <v>#REF!</v>
      </c>
      <c r="H494" s="148" t="s">
        <v>79</v>
      </c>
      <c r="I494" s="148"/>
      <c r="J494" s="142" t="str">
        <f>'YARIŞMA BİLGİLERİ'!$F$21</f>
        <v>Master Erkekler</v>
      </c>
      <c r="K494" s="145" t="str">
        <f t="shared" si="11"/>
        <v>İZMİR-Masterler Türkiye Şampiyonası</v>
      </c>
      <c r="L494" s="196" t="e">
        <f>ÜÇADIM!#REF!</f>
        <v>#REF!</v>
      </c>
      <c r="M494" s="146" t="s">
        <v>193</v>
      </c>
    </row>
    <row r="495" spans="1:13" s="138" customFormat="1" ht="26.25" customHeight="1" x14ac:dyDescent="0.2">
      <c r="A495" s="140">
        <v>493</v>
      </c>
      <c r="B495" s="151" t="s">
        <v>79</v>
      </c>
      <c r="C495" s="141" t="e">
        <f>ÜÇADIM!#REF!</f>
        <v>#REF!</v>
      </c>
      <c r="D495" s="145" t="e">
        <f>ÜÇADIM!#REF!</f>
        <v>#REF!</v>
      </c>
      <c r="E495" s="145" t="e">
        <f>ÜÇADIM!#REF!</f>
        <v>#REF!</v>
      </c>
      <c r="F495" s="184" t="e">
        <f>ÜÇADIM!#REF!</f>
        <v>#REF!</v>
      </c>
      <c r="G495" s="148" t="e">
        <f>ÜÇADIM!#REF!</f>
        <v>#REF!</v>
      </c>
      <c r="H495" s="148" t="s">
        <v>79</v>
      </c>
      <c r="I495" s="148"/>
      <c r="J495" s="142" t="str">
        <f>'YARIŞMA BİLGİLERİ'!$F$21</f>
        <v>Master Erkekler</v>
      </c>
      <c r="K495" s="145" t="str">
        <f t="shared" si="11"/>
        <v>İZMİR-Masterler Türkiye Şampiyonası</v>
      </c>
      <c r="L495" s="196" t="e">
        <f>ÜÇADIM!#REF!</f>
        <v>#REF!</v>
      </c>
      <c r="M495" s="146" t="s">
        <v>193</v>
      </c>
    </row>
    <row r="496" spans="1:13" s="138" customFormat="1" ht="26.25" customHeight="1" x14ac:dyDescent="0.2">
      <c r="A496" s="140">
        <v>494</v>
      </c>
      <c r="B496" s="151" t="s">
        <v>79</v>
      </c>
      <c r="C496" s="141" t="e">
        <f>ÜÇADIM!#REF!</f>
        <v>#REF!</v>
      </c>
      <c r="D496" s="145" t="e">
        <f>ÜÇADIM!#REF!</f>
        <v>#REF!</v>
      </c>
      <c r="E496" s="145" t="e">
        <f>ÜÇADIM!#REF!</f>
        <v>#REF!</v>
      </c>
      <c r="F496" s="184" t="e">
        <f>ÜÇADIM!#REF!</f>
        <v>#REF!</v>
      </c>
      <c r="G496" s="148" t="e">
        <f>ÜÇADIM!#REF!</f>
        <v>#REF!</v>
      </c>
      <c r="H496" s="148" t="s">
        <v>79</v>
      </c>
      <c r="I496" s="148"/>
      <c r="J496" s="142" t="str">
        <f>'YARIŞMA BİLGİLERİ'!$F$21</f>
        <v>Master Erkekler</v>
      </c>
      <c r="K496" s="145" t="str">
        <f t="shared" si="11"/>
        <v>İZMİR-Masterler Türkiye Şampiyonası</v>
      </c>
      <c r="L496" s="196" t="e">
        <f>ÜÇADIM!#REF!</f>
        <v>#REF!</v>
      </c>
      <c r="M496" s="146" t="s">
        <v>193</v>
      </c>
    </row>
    <row r="497" spans="1:13" s="138" customFormat="1" ht="26.25" customHeight="1" x14ac:dyDescent="0.2">
      <c r="A497" s="140">
        <v>495</v>
      </c>
      <c r="B497" s="151" t="s">
        <v>79</v>
      </c>
      <c r="C497" s="141" t="e">
        <f>ÜÇADIM!#REF!</f>
        <v>#REF!</v>
      </c>
      <c r="D497" s="145" t="e">
        <f>ÜÇADIM!#REF!</f>
        <v>#REF!</v>
      </c>
      <c r="E497" s="145" t="e">
        <f>ÜÇADIM!#REF!</f>
        <v>#REF!</v>
      </c>
      <c r="F497" s="184" t="e">
        <f>ÜÇADIM!#REF!</f>
        <v>#REF!</v>
      </c>
      <c r="G497" s="148" t="e">
        <f>ÜÇADIM!#REF!</f>
        <v>#REF!</v>
      </c>
      <c r="H497" s="148" t="s">
        <v>79</v>
      </c>
      <c r="I497" s="148"/>
      <c r="J497" s="142" t="str">
        <f>'YARIŞMA BİLGİLERİ'!$F$21</f>
        <v>Master Erkekler</v>
      </c>
      <c r="K497" s="145" t="str">
        <f t="shared" si="11"/>
        <v>İZMİR-Masterler Türkiye Şampiyonası</v>
      </c>
      <c r="L497" s="196" t="e">
        <f>ÜÇADIM!#REF!</f>
        <v>#REF!</v>
      </c>
      <c r="M497" s="146" t="s">
        <v>193</v>
      </c>
    </row>
    <row r="498" spans="1:13" s="138" customFormat="1" ht="26.25" customHeight="1" x14ac:dyDescent="0.2">
      <c r="A498" s="140">
        <v>496</v>
      </c>
      <c r="B498" s="151" t="s">
        <v>79</v>
      </c>
      <c r="C498" s="141" t="e">
        <f>ÜÇADIM!#REF!</f>
        <v>#REF!</v>
      </c>
      <c r="D498" s="145" t="e">
        <f>ÜÇADIM!#REF!</f>
        <v>#REF!</v>
      </c>
      <c r="E498" s="145" t="e">
        <f>ÜÇADIM!#REF!</f>
        <v>#REF!</v>
      </c>
      <c r="F498" s="184" t="e">
        <f>ÜÇADIM!#REF!</f>
        <v>#REF!</v>
      </c>
      <c r="G498" s="148" t="e">
        <f>ÜÇADIM!#REF!</f>
        <v>#REF!</v>
      </c>
      <c r="H498" s="148" t="s">
        <v>79</v>
      </c>
      <c r="I498" s="148"/>
      <c r="J498" s="142" t="str">
        <f>'YARIŞMA BİLGİLERİ'!$F$21</f>
        <v>Master Erkekler</v>
      </c>
      <c r="K498" s="145" t="str">
        <f t="shared" si="11"/>
        <v>İZMİR-Masterler Türkiye Şampiyonası</v>
      </c>
      <c r="L498" s="196" t="e">
        <f>ÜÇADIM!#REF!</f>
        <v>#REF!</v>
      </c>
      <c r="M498" s="146" t="s">
        <v>193</v>
      </c>
    </row>
    <row r="499" spans="1:13" s="138" customFormat="1" ht="26.25" customHeight="1" x14ac:dyDescent="0.2">
      <c r="A499" s="140">
        <v>497</v>
      </c>
      <c r="B499" s="151" t="s">
        <v>79</v>
      </c>
      <c r="C499" s="141" t="e">
        <f>ÜÇADIM!#REF!</f>
        <v>#REF!</v>
      </c>
      <c r="D499" s="145" t="e">
        <f>ÜÇADIM!#REF!</f>
        <v>#REF!</v>
      </c>
      <c r="E499" s="145" t="e">
        <f>ÜÇADIM!#REF!</f>
        <v>#REF!</v>
      </c>
      <c r="F499" s="184" t="e">
        <f>ÜÇADIM!#REF!</f>
        <v>#REF!</v>
      </c>
      <c r="G499" s="148" t="e">
        <f>ÜÇADIM!#REF!</f>
        <v>#REF!</v>
      </c>
      <c r="H499" s="148" t="s">
        <v>79</v>
      </c>
      <c r="I499" s="148"/>
      <c r="J499" s="142" t="str">
        <f>'YARIŞMA BİLGİLERİ'!$F$21</f>
        <v>Master Erkekler</v>
      </c>
      <c r="K499" s="145" t="str">
        <f t="shared" si="11"/>
        <v>İZMİR-Masterler Türkiye Şampiyonası</v>
      </c>
      <c r="L499" s="196" t="e">
        <f>ÜÇADIM!#REF!</f>
        <v>#REF!</v>
      </c>
      <c r="M499" s="146" t="s">
        <v>193</v>
      </c>
    </row>
    <row r="500" spans="1:13" s="138" customFormat="1" ht="26.25" customHeight="1" x14ac:dyDescent="0.2">
      <c r="A500" s="140">
        <v>498</v>
      </c>
      <c r="B500" s="151" t="s">
        <v>79</v>
      </c>
      <c r="C500" s="141" t="e">
        <f>ÜÇADIM!#REF!</f>
        <v>#REF!</v>
      </c>
      <c r="D500" s="145" t="e">
        <f>ÜÇADIM!#REF!</f>
        <v>#REF!</v>
      </c>
      <c r="E500" s="145" t="e">
        <f>ÜÇADIM!#REF!</f>
        <v>#REF!</v>
      </c>
      <c r="F500" s="184" t="e">
        <f>ÜÇADIM!#REF!</f>
        <v>#REF!</v>
      </c>
      <c r="G500" s="148" t="e">
        <f>ÜÇADIM!#REF!</f>
        <v>#REF!</v>
      </c>
      <c r="H500" s="148" t="s">
        <v>79</v>
      </c>
      <c r="I500" s="148"/>
      <c r="J500" s="142" t="str">
        <f>'YARIŞMA BİLGİLERİ'!$F$21</f>
        <v>Master Erkekler</v>
      </c>
      <c r="K500" s="145" t="str">
        <f t="shared" ref="K500:K563" si="12">CONCATENATE(K$1,"-",A$1)</f>
        <v>İZMİR-Masterler Türkiye Şampiyonası</v>
      </c>
      <c r="L500" s="196" t="e">
        <f>ÜÇADIM!#REF!</f>
        <v>#REF!</v>
      </c>
      <c r="M500" s="146" t="s">
        <v>193</v>
      </c>
    </row>
    <row r="501" spans="1:13" s="138" customFormat="1" ht="26.25" customHeight="1" x14ac:dyDescent="0.2">
      <c r="A501" s="140">
        <v>499</v>
      </c>
      <c r="B501" s="151" t="s">
        <v>79</v>
      </c>
      <c r="C501" s="141" t="e">
        <f>ÜÇADIM!#REF!</f>
        <v>#REF!</v>
      </c>
      <c r="D501" s="145" t="e">
        <f>ÜÇADIM!#REF!</f>
        <v>#REF!</v>
      </c>
      <c r="E501" s="145" t="e">
        <f>ÜÇADIM!#REF!</f>
        <v>#REF!</v>
      </c>
      <c r="F501" s="184" t="e">
        <f>ÜÇADIM!#REF!</f>
        <v>#REF!</v>
      </c>
      <c r="G501" s="148" t="e">
        <f>ÜÇADIM!#REF!</f>
        <v>#REF!</v>
      </c>
      <c r="H501" s="148" t="s">
        <v>79</v>
      </c>
      <c r="I501" s="148"/>
      <c r="J501" s="142" t="str">
        <f>'YARIŞMA BİLGİLERİ'!$F$21</f>
        <v>Master Erkekler</v>
      </c>
      <c r="K501" s="145" t="str">
        <f t="shared" si="12"/>
        <v>İZMİR-Masterler Türkiye Şampiyonası</v>
      </c>
      <c r="L501" s="196" t="e">
        <f>ÜÇADIM!#REF!</f>
        <v>#REF!</v>
      </c>
      <c r="M501" s="146" t="s">
        <v>193</v>
      </c>
    </row>
    <row r="502" spans="1:13" s="138" customFormat="1" ht="26.25" customHeight="1" x14ac:dyDescent="0.2">
      <c r="A502" s="140">
        <v>500</v>
      </c>
      <c r="B502" s="151" t="s">
        <v>79</v>
      </c>
      <c r="C502" s="141" t="e">
        <f>ÜÇADIM!#REF!</f>
        <v>#REF!</v>
      </c>
      <c r="D502" s="145" t="e">
        <f>ÜÇADIM!#REF!</f>
        <v>#REF!</v>
      </c>
      <c r="E502" s="145" t="e">
        <f>ÜÇADIM!#REF!</f>
        <v>#REF!</v>
      </c>
      <c r="F502" s="184" t="e">
        <f>ÜÇADIM!#REF!</f>
        <v>#REF!</v>
      </c>
      <c r="G502" s="148" t="e">
        <f>ÜÇADIM!#REF!</f>
        <v>#REF!</v>
      </c>
      <c r="H502" s="148" t="s">
        <v>79</v>
      </c>
      <c r="I502" s="148"/>
      <c r="J502" s="142" t="str">
        <f>'YARIŞMA BİLGİLERİ'!$F$21</f>
        <v>Master Erkekler</v>
      </c>
      <c r="K502" s="145" t="str">
        <f t="shared" si="12"/>
        <v>İZMİR-Masterler Türkiye Şampiyonası</v>
      </c>
      <c r="L502" s="196" t="e">
        <f>ÜÇADIM!#REF!</f>
        <v>#REF!</v>
      </c>
      <c r="M502" s="146" t="s">
        <v>193</v>
      </c>
    </row>
    <row r="503" spans="1:13" s="138" customFormat="1" ht="26.25" customHeight="1" x14ac:dyDescent="0.2">
      <c r="A503" s="140">
        <v>501</v>
      </c>
      <c r="B503" s="151" t="s">
        <v>79</v>
      </c>
      <c r="C503" s="141" t="e">
        <f>ÜÇADIM!#REF!</f>
        <v>#REF!</v>
      </c>
      <c r="D503" s="145" t="e">
        <f>ÜÇADIM!#REF!</f>
        <v>#REF!</v>
      </c>
      <c r="E503" s="145" t="e">
        <f>ÜÇADIM!#REF!</f>
        <v>#REF!</v>
      </c>
      <c r="F503" s="184" t="e">
        <f>ÜÇADIM!#REF!</f>
        <v>#REF!</v>
      </c>
      <c r="G503" s="148" t="e">
        <f>ÜÇADIM!#REF!</f>
        <v>#REF!</v>
      </c>
      <c r="H503" s="148" t="s">
        <v>79</v>
      </c>
      <c r="I503" s="148"/>
      <c r="J503" s="142" t="str">
        <f>'YARIŞMA BİLGİLERİ'!$F$21</f>
        <v>Master Erkekler</v>
      </c>
      <c r="K503" s="145" t="str">
        <f t="shared" si="12"/>
        <v>İZMİR-Masterler Türkiye Şampiyonası</v>
      </c>
      <c r="L503" s="196" t="e">
        <f>ÜÇADIM!#REF!</f>
        <v>#REF!</v>
      </c>
      <c r="M503" s="146" t="s">
        <v>193</v>
      </c>
    </row>
    <row r="504" spans="1:13" s="138" customFormat="1" ht="26.25" customHeight="1" x14ac:dyDescent="0.2">
      <c r="A504" s="140">
        <v>502</v>
      </c>
      <c r="B504" s="151" t="s">
        <v>79</v>
      </c>
      <c r="C504" s="141" t="e">
        <f>ÜÇADIM!#REF!</f>
        <v>#REF!</v>
      </c>
      <c r="D504" s="145" t="e">
        <f>ÜÇADIM!#REF!</f>
        <v>#REF!</v>
      </c>
      <c r="E504" s="145" t="e">
        <f>ÜÇADIM!#REF!</f>
        <v>#REF!</v>
      </c>
      <c r="F504" s="184" t="e">
        <f>ÜÇADIM!#REF!</f>
        <v>#REF!</v>
      </c>
      <c r="G504" s="148" t="e">
        <f>ÜÇADIM!#REF!</f>
        <v>#REF!</v>
      </c>
      <c r="H504" s="148" t="s">
        <v>79</v>
      </c>
      <c r="I504" s="148"/>
      <c r="J504" s="142" t="str">
        <f>'YARIŞMA BİLGİLERİ'!$F$21</f>
        <v>Master Erkekler</v>
      </c>
      <c r="K504" s="145" t="str">
        <f t="shared" si="12"/>
        <v>İZMİR-Masterler Türkiye Şampiyonası</v>
      </c>
      <c r="L504" s="196" t="e">
        <f>ÜÇADIM!#REF!</f>
        <v>#REF!</v>
      </c>
      <c r="M504" s="146" t="s">
        <v>193</v>
      </c>
    </row>
    <row r="505" spans="1:13" s="138" customFormat="1" ht="26.25" customHeight="1" x14ac:dyDescent="0.2">
      <c r="A505" s="140">
        <v>503</v>
      </c>
      <c r="B505" s="151" t="s">
        <v>79</v>
      </c>
      <c r="C505" s="141" t="e">
        <f>ÜÇADIM!#REF!</f>
        <v>#REF!</v>
      </c>
      <c r="D505" s="145" t="e">
        <f>ÜÇADIM!#REF!</f>
        <v>#REF!</v>
      </c>
      <c r="E505" s="145" t="e">
        <f>ÜÇADIM!#REF!</f>
        <v>#REF!</v>
      </c>
      <c r="F505" s="184" t="e">
        <f>ÜÇADIM!#REF!</f>
        <v>#REF!</v>
      </c>
      <c r="G505" s="148" t="e">
        <f>ÜÇADIM!#REF!</f>
        <v>#REF!</v>
      </c>
      <c r="H505" s="148" t="s">
        <v>79</v>
      </c>
      <c r="I505" s="148"/>
      <c r="J505" s="142" t="str">
        <f>'YARIŞMA BİLGİLERİ'!$F$21</f>
        <v>Master Erkekler</v>
      </c>
      <c r="K505" s="145" t="str">
        <f t="shared" si="12"/>
        <v>İZMİR-Masterler Türkiye Şampiyonası</v>
      </c>
      <c r="L505" s="196" t="e">
        <f>ÜÇADIM!#REF!</f>
        <v>#REF!</v>
      </c>
      <c r="M505" s="146" t="s">
        <v>193</v>
      </c>
    </row>
    <row r="506" spans="1:13" s="138" customFormat="1" ht="26.25" customHeight="1" x14ac:dyDescent="0.2">
      <c r="A506" s="140">
        <v>504</v>
      </c>
      <c r="B506" s="151" t="s">
        <v>79</v>
      </c>
      <c r="C506" s="141" t="e">
        <f>ÜÇADIM!#REF!</f>
        <v>#REF!</v>
      </c>
      <c r="D506" s="145" t="e">
        <f>ÜÇADIM!#REF!</f>
        <v>#REF!</v>
      </c>
      <c r="E506" s="145" t="e">
        <f>ÜÇADIM!#REF!</f>
        <v>#REF!</v>
      </c>
      <c r="F506" s="184" t="e">
        <f>ÜÇADIM!#REF!</f>
        <v>#REF!</v>
      </c>
      <c r="G506" s="148" t="e">
        <f>ÜÇADIM!#REF!</f>
        <v>#REF!</v>
      </c>
      <c r="H506" s="148" t="s">
        <v>79</v>
      </c>
      <c r="I506" s="148"/>
      <c r="J506" s="142" t="str">
        <f>'YARIŞMA BİLGİLERİ'!$F$21</f>
        <v>Master Erkekler</v>
      </c>
      <c r="K506" s="145" t="str">
        <f t="shared" si="12"/>
        <v>İZMİR-Masterler Türkiye Şampiyonası</v>
      </c>
      <c r="L506" s="196" t="e">
        <f>ÜÇADIM!#REF!</f>
        <v>#REF!</v>
      </c>
      <c r="M506" s="146" t="s">
        <v>193</v>
      </c>
    </row>
    <row r="507" spans="1:13" s="138" customFormat="1" ht="26.25" customHeight="1" x14ac:dyDescent="0.2">
      <c r="A507" s="140">
        <v>505</v>
      </c>
      <c r="B507" s="151" t="s">
        <v>204</v>
      </c>
      <c r="C507" s="141" t="e">
        <f>#REF!</f>
        <v>#REF!</v>
      </c>
      <c r="D507" s="145" t="e">
        <f>#REF!</f>
        <v>#REF!</v>
      </c>
      <c r="E507" s="145" t="e">
        <f>#REF!</f>
        <v>#REF!</v>
      </c>
      <c r="F507" s="185" t="e">
        <f>#REF!</f>
        <v>#REF!</v>
      </c>
      <c r="G507" s="148" t="e">
        <f>#REF!</f>
        <v>#REF!</v>
      </c>
      <c r="H507" s="148" t="s">
        <v>205</v>
      </c>
      <c r="I507" s="148"/>
      <c r="J507" s="142" t="str">
        <f>'YARIŞMA BİLGİLERİ'!$F$21</f>
        <v>Master Erkekler</v>
      </c>
      <c r="K507" s="145" t="str">
        <f t="shared" si="12"/>
        <v>İZMİR-Masterler Türkiye Şampiyonası</v>
      </c>
      <c r="L507" s="196" t="e">
        <f>#REF!</f>
        <v>#REF!</v>
      </c>
      <c r="M507" s="146" t="s">
        <v>193</v>
      </c>
    </row>
    <row r="508" spans="1:13" s="138" customFormat="1" ht="26.25" customHeight="1" x14ac:dyDescent="0.2">
      <c r="A508" s="140">
        <v>506</v>
      </c>
      <c r="B508" s="151" t="s">
        <v>204</v>
      </c>
      <c r="C508" s="141" t="e">
        <f>#REF!</f>
        <v>#REF!</v>
      </c>
      <c r="D508" s="145" t="e">
        <f>#REF!</f>
        <v>#REF!</v>
      </c>
      <c r="E508" s="145" t="e">
        <f>#REF!</f>
        <v>#REF!</v>
      </c>
      <c r="F508" s="185" t="e">
        <f>#REF!</f>
        <v>#REF!</v>
      </c>
      <c r="G508" s="148" t="e">
        <f>#REF!</f>
        <v>#REF!</v>
      </c>
      <c r="H508" s="148" t="s">
        <v>205</v>
      </c>
      <c r="I508" s="148"/>
      <c r="J508" s="142" t="str">
        <f>'YARIŞMA BİLGİLERİ'!$F$21</f>
        <v>Master Erkekler</v>
      </c>
      <c r="K508" s="145" t="str">
        <f t="shared" si="12"/>
        <v>İZMİR-Masterler Türkiye Şampiyonası</v>
      </c>
      <c r="L508" s="196" t="e">
        <f>#REF!</f>
        <v>#REF!</v>
      </c>
      <c r="M508" s="146" t="s">
        <v>193</v>
      </c>
    </row>
    <row r="509" spans="1:13" s="138" customFormat="1" ht="26.25" customHeight="1" x14ac:dyDescent="0.2">
      <c r="A509" s="140">
        <v>507</v>
      </c>
      <c r="B509" s="151" t="s">
        <v>204</v>
      </c>
      <c r="C509" s="141" t="e">
        <f>#REF!</f>
        <v>#REF!</v>
      </c>
      <c r="D509" s="145" t="e">
        <f>#REF!</f>
        <v>#REF!</v>
      </c>
      <c r="E509" s="145" t="e">
        <f>#REF!</f>
        <v>#REF!</v>
      </c>
      <c r="F509" s="185" t="e">
        <f>#REF!</f>
        <v>#REF!</v>
      </c>
      <c r="G509" s="148" t="e">
        <f>#REF!</f>
        <v>#REF!</v>
      </c>
      <c r="H509" s="148" t="s">
        <v>205</v>
      </c>
      <c r="I509" s="148"/>
      <c r="J509" s="142" t="str">
        <f>'YARIŞMA BİLGİLERİ'!$F$21</f>
        <v>Master Erkekler</v>
      </c>
      <c r="K509" s="145" t="str">
        <f t="shared" si="12"/>
        <v>İZMİR-Masterler Türkiye Şampiyonası</v>
      </c>
      <c r="L509" s="196" t="e">
        <f>#REF!</f>
        <v>#REF!</v>
      </c>
      <c r="M509" s="146" t="s">
        <v>193</v>
      </c>
    </row>
    <row r="510" spans="1:13" s="138" customFormat="1" ht="26.25" customHeight="1" x14ac:dyDescent="0.2">
      <c r="A510" s="140">
        <v>508</v>
      </c>
      <c r="B510" s="151" t="s">
        <v>204</v>
      </c>
      <c r="C510" s="141" t="e">
        <f>#REF!</f>
        <v>#REF!</v>
      </c>
      <c r="D510" s="145" t="e">
        <f>#REF!</f>
        <v>#REF!</v>
      </c>
      <c r="E510" s="145" t="e">
        <f>#REF!</f>
        <v>#REF!</v>
      </c>
      <c r="F510" s="185" t="e">
        <f>#REF!</f>
        <v>#REF!</v>
      </c>
      <c r="G510" s="148" t="e">
        <f>#REF!</f>
        <v>#REF!</v>
      </c>
      <c r="H510" s="148" t="s">
        <v>205</v>
      </c>
      <c r="I510" s="148"/>
      <c r="J510" s="142" t="str">
        <f>'YARIŞMA BİLGİLERİ'!$F$21</f>
        <v>Master Erkekler</v>
      </c>
      <c r="K510" s="145" t="str">
        <f t="shared" si="12"/>
        <v>İZMİR-Masterler Türkiye Şampiyonası</v>
      </c>
      <c r="L510" s="196" t="e">
        <f>#REF!</f>
        <v>#REF!</v>
      </c>
      <c r="M510" s="146" t="s">
        <v>193</v>
      </c>
    </row>
    <row r="511" spans="1:13" s="138" customFormat="1" ht="26.25" customHeight="1" x14ac:dyDescent="0.2">
      <c r="A511" s="140">
        <v>509</v>
      </c>
      <c r="B511" s="151" t="s">
        <v>204</v>
      </c>
      <c r="C511" s="141" t="e">
        <f>#REF!</f>
        <v>#REF!</v>
      </c>
      <c r="D511" s="145" t="e">
        <f>#REF!</f>
        <v>#REF!</v>
      </c>
      <c r="E511" s="145" t="e">
        <f>#REF!</f>
        <v>#REF!</v>
      </c>
      <c r="F511" s="185" t="e">
        <f>#REF!</f>
        <v>#REF!</v>
      </c>
      <c r="G511" s="148" t="e">
        <f>#REF!</f>
        <v>#REF!</v>
      </c>
      <c r="H511" s="148" t="s">
        <v>205</v>
      </c>
      <c r="I511" s="148"/>
      <c r="J511" s="142" t="str">
        <f>'YARIŞMA BİLGİLERİ'!$F$21</f>
        <v>Master Erkekler</v>
      </c>
      <c r="K511" s="145" t="str">
        <f t="shared" si="12"/>
        <v>İZMİR-Masterler Türkiye Şampiyonası</v>
      </c>
      <c r="L511" s="196" t="e">
        <f>#REF!</f>
        <v>#REF!</v>
      </c>
      <c r="M511" s="146" t="s">
        <v>193</v>
      </c>
    </row>
    <row r="512" spans="1:13" s="138" customFormat="1" ht="26.25" customHeight="1" x14ac:dyDescent="0.2">
      <c r="A512" s="140">
        <v>510</v>
      </c>
      <c r="B512" s="151" t="s">
        <v>204</v>
      </c>
      <c r="C512" s="141" t="e">
        <f>#REF!</f>
        <v>#REF!</v>
      </c>
      <c r="D512" s="145" t="e">
        <f>#REF!</f>
        <v>#REF!</v>
      </c>
      <c r="E512" s="145" t="e">
        <f>#REF!</f>
        <v>#REF!</v>
      </c>
      <c r="F512" s="185" t="e">
        <f>#REF!</f>
        <v>#REF!</v>
      </c>
      <c r="G512" s="148" t="e">
        <f>#REF!</f>
        <v>#REF!</v>
      </c>
      <c r="H512" s="148" t="s">
        <v>205</v>
      </c>
      <c r="I512" s="148"/>
      <c r="J512" s="142" t="str">
        <f>'YARIŞMA BİLGİLERİ'!$F$21</f>
        <v>Master Erkekler</v>
      </c>
      <c r="K512" s="145" t="str">
        <f t="shared" si="12"/>
        <v>İZMİR-Masterler Türkiye Şampiyonası</v>
      </c>
      <c r="L512" s="196" t="e">
        <f>#REF!</f>
        <v>#REF!</v>
      </c>
      <c r="M512" s="146" t="s">
        <v>193</v>
      </c>
    </row>
    <row r="513" spans="1:13" s="138" customFormat="1" ht="26.25" customHeight="1" x14ac:dyDescent="0.2">
      <c r="A513" s="140">
        <v>511</v>
      </c>
      <c r="B513" s="151" t="s">
        <v>204</v>
      </c>
      <c r="C513" s="141" t="e">
        <f>#REF!</f>
        <v>#REF!</v>
      </c>
      <c r="D513" s="145" t="e">
        <f>#REF!</f>
        <v>#REF!</v>
      </c>
      <c r="E513" s="145" t="e">
        <f>#REF!</f>
        <v>#REF!</v>
      </c>
      <c r="F513" s="185" t="e">
        <f>#REF!</f>
        <v>#REF!</v>
      </c>
      <c r="G513" s="148" t="e">
        <f>#REF!</f>
        <v>#REF!</v>
      </c>
      <c r="H513" s="148" t="s">
        <v>205</v>
      </c>
      <c r="I513" s="148"/>
      <c r="J513" s="142" t="str">
        <f>'YARIŞMA BİLGİLERİ'!$F$21</f>
        <v>Master Erkekler</v>
      </c>
      <c r="K513" s="145" t="str">
        <f t="shared" si="12"/>
        <v>İZMİR-Masterler Türkiye Şampiyonası</v>
      </c>
      <c r="L513" s="196" t="e">
        <f>#REF!</f>
        <v>#REF!</v>
      </c>
      <c r="M513" s="146" t="s">
        <v>193</v>
      </c>
    </row>
    <row r="514" spans="1:13" s="138" customFormat="1" ht="26.25" customHeight="1" x14ac:dyDescent="0.2">
      <c r="A514" s="140">
        <v>512</v>
      </c>
      <c r="B514" s="151" t="s">
        <v>204</v>
      </c>
      <c r="C514" s="141" t="e">
        <f>#REF!</f>
        <v>#REF!</v>
      </c>
      <c r="D514" s="145" t="e">
        <f>#REF!</f>
        <v>#REF!</v>
      </c>
      <c r="E514" s="145" t="e">
        <f>#REF!</f>
        <v>#REF!</v>
      </c>
      <c r="F514" s="185" t="e">
        <f>#REF!</f>
        <v>#REF!</v>
      </c>
      <c r="G514" s="148" t="e">
        <f>#REF!</f>
        <v>#REF!</v>
      </c>
      <c r="H514" s="148" t="s">
        <v>205</v>
      </c>
      <c r="I514" s="148"/>
      <c r="J514" s="142" t="str">
        <f>'YARIŞMA BİLGİLERİ'!$F$21</f>
        <v>Master Erkekler</v>
      </c>
      <c r="K514" s="145" t="str">
        <f t="shared" si="12"/>
        <v>İZMİR-Masterler Türkiye Şampiyonası</v>
      </c>
      <c r="L514" s="196" t="e">
        <f>#REF!</f>
        <v>#REF!</v>
      </c>
      <c r="M514" s="146" t="s">
        <v>193</v>
      </c>
    </row>
    <row r="515" spans="1:13" s="138" customFormat="1" ht="26.25" customHeight="1" x14ac:dyDescent="0.2">
      <c r="A515" s="140">
        <v>513</v>
      </c>
      <c r="B515" s="151" t="s">
        <v>204</v>
      </c>
      <c r="C515" s="141" t="e">
        <f>#REF!</f>
        <v>#REF!</v>
      </c>
      <c r="D515" s="145" t="e">
        <f>#REF!</f>
        <v>#REF!</v>
      </c>
      <c r="E515" s="145" t="e">
        <f>#REF!</f>
        <v>#REF!</v>
      </c>
      <c r="F515" s="185" t="e">
        <f>#REF!</f>
        <v>#REF!</v>
      </c>
      <c r="G515" s="148" t="e">
        <f>#REF!</f>
        <v>#REF!</v>
      </c>
      <c r="H515" s="148" t="s">
        <v>205</v>
      </c>
      <c r="I515" s="148"/>
      <c r="J515" s="142" t="str">
        <f>'YARIŞMA BİLGİLERİ'!$F$21</f>
        <v>Master Erkekler</v>
      </c>
      <c r="K515" s="145" t="str">
        <f t="shared" si="12"/>
        <v>İZMİR-Masterler Türkiye Şampiyonası</v>
      </c>
      <c r="L515" s="196" t="e">
        <f>#REF!</f>
        <v>#REF!</v>
      </c>
      <c r="M515" s="146" t="s">
        <v>193</v>
      </c>
    </row>
    <row r="516" spans="1:13" s="138" customFormat="1" ht="26.25" customHeight="1" x14ac:dyDescent="0.2">
      <c r="A516" s="140">
        <v>514</v>
      </c>
      <c r="B516" s="151" t="s">
        <v>204</v>
      </c>
      <c r="C516" s="141" t="e">
        <f>#REF!</f>
        <v>#REF!</v>
      </c>
      <c r="D516" s="145" t="e">
        <f>#REF!</f>
        <v>#REF!</v>
      </c>
      <c r="E516" s="145" t="e">
        <f>#REF!</f>
        <v>#REF!</v>
      </c>
      <c r="F516" s="185" t="e">
        <f>#REF!</f>
        <v>#REF!</v>
      </c>
      <c r="G516" s="148" t="e">
        <f>#REF!</f>
        <v>#REF!</v>
      </c>
      <c r="H516" s="148" t="s">
        <v>205</v>
      </c>
      <c r="I516" s="148"/>
      <c r="J516" s="142" t="str">
        <f>'YARIŞMA BİLGİLERİ'!$F$21</f>
        <v>Master Erkekler</v>
      </c>
      <c r="K516" s="145" t="str">
        <f t="shared" si="12"/>
        <v>İZMİR-Masterler Türkiye Şampiyonası</v>
      </c>
      <c r="L516" s="196" t="e">
        <f>#REF!</f>
        <v>#REF!</v>
      </c>
      <c r="M516" s="146" t="s">
        <v>193</v>
      </c>
    </row>
    <row r="517" spans="1:13" s="138" customFormat="1" ht="26.25" customHeight="1" x14ac:dyDescent="0.2">
      <c r="A517" s="140">
        <v>515</v>
      </c>
      <c r="B517" s="151" t="s">
        <v>204</v>
      </c>
      <c r="C517" s="141" t="e">
        <f>#REF!</f>
        <v>#REF!</v>
      </c>
      <c r="D517" s="145" t="e">
        <f>#REF!</f>
        <v>#REF!</v>
      </c>
      <c r="E517" s="145" t="e">
        <f>#REF!</f>
        <v>#REF!</v>
      </c>
      <c r="F517" s="185" t="e">
        <f>#REF!</f>
        <v>#REF!</v>
      </c>
      <c r="G517" s="148" t="e">
        <f>#REF!</f>
        <v>#REF!</v>
      </c>
      <c r="H517" s="148" t="s">
        <v>205</v>
      </c>
      <c r="I517" s="148"/>
      <c r="J517" s="142" t="str">
        <f>'YARIŞMA BİLGİLERİ'!$F$21</f>
        <v>Master Erkekler</v>
      </c>
      <c r="K517" s="145" t="str">
        <f t="shared" si="12"/>
        <v>İZMİR-Masterler Türkiye Şampiyonası</v>
      </c>
      <c r="L517" s="196" t="e">
        <f>#REF!</f>
        <v>#REF!</v>
      </c>
      <c r="M517" s="146" t="s">
        <v>193</v>
      </c>
    </row>
    <row r="518" spans="1:13" s="138" customFormat="1" ht="26.25" customHeight="1" x14ac:dyDescent="0.2">
      <c r="A518" s="140">
        <v>516</v>
      </c>
      <c r="B518" s="151" t="s">
        <v>204</v>
      </c>
      <c r="C518" s="141" t="e">
        <f>#REF!</f>
        <v>#REF!</v>
      </c>
      <c r="D518" s="145" t="e">
        <f>#REF!</f>
        <v>#REF!</v>
      </c>
      <c r="E518" s="145" t="e">
        <f>#REF!</f>
        <v>#REF!</v>
      </c>
      <c r="F518" s="185" t="e">
        <f>#REF!</f>
        <v>#REF!</v>
      </c>
      <c r="G518" s="148" t="e">
        <f>#REF!</f>
        <v>#REF!</v>
      </c>
      <c r="H518" s="148" t="s">
        <v>205</v>
      </c>
      <c r="I518" s="148"/>
      <c r="J518" s="142" t="str">
        <f>'YARIŞMA BİLGİLERİ'!$F$21</f>
        <v>Master Erkekler</v>
      </c>
      <c r="K518" s="145" t="str">
        <f t="shared" si="12"/>
        <v>İZMİR-Masterler Türkiye Şampiyonası</v>
      </c>
      <c r="L518" s="196" t="e">
        <f>#REF!</f>
        <v>#REF!</v>
      </c>
      <c r="M518" s="146" t="s">
        <v>193</v>
      </c>
    </row>
    <row r="519" spans="1:13" s="138" customFormat="1" ht="26.25" customHeight="1" x14ac:dyDescent="0.2">
      <c r="A519" s="140">
        <v>517</v>
      </c>
      <c r="B519" s="151" t="s">
        <v>204</v>
      </c>
      <c r="C519" s="141" t="e">
        <f>#REF!</f>
        <v>#REF!</v>
      </c>
      <c r="D519" s="145" t="e">
        <f>#REF!</f>
        <v>#REF!</v>
      </c>
      <c r="E519" s="145" t="e">
        <f>#REF!</f>
        <v>#REF!</v>
      </c>
      <c r="F519" s="185" t="e">
        <f>#REF!</f>
        <v>#REF!</v>
      </c>
      <c r="G519" s="148" t="e">
        <f>#REF!</f>
        <v>#REF!</v>
      </c>
      <c r="H519" s="148" t="s">
        <v>205</v>
      </c>
      <c r="I519" s="148"/>
      <c r="J519" s="142" t="str">
        <f>'YARIŞMA BİLGİLERİ'!$F$21</f>
        <v>Master Erkekler</v>
      </c>
      <c r="K519" s="145" t="str">
        <f t="shared" si="12"/>
        <v>İZMİR-Masterler Türkiye Şampiyonası</v>
      </c>
      <c r="L519" s="196" t="e">
        <f>#REF!</f>
        <v>#REF!</v>
      </c>
      <c r="M519" s="146" t="s">
        <v>193</v>
      </c>
    </row>
    <row r="520" spans="1:13" s="138" customFormat="1" ht="26.25" customHeight="1" x14ac:dyDescent="0.2">
      <c r="A520" s="140">
        <v>518</v>
      </c>
      <c r="B520" s="151" t="s">
        <v>204</v>
      </c>
      <c r="C520" s="141" t="e">
        <f>#REF!</f>
        <v>#REF!</v>
      </c>
      <c r="D520" s="145" t="e">
        <f>#REF!</f>
        <v>#REF!</v>
      </c>
      <c r="E520" s="145" t="e">
        <f>#REF!</f>
        <v>#REF!</v>
      </c>
      <c r="F520" s="185" t="e">
        <f>#REF!</f>
        <v>#REF!</v>
      </c>
      <c r="G520" s="148" t="e">
        <f>#REF!</f>
        <v>#REF!</v>
      </c>
      <c r="H520" s="148" t="s">
        <v>205</v>
      </c>
      <c r="I520" s="148"/>
      <c r="J520" s="142" t="str">
        <f>'YARIŞMA BİLGİLERİ'!$F$21</f>
        <v>Master Erkekler</v>
      </c>
      <c r="K520" s="145" t="str">
        <f t="shared" si="12"/>
        <v>İZMİR-Masterler Türkiye Şampiyonası</v>
      </c>
      <c r="L520" s="196" t="e">
        <f>#REF!</f>
        <v>#REF!</v>
      </c>
      <c r="M520" s="146" t="s">
        <v>193</v>
      </c>
    </row>
    <row r="521" spans="1:13" s="138" customFormat="1" ht="26.25" customHeight="1" x14ac:dyDescent="0.2">
      <c r="A521" s="140">
        <v>519</v>
      </c>
      <c r="B521" s="151" t="s">
        <v>204</v>
      </c>
      <c r="C521" s="141" t="e">
        <f>#REF!</f>
        <v>#REF!</v>
      </c>
      <c r="D521" s="145" t="e">
        <f>#REF!</f>
        <v>#REF!</v>
      </c>
      <c r="E521" s="145" t="e">
        <f>#REF!</f>
        <v>#REF!</v>
      </c>
      <c r="F521" s="185" t="e">
        <f>#REF!</f>
        <v>#REF!</v>
      </c>
      <c r="G521" s="148" t="e">
        <f>#REF!</f>
        <v>#REF!</v>
      </c>
      <c r="H521" s="148" t="s">
        <v>205</v>
      </c>
      <c r="I521" s="148"/>
      <c r="J521" s="142" t="str">
        <f>'YARIŞMA BİLGİLERİ'!$F$21</f>
        <v>Master Erkekler</v>
      </c>
      <c r="K521" s="145" t="str">
        <f t="shared" si="12"/>
        <v>İZMİR-Masterler Türkiye Şampiyonası</v>
      </c>
      <c r="L521" s="196" t="e">
        <f>#REF!</f>
        <v>#REF!</v>
      </c>
      <c r="M521" s="146" t="s">
        <v>193</v>
      </c>
    </row>
    <row r="522" spans="1:13" s="138" customFormat="1" ht="26.25" customHeight="1" x14ac:dyDescent="0.2">
      <c r="A522" s="140">
        <v>520</v>
      </c>
      <c r="B522" s="151" t="s">
        <v>204</v>
      </c>
      <c r="C522" s="141" t="e">
        <f>#REF!</f>
        <v>#REF!</v>
      </c>
      <c r="D522" s="145" t="e">
        <f>#REF!</f>
        <v>#REF!</v>
      </c>
      <c r="E522" s="145" t="e">
        <f>#REF!</f>
        <v>#REF!</v>
      </c>
      <c r="F522" s="185" t="e">
        <f>#REF!</f>
        <v>#REF!</v>
      </c>
      <c r="G522" s="148" t="e">
        <f>#REF!</f>
        <v>#REF!</v>
      </c>
      <c r="H522" s="148" t="s">
        <v>205</v>
      </c>
      <c r="I522" s="148"/>
      <c r="J522" s="142" t="str">
        <f>'YARIŞMA BİLGİLERİ'!$F$21</f>
        <v>Master Erkekler</v>
      </c>
      <c r="K522" s="145" t="str">
        <f t="shared" si="12"/>
        <v>İZMİR-Masterler Türkiye Şampiyonası</v>
      </c>
      <c r="L522" s="196" t="e">
        <f>#REF!</f>
        <v>#REF!</v>
      </c>
      <c r="M522" s="146" t="s">
        <v>193</v>
      </c>
    </row>
    <row r="523" spans="1:13" s="138" customFormat="1" ht="26.25" customHeight="1" x14ac:dyDescent="0.2">
      <c r="A523" s="140">
        <v>521</v>
      </c>
      <c r="B523" s="151" t="s">
        <v>204</v>
      </c>
      <c r="C523" s="141" t="e">
        <f>#REF!</f>
        <v>#REF!</v>
      </c>
      <c r="D523" s="145" t="e">
        <f>#REF!</f>
        <v>#REF!</v>
      </c>
      <c r="E523" s="145" t="e">
        <f>#REF!</f>
        <v>#REF!</v>
      </c>
      <c r="F523" s="185" t="e">
        <f>#REF!</f>
        <v>#REF!</v>
      </c>
      <c r="G523" s="148" t="e">
        <f>#REF!</f>
        <v>#REF!</v>
      </c>
      <c r="H523" s="148" t="s">
        <v>205</v>
      </c>
      <c r="I523" s="148"/>
      <c r="J523" s="142" t="str">
        <f>'YARIŞMA BİLGİLERİ'!$F$21</f>
        <v>Master Erkekler</v>
      </c>
      <c r="K523" s="145" t="str">
        <f t="shared" si="12"/>
        <v>İZMİR-Masterler Türkiye Şampiyonası</v>
      </c>
      <c r="L523" s="196" t="e">
        <f>#REF!</f>
        <v>#REF!</v>
      </c>
      <c r="M523" s="146" t="s">
        <v>193</v>
      </c>
    </row>
    <row r="524" spans="1:13" s="138" customFormat="1" ht="26.25" customHeight="1" x14ac:dyDescent="0.2">
      <c r="A524" s="140">
        <v>522</v>
      </c>
      <c r="B524" s="151" t="s">
        <v>204</v>
      </c>
      <c r="C524" s="141" t="e">
        <f>#REF!</f>
        <v>#REF!</v>
      </c>
      <c r="D524" s="145" t="e">
        <f>#REF!</f>
        <v>#REF!</v>
      </c>
      <c r="E524" s="145" t="e">
        <f>#REF!</f>
        <v>#REF!</v>
      </c>
      <c r="F524" s="185" t="e">
        <f>#REF!</f>
        <v>#REF!</v>
      </c>
      <c r="G524" s="148" t="e">
        <f>#REF!</f>
        <v>#REF!</v>
      </c>
      <c r="H524" s="148" t="s">
        <v>205</v>
      </c>
      <c r="I524" s="148"/>
      <c r="J524" s="142" t="str">
        <f>'YARIŞMA BİLGİLERİ'!$F$21</f>
        <v>Master Erkekler</v>
      </c>
      <c r="K524" s="145" t="str">
        <f t="shared" si="12"/>
        <v>İZMİR-Masterler Türkiye Şampiyonası</v>
      </c>
      <c r="L524" s="196" t="e">
        <f>#REF!</f>
        <v>#REF!</v>
      </c>
      <c r="M524" s="146" t="s">
        <v>193</v>
      </c>
    </row>
    <row r="525" spans="1:13" s="138" customFormat="1" ht="26.25" customHeight="1" x14ac:dyDescent="0.2">
      <c r="A525" s="140">
        <v>523</v>
      </c>
      <c r="B525" s="151" t="s">
        <v>204</v>
      </c>
      <c r="C525" s="141" t="e">
        <f>#REF!</f>
        <v>#REF!</v>
      </c>
      <c r="D525" s="145" t="e">
        <f>#REF!</f>
        <v>#REF!</v>
      </c>
      <c r="E525" s="145" t="e">
        <f>#REF!</f>
        <v>#REF!</v>
      </c>
      <c r="F525" s="185" t="e">
        <f>#REF!</f>
        <v>#REF!</v>
      </c>
      <c r="G525" s="148" t="e">
        <f>#REF!</f>
        <v>#REF!</v>
      </c>
      <c r="H525" s="148" t="s">
        <v>205</v>
      </c>
      <c r="I525" s="148"/>
      <c r="J525" s="142" t="str">
        <f>'YARIŞMA BİLGİLERİ'!$F$21</f>
        <v>Master Erkekler</v>
      </c>
      <c r="K525" s="145" t="str">
        <f t="shared" si="12"/>
        <v>İZMİR-Masterler Türkiye Şampiyonası</v>
      </c>
      <c r="L525" s="196" t="e">
        <f>#REF!</f>
        <v>#REF!</v>
      </c>
      <c r="M525" s="146" t="s">
        <v>193</v>
      </c>
    </row>
    <row r="526" spans="1:13" s="138" customFormat="1" ht="26.25" customHeight="1" x14ac:dyDescent="0.2">
      <c r="A526" s="140">
        <v>524</v>
      </c>
      <c r="B526" s="151" t="s">
        <v>204</v>
      </c>
      <c r="C526" s="141" t="e">
        <f>#REF!</f>
        <v>#REF!</v>
      </c>
      <c r="D526" s="145" t="e">
        <f>#REF!</f>
        <v>#REF!</v>
      </c>
      <c r="E526" s="145" t="e">
        <f>#REF!</f>
        <v>#REF!</v>
      </c>
      <c r="F526" s="185" t="e">
        <f>#REF!</f>
        <v>#REF!</v>
      </c>
      <c r="G526" s="148" t="e">
        <f>#REF!</f>
        <v>#REF!</v>
      </c>
      <c r="H526" s="148" t="s">
        <v>205</v>
      </c>
      <c r="I526" s="148"/>
      <c r="J526" s="142" t="str">
        <f>'YARIŞMA BİLGİLERİ'!$F$21</f>
        <v>Master Erkekler</v>
      </c>
      <c r="K526" s="145" t="str">
        <f t="shared" si="12"/>
        <v>İZMİR-Masterler Türkiye Şampiyonası</v>
      </c>
      <c r="L526" s="196" t="e">
        <f>#REF!</f>
        <v>#REF!</v>
      </c>
      <c r="M526" s="146" t="s">
        <v>193</v>
      </c>
    </row>
    <row r="527" spans="1:13" s="138" customFormat="1" ht="26.25" customHeight="1" x14ac:dyDescent="0.2">
      <c r="A527" s="140">
        <v>525</v>
      </c>
      <c r="B527" s="151" t="s">
        <v>204</v>
      </c>
      <c r="C527" s="141" t="e">
        <f>#REF!</f>
        <v>#REF!</v>
      </c>
      <c r="D527" s="145" t="e">
        <f>#REF!</f>
        <v>#REF!</v>
      </c>
      <c r="E527" s="145" t="e">
        <f>#REF!</f>
        <v>#REF!</v>
      </c>
      <c r="F527" s="185" t="e">
        <f>#REF!</f>
        <v>#REF!</v>
      </c>
      <c r="G527" s="148" t="e">
        <f>#REF!</f>
        <v>#REF!</v>
      </c>
      <c r="H527" s="148" t="s">
        <v>205</v>
      </c>
      <c r="I527" s="148"/>
      <c r="J527" s="142" t="str">
        <f>'YARIŞMA BİLGİLERİ'!$F$21</f>
        <v>Master Erkekler</v>
      </c>
      <c r="K527" s="145" t="str">
        <f t="shared" si="12"/>
        <v>İZMİR-Masterler Türkiye Şampiyonası</v>
      </c>
      <c r="L527" s="196" t="e">
        <f>#REF!</f>
        <v>#REF!</v>
      </c>
      <c r="M527" s="146" t="s">
        <v>193</v>
      </c>
    </row>
    <row r="528" spans="1:13" s="138" customFormat="1" ht="26.25" customHeight="1" x14ac:dyDescent="0.2">
      <c r="A528" s="140">
        <v>526</v>
      </c>
      <c r="B528" s="151" t="s">
        <v>204</v>
      </c>
      <c r="C528" s="141" t="e">
        <f>#REF!</f>
        <v>#REF!</v>
      </c>
      <c r="D528" s="145" t="e">
        <f>#REF!</f>
        <v>#REF!</v>
      </c>
      <c r="E528" s="145" t="e">
        <f>#REF!</f>
        <v>#REF!</v>
      </c>
      <c r="F528" s="185" t="e">
        <f>#REF!</f>
        <v>#REF!</v>
      </c>
      <c r="G528" s="148" t="e">
        <f>#REF!</f>
        <v>#REF!</v>
      </c>
      <c r="H528" s="148" t="s">
        <v>205</v>
      </c>
      <c r="I528" s="148"/>
      <c r="J528" s="142" t="str">
        <f>'YARIŞMA BİLGİLERİ'!$F$21</f>
        <v>Master Erkekler</v>
      </c>
      <c r="K528" s="145" t="str">
        <f t="shared" si="12"/>
        <v>İZMİR-Masterler Türkiye Şampiyonası</v>
      </c>
      <c r="L528" s="196" t="e">
        <f>#REF!</f>
        <v>#REF!</v>
      </c>
      <c r="M528" s="146" t="s">
        <v>193</v>
      </c>
    </row>
    <row r="529" spans="1:13" s="138" customFormat="1" ht="26.25" customHeight="1" x14ac:dyDescent="0.2">
      <c r="A529" s="140">
        <v>527</v>
      </c>
      <c r="B529" s="151" t="s">
        <v>204</v>
      </c>
      <c r="C529" s="141" t="e">
        <f>#REF!</f>
        <v>#REF!</v>
      </c>
      <c r="D529" s="145" t="e">
        <f>#REF!</f>
        <v>#REF!</v>
      </c>
      <c r="E529" s="145" t="e">
        <f>#REF!</f>
        <v>#REF!</v>
      </c>
      <c r="F529" s="185" t="e">
        <f>#REF!</f>
        <v>#REF!</v>
      </c>
      <c r="G529" s="148" t="e">
        <f>#REF!</f>
        <v>#REF!</v>
      </c>
      <c r="H529" s="148" t="s">
        <v>205</v>
      </c>
      <c r="I529" s="148"/>
      <c r="J529" s="142" t="str">
        <f>'YARIŞMA BİLGİLERİ'!$F$21</f>
        <v>Master Erkekler</v>
      </c>
      <c r="K529" s="145" t="str">
        <f t="shared" si="12"/>
        <v>İZMİR-Masterler Türkiye Şampiyonası</v>
      </c>
      <c r="L529" s="196" t="e">
        <f>#REF!</f>
        <v>#REF!</v>
      </c>
      <c r="M529" s="146" t="s">
        <v>193</v>
      </c>
    </row>
    <row r="530" spans="1:13" s="138" customFormat="1" ht="26.25" customHeight="1" x14ac:dyDescent="0.2">
      <c r="A530" s="140">
        <v>528</v>
      </c>
      <c r="B530" s="151" t="s">
        <v>204</v>
      </c>
      <c r="C530" s="141" t="e">
        <f>#REF!</f>
        <v>#REF!</v>
      </c>
      <c r="D530" s="145" t="e">
        <f>#REF!</f>
        <v>#REF!</v>
      </c>
      <c r="E530" s="145" t="e">
        <f>#REF!</f>
        <v>#REF!</v>
      </c>
      <c r="F530" s="185" t="e">
        <f>#REF!</f>
        <v>#REF!</v>
      </c>
      <c r="G530" s="148" t="e">
        <f>#REF!</f>
        <v>#REF!</v>
      </c>
      <c r="H530" s="148" t="s">
        <v>205</v>
      </c>
      <c r="I530" s="148"/>
      <c r="J530" s="142" t="str">
        <f>'YARIŞMA BİLGİLERİ'!$F$21</f>
        <v>Master Erkekler</v>
      </c>
      <c r="K530" s="145" t="str">
        <f t="shared" si="12"/>
        <v>İZMİR-Masterler Türkiye Şampiyonası</v>
      </c>
      <c r="L530" s="196" t="e">
        <f>#REF!</f>
        <v>#REF!</v>
      </c>
      <c r="M530" s="146" t="s">
        <v>193</v>
      </c>
    </row>
    <row r="531" spans="1:13" s="138" customFormat="1" ht="26.25" customHeight="1" x14ac:dyDescent="0.2">
      <c r="A531" s="140">
        <v>529</v>
      </c>
      <c r="B531" s="151" t="s">
        <v>204</v>
      </c>
      <c r="C531" s="141" t="e">
        <f>#REF!</f>
        <v>#REF!</v>
      </c>
      <c r="D531" s="145" t="e">
        <f>#REF!</f>
        <v>#REF!</v>
      </c>
      <c r="E531" s="145" t="e">
        <f>#REF!</f>
        <v>#REF!</v>
      </c>
      <c r="F531" s="185" t="e">
        <f>#REF!</f>
        <v>#REF!</v>
      </c>
      <c r="G531" s="148" t="e">
        <f>#REF!</f>
        <v>#REF!</v>
      </c>
      <c r="H531" s="148" t="s">
        <v>205</v>
      </c>
      <c r="I531" s="148"/>
      <c r="J531" s="142" t="str">
        <f>'YARIŞMA BİLGİLERİ'!$F$21</f>
        <v>Master Erkekler</v>
      </c>
      <c r="K531" s="145" t="str">
        <f t="shared" si="12"/>
        <v>İZMİR-Masterler Türkiye Şampiyonası</v>
      </c>
      <c r="L531" s="196" t="e">
        <f>#REF!</f>
        <v>#REF!</v>
      </c>
      <c r="M531" s="146" t="s">
        <v>193</v>
      </c>
    </row>
    <row r="532" spans="1:13" s="138" customFormat="1" ht="26.25" customHeight="1" x14ac:dyDescent="0.2">
      <c r="A532" s="140">
        <v>530</v>
      </c>
      <c r="B532" s="151" t="s">
        <v>204</v>
      </c>
      <c r="C532" s="141" t="e">
        <f>#REF!</f>
        <v>#REF!</v>
      </c>
      <c r="D532" s="145" t="e">
        <f>#REF!</f>
        <v>#REF!</v>
      </c>
      <c r="E532" s="145" t="e">
        <f>#REF!</f>
        <v>#REF!</v>
      </c>
      <c r="F532" s="185" t="e">
        <f>#REF!</f>
        <v>#REF!</v>
      </c>
      <c r="G532" s="148" t="e">
        <f>#REF!</f>
        <v>#REF!</v>
      </c>
      <c r="H532" s="148" t="s">
        <v>205</v>
      </c>
      <c r="I532" s="148"/>
      <c r="J532" s="142" t="str">
        <f>'YARIŞMA BİLGİLERİ'!$F$21</f>
        <v>Master Erkekler</v>
      </c>
      <c r="K532" s="145" t="str">
        <f t="shared" si="12"/>
        <v>İZMİR-Masterler Türkiye Şampiyonası</v>
      </c>
      <c r="L532" s="196" t="e">
        <f>#REF!</f>
        <v>#REF!</v>
      </c>
      <c r="M532" s="146" t="s">
        <v>193</v>
      </c>
    </row>
    <row r="533" spans="1:13" s="138" customFormat="1" ht="26.25" customHeight="1" x14ac:dyDescent="0.2">
      <c r="A533" s="140">
        <v>531</v>
      </c>
      <c r="B533" s="151" t="s">
        <v>204</v>
      </c>
      <c r="C533" s="141" t="e">
        <f>#REF!</f>
        <v>#REF!</v>
      </c>
      <c r="D533" s="145" t="e">
        <f>#REF!</f>
        <v>#REF!</v>
      </c>
      <c r="E533" s="145" t="e">
        <f>#REF!</f>
        <v>#REF!</v>
      </c>
      <c r="F533" s="185" t="e">
        <f>#REF!</f>
        <v>#REF!</v>
      </c>
      <c r="G533" s="148" t="e">
        <f>#REF!</f>
        <v>#REF!</v>
      </c>
      <c r="H533" s="148" t="s">
        <v>205</v>
      </c>
      <c r="I533" s="148"/>
      <c r="J533" s="142" t="str">
        <f>'YARIŞMA BİLGİLERİ'!$F$21</f>
        <v>Master Erkekler</v>
      </c>
      <c r="K533" s="145" t="str">
        <f t="shared" si="12"/>
        <v>İZMİR-Masterler Türkiye Şampiyonası</v>
      </c>
      <c r="L533" s="196" t="e">
        <f>#REF!</f>
        <v>#REF!</v>
      </c>
      <c r="M533" s="146" t="s">
        <v>193</v>
      </c>
    </row>
    <row r="534" spans="1:13" s="138" customFormat="1" ht="26.25" customHeight="1" x14ac:dyDescent="0.2">
      <c r="A534" s="140">
        <v>532</v>
      </c>
      <c r="B534" s="151" t="s">
        <v>204</v>
      </c>
      <c r="C534" s="141" t="e">
        <f>#REF!</f>
        <v>#REF!</v>
      </c>
      <c r="D534" s="145" t="e">
        <f>#REF!</f>
        <v>#REF!</v>
      </c>
      <c r="E534" s="145" t="e">
        <f>#REF!</f>
        <v>#REF!</v>
      </c>
      <c r="F534" s="185" t="e">
        <f>#REF!</f>
        <v>#REF!</v>
      </c>
      <c r="G534" s="148" t="e">
        <f>#REF!</f>
        <v>#REF!</v>
      </c>
      <c r="H534" s="148" t="s">
        <v>205</v>
      </c>
      <c r="I534" s="148"/>
      <c r="J534" s="142" t="str">
        <f>'YARIŞMA BİLGİLERİ'!$F$21</f>
        <v>Master Erkekler</v>
      </c>
      <c r="K534" s="145" t="str">
        <f t="shared" si="12"/>
        <v>İZMİR-Masterler Türkiye Şampiyonası</v>
      </c>
      <c r="L534" s="196" t="e">
        <f>#REF!</f>
        <v>#REF!</v>
      </c>
      <c r="M534" s="146" t="s">
        <v>193</v>
      </c>
    </row>
    <row r="535" spans="1:13" s="138" customFormat="1" ht="26.25" customHeight="1" x14ac:dyDescent="0.2">
      <c r="A535" s="140">
        <v>533</v>
      </c>
      <c r="B535" s="151" t="s">
        <v>204</v>
      </c>
      <c r="C535" s="141" t="e">
        <f>#REF!</f>
        <v>#REF!</v>
      </c>
      <c r="D535" s="145" t="e">
        <f>#REF!</f>
        <v>#REF!</v>
      </c>
      <c r="E535" s="145" t="e">
        <f>#REF!</f>
        <v>#REF!</v>
      </c>
      <c r="F535" s="185" t="e">
        <f>#REF!</f>
        <v>#REF!</v>
      </c>
      <c r="G535" s="148" t="e">
        <f>#REF!</f>
        <v>#REF!</v>
      </c>
      <c r="H535" s="148" t="s">
        <v>205</v>
      </c>
      <c r="I535" s="148"/>
      <c r="J535" s="142" t="str">
        <f>'YARIŞMA BİLGİLERİ'!$F$21</f>
        <v>Master Erkekler</v>
      </c>
      <c r="K535" s="145" t="str">
        <f t="shared" si="12"/>
        <v>İZMİR-Masterler Türkiye Şampiyonası</v>
      </c>
      <c r="L535" s="196" t="e">
        <f>#REF!</f>
        <v>#REF!</v>
      </c>
      <c r="M535" s="146" t="s">
        <v>193</v>
      </c>
    </row>
    <row r="536" spans="1:13" s="138" customFormat="1" ht="26.25" customHeight="1" x14ac:dyDescent="0.2">
      <c r="A536" s="140">
        <v>534</v>
      </c>
      <c r="B536" s="151" t="s">
        <v>204</v>
      </c>
      <c r="C536" s="141" t="e">
        <f>#REF!</f>
        <v>#REF!</v>
      </c>
      <c r="D536" s="145" t="e">
        <f>#REF!</f>
        <v>#REF!</v>
      </c>
      <c r="E536" s="145" t="e">
        <f>#REF!</f>
        <v>#REF!</v>
      </c>
      <c r="F536" s="185" t="e">
        <f>#REF!</f>
        <v>#REF!</v>
      </c>
      <c r="G536" s="148" t="e">
        <f>#REF!</f>
        <v>#REF!</v>
      </c>
      <c r="H536" s="148" t="s">
        <v>205</v>
      </c>
      <c r="I536" s="148"/>
      <c r="J536" s="142" t="str">
        <f>'YARIŞMA BİLGİLERİ'!$F$21</f>
        <v>Master Erkekler</v>
      </c>
      <c r="K536" s="145" t="str">
        <f t="shared" si="12"/>
        <v>İZMİR-Masterler Türkiye Şampiyonası</v>
      </c>
      <c r="L536" s="196" t="e">
        <f>#REF!</f>
        <v>#REF!</v>
      </c>
      <c r="M536" s="146" t="s">
        <v>193</v>
      </c>
    </row>
    <row r="537" spans="1:13" s="138" customFormat="1" ht="26.25" customHeight="1" x14ac:dyDescent="0.2">
      <c r="A537" s="140">
        <v>535</v>
      </c>
      <c r="B537" s="151" t="s">
        <v>204</v>
      </c>
      <c r="C537" s="141" t="e">
        <f>#REF!</f>
        <v>#REF!</v>
      </c>
      <c r="D537" s="145" t="e">
        <f>#REF!</f>
        <v>#REF!</v>
      </c>
      <c r="E537" s="145" t="e">
        <f>#REF!</f>
        <v>#REF!</v>
      </c>
      <c r="F537" s="185" t="e">
        <f>#REF!</f>
        <v>#REF!</v>
      </c>
      <c r="G537" s="148" t="e">
        <f>#REF!</f>
        <v>#REF!</v>
      </c>
      <c r="H537" s="148" t="s">
        <v>205</v>
      </c>
      <c r="I537" s="148"/>
      <c r="J537" s="142" t="str">
        <f>'YARIŞMA BİLGİLERİ'!$F$21</f>
        <v>Master Erkekler</v>
      </c>
      <c r="K537" s="145" t="str">
        <f t="shared" si="12"/>
        <v>İZMİR-Masterler Türkiye Şampiyonası</v>
      </c>
      <c r="L537" s="196" t="e">
        <f>#REF!</f>
        <v>#REF!</v>
      </c>
      <c r="M537" s="146" t="s">
        <v>193</v>
      </c>
    </row>
    <row r="538" spans="1:13" s="138" customFormat="1" ht="26.25" customHeight="1" x14ac:dyDescent="0.2">
      <c r="A538" s="140">
        <v>536</v>
      </c>
      <c r="B538" s="151" t="s">
        <v>204</v>
      </c>
      <c r="C538" s="141" t="e">
        <f>#REF!</f>
        <v>#REF!</v>
      </c>
      <c r="D538" s="145" t="e">
        <f>#REF!</f>
        <v>#REF!</v>
      </c>
      <c r="E538" s="145" t="e">
        <f>#REF!</f>
        <v>#REF!</v>
      </c>
      <c r="F538" s="185" t="e">
        <f>#REF!</f>
        <v>#REF!</v>
      </c>
      <c r="G538" s="148" t="e">
        <f>#REF!</f>
        <v>#REF!</v>
      </c>
      <c r="H538" s="148" t="s">
        <v>205</v>
      </c>
      <c r="I538" s="148"/>
      <c r="J538" s="142" t="str">
        <f>'YARIŞMA BİLGİLERİ'!$F$21</f>
        <v>Master Erkekler</v>
      </c>
      <c r="K538" s="145" t="str">
        <f t="shared" si="12"/>
        <v>İZMİR-Masterler Türkiye Şampiyonası</v>
      </c>
      <c r="L538" s="196" t="e">
        <f>#REF!</f>
        <v>#REF!</v>
      </c>
      <c r="M538" s="146" t="s">
        <v>193</v>
      </c>
    </row>
    <row r="539" spans="1:13" s="138" customFormat="1" ht="26.25" customHeight="1" x14ac:dyDescent="0.2">
      <c r="A539" s="140">
        <v>537</v>
      </c>
      <c r="B539" s="151" t="s">
        <v>204</v>
      </c>
      <c r="C539" s="141" t="e">
        <f>#REF!</f>
        <v>#REF!</v>
      </c>
      <c r="D539" s="145" t="e">
        <f>#REF!</f>
        <v>#REF!</v>
      </c>
      <c r="E539" s="145" t="e">
        <f>#REF!</f>
        <v>#REF!</v>
      </c>
      <c r="F539" s="185" t="e">
        <f>#REF!</f>
        <v>#REF!</v>
      </c>
      <c r="G539" s="148" t="e">
        <f>#REF!</f>
        <v>#REF!</v>
      </c>
      <c r="H539" s="148" t="s">
        <v>205</v>
      </c>
      <c r="I539" s="148"/>
      <c r="J539" s="142" t="str">
        <f>'YARIŞMA BİLGİLERİ'!$F$21</f>
        <v>Master Erkekler</v>
      </c>
      <c r="K539" s="145" t="str">
        <f t="shared" si="12"/>
        <v>İZMİR-Masterler Türkiye Şampiyonası</v>
      </c>
      <c r="L539" s="196" t="e">
        <f>#REF!</f>
        <v>#REF!</v>
      </c>
      <c r="M539" s="146" t="s">
        <v>193</v>
      </c>
    </row>
    <row r="540" spans="1:13" s="138" customFormat="1" ht="26.25" customHeight="1" x14ac:dyDescent="0.2">
      <c r="A540" s="140">
        <v>538</v>
      </c>
      <c r="B540" s="151" t="s">
        <v>204</v>
      </c>
      <c r="C540" s="141" t="e">
        <f>#REF!</f>
        <v>#REF!</v>
      </c>
      <c r="D540" s="145" t="e">
        <f>#REF!</f>
        <v>#REF!</v>
      </c>
      <c r="E540" s="145" t="e">
        <f>#REF!</f>
        <v>#REF!</v>
      </c>
      <c r="F540" s="185" t="e">
        <f>#REF!</f>
        <v>#REF!</v>
      </c>
      <c r="G540" s="148" t="e">
        <f>#REF!</f>
        <v>#REF!</v>
      </c>
      <c r="H540" s="148" t="s">
        <v>205</v>
      </c>
      <c r="I540" s="148"/>
      <c r="J540" s="142" t="str">
        <f>'YARIŞMA BİLGİLERİ'!$F$21</f>
        <v>Master Erkekler</v>
      </c>
      <c r="K540" s="145" t="str">
        <f t="shared" si="12"/>
        <v>İZMİR-Masterler Türkiye Şampiyonası</v>
      </c>
      <c r="L540" s="196" t="e">
        <f>#REF!</f>
        <v>#REF!</v>
      </c>
      <c r="M540" s="146" t="s">
        <v>193</v>
      </c>
    </row>
    <row r="541" spans="1:13" s="138" customFormat="1" ht="26.25" customHeight="1" x14ac:dyDescent="0.2">
      <c r="A541" s="140">
        <v>539</v>
      </c>
      <c r="B541" s="151" t="s">
        <v>204</v>
      </c>
      <c r="C541" s="141" t="e">
        <f>#REF!</f>
        <v>#REF!</v>
      </c>
      <c r="D541" s="145" t="e">
        <f>#REF!</f>
        <v>#REF!</v>
      </c>
      <c r="E541" s="145" t="e">
        <f>#REF!</f>
        <v>#REF!</v>
      </c>
      <c r="F541" s="185" t="e">
        <f>#REF!</f>
        <v>#REF!</v>
      </c>
      <c r="G541" s="148" t="e">
        <f>#REF!</f>
        <v>#REF!</v>
      </c>
      <c r="H541" s="148" t="s">
        <v>205</v>
      </c>
      <c r="I541" s="148"/>
      <c r="J541" s="142" t="str">
        <f>'YARIŞMA BİLGİLERİ'!$F$21</f>
        <v>Master Erkekler</v>
      </c>
      <c r="K541" s="145" t="str">
        <f t="shared" si="12"/>
        <v>İZMİR-Masterler Türkiye Şampiyonası</v>
      </c>
      <c r="L541" s="196" t="e">
        <f>#REF!</f>
        <v>#REF!</v>
      </c>
      <c r="M541" s="146" t="s">
        <v>193</v>
      </c>
    </row>
    <row r="542" spans="1:13" s="138" customFormat="1" ht="26.25" customHeight="1" x14ac:dyDescent="0.2">
      <c r="A542" s="140">
        <v>540</v>
      </c>
      <c r="B542" s="151" t="s">
        <v>204</v>
      </c>
      <c r="C542" s="141" t="e">
        <f>#REF!</f>
        <v>#REF!</v>
      </c>
      <c r="D542" s="145" t="e">
        <f>#REF!</f>
        <v>#REF!</v>
      </c>
      <c r="E542" s="145" t="e">
        <f>#REF!</f>
        <v>#REF!</v>
      </c>
      <c r="F542" s="185" t="e">
        <f>#REF!</f>
        <v>#REF!</v>
      </c>
      <c r="G542" s="148" t="e">
        <f>#REF!</f>
        <v>#REF!</v>
      </c>
      <c r="H542" s="148" t="s">
        <v>205</v>
      </c>
      <c r="I542" s="148"/>
      <c r="J542" s="142" t="str">
        <f>'YARIŞMA BİLGİLERİ'!$F$21</f>
        <v>Master Erkekler</v>
      </c>
      <c r="K542" s="145" t="str">
        <f t="shared" si="12"/>
        <v>İZMİR-Masterler Türkiye Şampiyonası</v>
      </c>
      <c r="L542" s="196" t="e">
        <f>#REF!</f>
        <v>#REF!</v>
      </c>
      <c r="M542" s="146" t="s">
        <v>193</v>
      </c>
    </row>
    <row r="543" spans="1:13" s="138" customFormat="1" ht="26.25" customHeight="1" x14ac:dyDescent="0.2">
      <c r="A543" s="140">
        <v>541</v>
      </c>
      <c r="B543" s="151" t="s">
        <v>204</v>
      </c>
      <c r="C543" s="141" t="e">
        <f>#REF!</f>
        <v>#REF!</v>
      </c>
      <c r="D543" s="145" t="e">
        <f>#REF!</f>
        <v>#REF!</v>
      </c>
      <c r="E543" s="145" t="e">
        <f>#REF!</f>
        <v>#REF!</v>
      </c>
      <c r="F543" s="185" t="e">
        <f>#REF!</f>
        <v>#REF!</v>
      </c>
      <c r="G543" s="148" t="e">
        <f>#REF!</f>
        <v>#REF!</v>
      </c>
      <c r="H543" s="148" t="s">
        <v>205</v>
      </c>
      <c r="I543" s="148"/>
      <c r="J543" s="142" t="str">
        <f>'YARIŞMA BİLGİLERİ'!$F$21</f>
        <v>Master Erkekler</v>
      </c>
      <c r="K543" s="145" t="str">
        <f t="shared" si="12"/>
        <v>İZMİR-Masterler Türkiye Şampiyonası</v>
      </c>
      <c r="L543" s="196" t="e">
        <f>#REF!</f>
        <v>#REF!</v>
      </c>
      <c r="M543" s="146" t="s">
        <v>193</v>
      </c>
    </row>
    <row r="544" spans="1:13" s="138" customFormat="1" ht="26.25" customHeight="1" x14ac:dyDescent="0.2">
      <c r="A544" s="140">
        <v>542</v>
      </c>
      <c r="B544" s="151" t="s">
        <v>204</v>
      </c>
      <c r="C544" s="141" t="e">
        <f>#REF!</f>
        <v>#REF!</v>
      </c>
      <c r="D544" s="145" t="e">
        <f>#REF!</f>
        <v>#REF!</v>
      </c>
      <c r="E544" s="145" t="e">
        <f>#REF!</f>
        <v>#REF!</v>
      </c>
      <c r="F544" s="185" t="e">
        <f>#REF!</f>
        <v>#REF!</v>
      </c>
      <c r="G544" s="148" t="e">
        <f>#REF!</f>
        <v>#REF!</v>
      </c>
      <c r="H544" s="148" t="s">
        <v>205</v>
      </c>
      <c r="I544" s="148"/>
      <c r="J544" s="142" t="str">
        <f>'YARIŞMA BİLGİLERİ'!$F$21</f>
        <v>Master Erkekler</v>
      </c>
      <c r="K544" s="145" t="str">
        <f t="shared" si="12"/>
        <v>İZMİR-Masterler Türkiye Şampiyonası</v>
      </c>
      <c r="L544" s="196" t="e">
        <f>#REF!</f>
        <v>#REF!</v>
      </c>
      <c r="M544" s="146" t="s">
        <v>193</v>
      </c>
    </row>
    <row r="545" spans="1:13" s="138" customFormat="1" ht="26.25" customHeight="1" x14ac:dyDescent="0.2">
      <c r="A545" s="140">
        <v>543</v>
      </c>
      <c r="B545" s="151" t="s">
        <v>204</v>
      </c>
      <c r="C545" s="141" t="e">
        <f>#REF!</f>
        <v>#REF!</v>
      </c>
      <c r="D545" s="145" t="e">
        <f>#REF!</f>
        <v>#REF!</v>
      </c>
      <c r="E545" s="145" t="e">
        <f>#REF!</f>
        <v>#REF!</v>
      </c>
      <c r="F545" s="185" t="e">
        <f>#REF!</f>
        <v>#REF!</v>
      </c>
      <c r="G545" s="148" t="e">
        <f>#REF!</f>
        <v>#REF!</v>
      </c>
      <c r="H545" s="148" t="s">
        <v>205</v>
      </c>
      <c r="I545" s="148"/>
      <c r="J545" s="142" t="str">
        <f>'YARIŞMA BİLGİLERİ'!$F$21</f>
        <v>Master Erkekler</v>
      </c>
      <c r="K545" s="145" t="str">
        <f t="shared" si="12"/>
        <v>İZMİR-Masterler Türkiye Şampiyonası</v>
      </c>
      <c r="L545" s="196" t="e">
        <f>#REF!</f>
        <v>#REF!</v>
      </c>
      <c r="M545" s="146" t="s">
        <v>193</v>
      </c>
    </row>
    <row r="546" spans="1:13" s="138" customFormat="1" ht="26.25" customHeight="1" x14ac:dyDescent="0.2">
      <c r="A546" s="140">
        <v>544</v>
      </c>
      <c r="B546" s="151" t="s">
        <v>204</v>
      </c>
      <c r="C546" s="141" t="e">
        <f>#REF!</f>
        <v>#REF!</v>
      </c>
      <c r="D546" s="145" t="e">
        <f>#REF!</f>
        <v>#REF!</v>
      </c>
      <c r="E546" s="145" t="e">
        <f>#REF!</f>
        <v>#REF!</v>
      </c>
      <c r="F546" s="185" t="e">
        <f>#REF!</f>
        <v>#REF!</v>
      </c>
      <c r="G546" s="148" t="e">
        <f>#REF!</f>
        <v>#REF!</v>
      </c>
      <c r="H546" s="148" t="s">
        <v>205</v>
      </c>
      <c r="I546" s="148"/>
      <c r="J546" s="142" t="str">
        <f>'YARIŞMA BİLGİLERİ'!$F$21</f>
        <v>Master Erkekler</v>
      </c>
      <c r="K546" s="145" t="str">
        <f t="shared" si="12"/>
        <v>İZMİR-Masterler Türkiye Şampiyonası</v>
      </c>
      <c r="L546" s="196" t="e">
        <f>#REF!</f>
        <v>#REF!</v>
      </c>
      <c r="M546" s="146" t="s">
        <v>193</v>
      </c>
    </row>
    <row r="547" spans="1:13" s="138" customFormat="1" ht="26.25" customHeight="1" x14ac:dyDescent="0.2">
      <c r="A547" s="140">
        <v>545</v>
      </c>
      <c r="B547" s="151" t="s">
        <v>204</v>
      </c>
      <c r="C547" s="141" t="e">
        <f>#REF!</f>
        <v>#REF!</v>
      </c>
      <c r="D547" s="145" t="e">
        <f>#REF!</f>
        <v>#REF!</v>
      </c>
      <c r="E547" s="145" t="e">
        <f>#REF!</f>
        <v>#REF!</v>
      </c>
      <c r="F547" s="185" t="e">
        <f>#REF!</f>
        <v>#REF!</v>
      </c>
      <c r="G547" s="148" t="e">
        <f>#REF!</f>
        <v>#REF!</v>
      </c>
      <c r="H547" s="148" t="s">
        <v>205</v>
      </c>
      <c r="I547" s="148"/>
      <c r="J547" s="142" t="str">
        <f>'YARIŞMA BİLGİLERİ'!$F$21</f>
        <v>Master Erkekler</v>
      </c>
      <c r="K547" s="145" t="str">
        <f t="shared" si="12"/>
        <v>İZMİR-Masterler Türkiye Şampiyonası</v>
      </c>
      <c r="L547" s="196" t="e">
        <f>#REF!</f>
        <v>#REF!</v>
      </c>
      <c r="M547" s="146" t="s">
        <v>193</v>
      </c>
    </row>
    <row r="548" spans="1:13" s="138" customFormat="1" ht="26.25" customHeight="1" x14ac:dyDescent="0.2">
      <c r="A548" s="140">
        <v>546</v>
      </c>
      <c r="B548" s="151" t="s">
        <v>204</v>
      </c>
      <c r="C548" s="141" t="e">
        <f>#REF!</f>
        <v>#REF!</v>
      </c>
      <c r="D548" s="145" t="e">
        <f>#REF!</f>
        <v>#REF!</v>
      </c>
      <c r="E548" s="145" t="e">
        <f>#REF!</f>
        <v>#REF!</v>
      </c>
      <c r="F548" s="185" t="e">
        <f>#REF!</f>
        <v>#REF!</v>
      </c>
      <c r="G548" s="148" t="e">
        <f>#REF!</f>
        <v>#REF!</v>
      </c>
      <c r="H548" s="148" t="s">
        <v>205</v>
      </c>
      <c r="I548" s="148"/>
      <c r="J548" s="142" t="str">
        <f>'YARIŞMA BİLGİLERİ'!$F$21</f>
        <v>Master Erkekler</v>
      </c>
      <c r="K548" s="145" t="str">
        <f t="shared" si="12"/>
        <v>İZMİR-Masterler Türkiye Şampiyonası</v>
      </c>
      <c r="L548" s="196" t="e">
        <f>#REF!</f>
        <v>#REF!</v>
      </c>
      <c r="M548" s="146" t="s">
        <v>193</v>
      </c>
    </row>
    <row r="549" spans="1:13" s="138" customFormat="1" ht="26.25" customHeight="1" x14ac:dyDescent="0.2">
      <c r="A549" s="140">
        <v>547</v>
      </c>
      <c r="B549" s="151" t="s">
        <v>204</v>
      </c>
      <c r="C549" s="141" t="e">
        <f>#REF!</f>
        <v>#REF!</v>
      </c>
      <c r="D549" s="145" t="e">
        <f>#REF!</f>
        <v>#REF!</v>
      </c>
      <c r="E549" s="145" t="e">
        <f>#REF!</f>
        <v>#REF!</v>
      </c>
      <c r="F549" s="185" t="e">
        <f>#REF!</f>
        <v>#REF!</v>
      </c>
      <c r="G549" s="148" t="e">
        <f>#REF!</f>
        <v>#REF!</v>
      </c>
      <c r="H549" s="148" t="s">
        <v>205</v>
      </c>
      <c r="I549" s="148"/>
      <c r="J549" s="142" t="str">
        <f>'YARIŞMA BİLGİLERİ'!$F$21</f>
        <v>Master Erkekler</v>
      </c>
      <c r="K549" s="145" t="str">
        <f t="shared" si="12"/>
        <v>İZMİR-Masterler Türkiye Şampiyonası</v>
      </c>
      <c r="L549" s="196" t="e">
        <f>#REF!</f>
        <v>#REF!</v>
      </c>
      <c r="M549" s="146" t="s">
        <v>193</v>
      </c>
    </row>
    <row r="550" spans="1:13" s="138" customFormat="1" ht="26.25" customHeight="1" x14ac:dyDescent="0.2">
      <c r="A550" s="140">
        <v>548</v>
      </c>
      <c r="B550" s="151" t="s">
        <v>204</v>
      </c>
      <c r="C550" s="141" t="e">
        <f>#REF!</f>
        <v>#REF!</v>
      </c>
      <c r="D550" s="145" t="e">
        <f>#REF!</f>
        <v>#REF!</v>
      </c>
      <c r="E550" s="145" t="e">
        <f>#REF!</f>
        <v>#REF!</v>
      </c>
      <c r="F550" s="185" t="e">
        <f>#REF!</f>
        <v>#REF!</v>
      </c>
      <c r="G550" s="148" t="e">
        <f>#REF!</f>
        <v>#REF!</v>
      </c>
      <c r="H550" s="148" t="s">
        <v>205</v>
      </c>
      <c r="I550" s="148"/>
      <c r="J550" s="142" t="str">
        <f>'YARIŞMA BİLGİLERİ'!$F$21</f>
        <v>Master Erkekler</v>
      </c>
      <c r="K550" s="145" t="str">
        <f t="shared" si="12"/>
        <v>İZMİR-Masterler Türkiye Şampiyonası</v>
      </c>
      <c r="L550" s="196" t="e">
        <f>#REF!</f>
        <v>#REF!</v>
      </c>
      <c r="M550" s="146" t="s">
        <v>193</v>
      </c>
    </row>
    <row r="551" spans="1:13" s="138" customFormat="1" ht="26.25" customHeight="1" x14ac:dyDescent="0.2">
      <c r="A551" s="140">
        <v>549</v>
      </c>
      <c r="B551" s="151" t="s">
        <v>204</v>
      </c>
      <c r="C551" s="141" t="e">
        <f>#REF!</f>
        <v>#REF!</v>
      </c>
      <c r="D551" s="145" t="e">
        <f>#REF!</f>
        <v>#REF!</v>
      </c>
      <c r="E551" s="145" t="e">
        <f>#REF!</f>
        <v>#REF!</v>
      </c>
      <c r="F551" s="185" t="e">
        <f>#REF!</f>
        <v>#REF!</v>
      </c>
      <c r="G551" s="148" t="e">
        <f>#REF!</f>
        <v>#REF!</v>
      </c>
      <c r="H551" s="148" t="s">
        <v>205</v>
      </c>
      <c r="I551" s="148"/>
      <c r="J551" s="142" t="str">
        <f>'YARIŞMA BİLGİLERİ'!$F$21</f>
        <v>Master Erkekler</v>
      </c>
      <c r="K551" s="145" t="str">
        <f t="shared" si="12"/>
        <v>İZMİR-Masterler Türkiye Şampiyonası</v>
      </c>
      <c r="L551" s="196" t="e">
        <f>#REF!</f>
        <v>#REF!</v>
      </c>
      <c r="M551" s="146" t="s">
        <v>193</v>
      </c>
    </row>
    <row r="552" spans="1:13" s="138" customFormat="1" ht="26.25" customHeight="1" x14ac:dyDescent="0.2">
      <c r="A552" s="140">
        <v>550</v>
      </c>
      <c r="B552" s="151" t="s">
        <v>204</v>
      </c>
      <c r="C552" s="141" t="e">
        <f>#REF!</f>
        <v>#REF!</v>
      </c>
      <c r="D552" s="145" t="e">
        <f>#REF!</f>
        <v>#REF!</v>
      </c>
      <c r="E552" s="145" t="e">
        <f>#REF!</f>
        <v>#REF!</v>
      </c>
      <c r="F552" s="185" t="e">
        <f>#REF!</f>
        <v>#REF!</v>
      </c>
      <c r="G552" s="148" t="e">
        <f>#REF!</f>
        <v>#REF!</v>
      </c>
      <c r="H552" s="148" t="s">
        <v>205</v>
      </c>
      <c r="I552" s="148"/>
      <c r="J552" s="142" t="str">
        <f>'YARIŞMA BİLGİLERİ'!$F$21</f>
        <v>Master Erkekler</v>
      </c>
      <c r="K552" s="145" t="str">
        <f t="shared" si="12"/>
        <v>İZMİR-Masterler Türkiye Şampiyonası</v>
      </c>
      <c r="L552" s="196" t="e">
        <f>#REF!</f>
        <v>#REF!</v>
      </c>
      <c r="M552" s="146" t="s">
        <v>193</v>
      </c>
    </row>
    <row r="553" spans="1:13" s="138" customFormat="1" ht="26.25" customHeight="1" x14ac:dyDescent="0.2">
      <c r="A553" s="140">
        <v>551</v>
      </c>
      <c r="B553" s="151" t="s">
        <v>204</v>
      </c>
      <c r="C553" s="141" t="e">
        <f>#REF!</f>
        <v>#REF!</v>
      </c>
      <c r="D553" s="145" t="e">
        <f>#REF!</f>
        <v>#REF!</v>
      </c>
      <c r="E553" s="145" t="e">
        <f>#REF!</f>
        <v>#REF!</v>
      </c>
      <c r="F553" s="185" t="e">
        <f>#REF!</f>
        <v>#REF!</v>
      </c>
      <c r="G553" s="148" t="e">
        <f>#REF!</f>
        <v>#REF!</v>
      </c>
      <c r="H553" s="148" t="s">
        <v>205</v>
      </c>
      <c r="I553" s="148"/>
      <c r="J553" s="142" t="str">
        <f>'YARIŞMA BİLGİLERİ'!$F$21</f>
        <v>Master Erkekler</v>
      </c>
      <c r="K553" s="145" t="str">
        <f t="shared" si="12"/>
        <v>İZMİR-Masterler Türkiye Şampiyonası</v>
      </c>
      <c r="L553" s="196" t="e">
        <f>#REF!</f>
        <v>#REF!</v>
      </c>
      <c r="M553" s="146" t="s">
        <v>193</v>
      </c>
    </row>
    <row r="554" spans="1:13" s="138" customFormat="1" ht="26.25" customHeight="1" x14ac:dyDescent="0.2">
      <c r="A554" s="140">
        <v>552</v>
      </c>
      <c r="B554" s="151" t="s">
        <v>204</v>
      </c>
      <c r="C554" s="141" t="e">
        <f>#REF!</f>
        <v>#REF!</v>
      </c>
      <c r="D554" s="145" t="e">
        <f>#REF!</f>
        <v>#REF!</v>
      </c>
      <c r="E554" s="145" t="e">
        <f>#REF!</f>
        <v>#REF!</v>
      </c>
      <c r="F554" s="185" t="e">
        <f>#REF!</f>
        <v>#REF!</v>
      </c>
      <c r="G554" s="148" t="e">
        <f>#REF!</f>
        <v>#REF!</v>
      </c>
      <c r="H554" s="148" t="s">
        <v>205</v>
      </c>
      <c r="I554" s="148"/>
      <c r="J554" s="142" t="str">
        <f>'YARIŞMA BİLGİLERİ'!$F$21</f>
        <v>Master Erkekler</v>
      </c>
      <c r="K554" s="145" t="str">
        <f t="shared" si="12"/>
        <v>İZMİR-Masterler Türkiye Şampiyonası</v>
      </c>
      <c r="L554" s="196" t="e">
        <f>#REF!</f>
        <v>#REF!</v>
      </c>
      <c r="M554" s="146" t="s">
        <v>193</v>
      </c>
    </row>
    <row r="555" spans="1:13" s="138" customFormat="1" ht="26.25" customHeight="1" x14ac:dyDescent="0.2">
      <c r="A555" s="140">
        <v>553</v>
      </c>
      <c r="B555" s="151" t="s">
        <v>204</v>
      </c>
      <c r="C555" s="141" t="e">
        <f>#REF!</f>
        <v>#REF!</v>
      </c>
      <c r="D555" s="145" t="e">
        <f>#REF!</f>
        <v>#REF!</v>
      </c>
      <c r="E555" s="145" t="e">
        <f>#REF!</f>
        <v>#REF!</v>
      </c>
      <c r="F555" s="185" t="e">
        <f>#REF!</f>
        <v>#REF!</v>
      </c>
      <c r="G555" s="148" t="e">
        <f>#REF!</f>
        <v>#REF!</v>
      </c>
      <c r="H555" s="148" t="s">
        <v>205</v>
      </c>
      <c r="I555" s="148"/>
      <c r="J555" s="142" t="str">
        <f>'YARIŞMA BİLGİLERİ'!$F$21</f>
        <v>Master Erkekler</v>
      </c>
      <c r="K555" s="145" t="str">
        <f t="shared" si="12"/>
        <v>İZMİR-Masterler Türkiye Şampiyonası</v>
      </c>
      <c r="L555" s="196" t="e">
        <f>#REF!</f>
        <v>#REF!</v>
      </c>
      <c r="M555" s="146" t="s">
        <v>193</v>
      </c>
    </row>
    <row r="556" spans="1:13" s="138" customFormat="1" ht="26.25" customHeight="1" x14ac:dyDescent="0.2">
      <c r="A556" s="140">
        <v>554</v>
      </c>
      <c r="B556" s="151" t="s">
        <v>204</v>
      </c>
      <c r="C556" s="141" t="e">
        <f>#REF!</f>
        <v>#REF!</v>
      </c>
      <c r="D556" s="145" t="e">
        <f>#REF!</f>
        <v>#REF!</v>
      </c>
      <c r="E556" s="145" t="e">
        <f>#REF!</f>
        <v>#REF!</v>
      </c>
      <c r="F556" s="185" t="e">
        <f>#REF!</f>
        <v>#REF!</v>
      </c>
      <c r="G556" s="148" t="e">
        <f>#REF!</f>
        <v>#REF!</v>
      </c>
      <c r="H556" s="148" t="s">
        <v>205</v>
      </c>
      <c r="I556" s="148"/>
      <c r="J556" s="142" t="str">
        <f>'YARIŞMA BİLGİLERİ'!$F$21</f>
        <v>Master Erkekler</v>
      </c>
      <c r="K556" s="145" t="str">
        <f t="shared" si="12"/>
        <v>İZMİR-Masterler Türkiye Şampiyonası</v>
      </c>
      <c r="L556" s="196" t="e">
        <f>#REF!</f>
        <v>#REF!</v>
      </c>
      <c r="M556" s="146" t="s">
        <v>193</v>
      </c>
    </row>
    <row r="557" spans="1:13" s="138" customFormat="1" ht="26.25" customHeight="1" x14ac:dyDescent="0.2">
      <c r="A557" s="140">
        <v>555</v>
      </c>
      <c r="B557" s="151" t="s">
        <v>204</v>
      </c>
      <c r="C557" s="141" t="e">
        <f>#REF!</f>
        <v>#REF!</v>
      </c>
      <c r="D557" s="145" t="e">
        <f>#REF!</f>
        <v>#REF!</v>
      </c>
      <c r="E557" s="145" t="e">
        <f>#REF!</f>
        <v>#REF!</v>
      </c>
      <c r="F557" s="185" t="e">
        <f>#REF!</f>
        <v>#REF!</v>
      </c>
      <c r="G557" s="148" t="e">
        <f>#REF!</f>
        <v>#REF!</v>
      </c>
      <c r="H557" s="148" t="s">
        <v>205</v>
      </c>
      <c r="I557" s="148"/>
      <c r="J557" s="142" t="str">
        <f>'YARIŞMA BİLGİLERİ'!$F$21</f>
        <v>Master Erkekler</v>
      </c>
      <c r="K557" s="145" t="str">
        <f t="shared" si="12"/>
        <v>İZMİR-Masterler Türkiye Şampiyonası</v>
      </c>
      <c r="L557" s="196" t="e">
        <f>#REF!</f>
        <v>#REF!</v>
      </c>
      <c r="M557" s="146" t="s">
        <v>193</v>
      </c>
    </row>
    <row r="558" spans="1:13" s="138" customFormat="1" ht="26.25" customHeight="1" x14ac:dyDescent="0.2">
      <c r="A558" s="140">
        <v>556</v>
      </c>
      <c r="B558" s="151" t="s">
        <v>204</v>
      </c>
      <c r="C558" s="141" t="e">
        <f>#REF!</f>
        <v>#REF!</v>
      </c>
      <c r="D558" s="145" t="e">
        <f>#REF!</f>
        <v>#REF!</v>
      </c>
      <c r="E558" s="145" t="e">
        <f>#REF!</f>
        <v>#REF!</v>
      </c>
      <c r="F558" s="185" t="e">
        <f>#REF!</f>
        <v>#REF!</v>
      </c>
      <c r="G558" s="148" t="e">
        <f>#REF!</f>
        <v>#REF!</v>
      </c>
      <c r="H558" s="148" t="s">
        <v>205</v>
      </c>
      <c r="I558" s="148"/>
      <c r="J558" s="142" t="str">
        <f>'YARIŞMA BİLGİLERİ'!$F$21</f>
        <v>Master Erkekler</v>
      </c>
      <c r="K558" s="145" t="str">
        <f t="shared" si="12"/>
        <v>İZMİR-Masterler Türkiye Şampiyonası</v>
      </c>
      <c r="L558" s="196" t="e">
        <f>#REF!</f>
        <v>#REF!</v>
      </c>
      <c r="M558" s="146" t="s">
        <v>193</v>
      </c>
    </row>
    <row r="559" spans="1:13" s="138" customFormat="1" ht="26.25" customHeight="1" x14ac:dyDescent="0.2">
      <c r="A559" s="140">
        <v>557</v>
      </c>
      <c r="B559" s="151" t="s">
        <v>204</v>
      </c>
      <c r="C559" s="141" t="e">
        <f>#REF!</f>
        <v>#REF!</v>
      </c>
      <c r="D559" s="145" t="e">
        <f>#REF!</f>
        <v>#REF!</v>
      </c>
      <c r="E559" s="145" t="e">
        <f>#REF!</f>
        <v>#REF!</v>
      </c>
      <c r="F559" s="185" t="e">
        <f>#REF!</f>
        <v>#REF!</v>
      </c>
      <c r="G559" s="148" t="e">
        <f>#REF!</f>
        <v>#REF!</v>
      </c>
      <c r="H559" s="148" t="s">
        <v>205</v>
      </c>
      <c r="I559" s="148"/>
      <c r="J559" s="142" t="str">
        <f>'YARIŞMA BİLGİLERİ'!$F$21</f>
        <v>Master Erkekler</v>
      </c>
      <c r="K559" s="145" t="str">
        <f t="shared" si="12"/>
        <v>İZMİR-Masterler Türkiye Şampiyonası</v>
      </c>
      <c r="L559" s="196" t="e">
        <f>#REF!</f>
        <v>#REF!</v>
      </c>
      <c r="M559" s="146" t="s">
        <v>193</v>
      </c>
    </row>
    <row r="560" spans="1:13" s="138" customFormat="1" ht="26.25" customHeight="1" x14ac:dyDescent="0.2">
      <c r="A560" s="140">
        <v>558</v>
      </c>
      <c r="B560" s="151" t="s">
        <v>204</v>
      </c>
      <c r="C560" s="141" t="e">
        <f>#REF!</f>
        <v>#REF!</v>
      </c>
      <c r="D560" s="145" t="e">
        <f>#REF!</f>
        <v>#REF!</v>
      </c>
      <c r="E560" s="145" t="e">
        <f>#REF!</f>
        <v>#REF!</v>
      </c>
      <c r="F560" s="185" t="e">
        <f>#REF!</f>
        <v>#REF!</v>
      </c>
      <c r="G560" s="148" t="e">
        <f>#REF!</f>
        <v>#REF!</v>
      </c>
      <c r="H560" s="148" t="s">
        <v>205</v>
      </c>
      <c r="I560" s="148"/>
      <c r="J560" s="142" t="str">
        <f>'YARIŞMA BİLGİLERİ'!$F$21</f>
        <v>Master Erkekler</v>
      </c>
      <c r="K560" s="145" t="str">
        <f t="shared" si="12"/>
        <v>İZMİR-Masterler Türkiye Şampiyonası</v>
      </c>
      <c r="L560" s="196" t="e">
        <f>#REF!</f>
        <v>#REF!</v>
      </c>
      <c r="M560" s="146" t="s">
        <v>193</v>
      </c>
    </row>
    <row r="561" spans="1:13" s="138" customFormat="1" ht="26.25" customHeight="1" x14ac:dyDescent="0.2">
      <c r="A561" s="140">
        <v>559</v>
      </c>
      <c r="B561" s="151" t="s">
        <v>204</v>
      </c>
      <c r="C561" s="141" t="e">
        <f>#REF!</f>
        <v>#REF!</v>
      </c>
      <c r="D561" s="145" t="e">
        <f>#REF!</f>
        <v>#REF!</v>
      </c>
      <c r="E561" s="145" t="e">
        <f>#REF!</f>
        <v>#REF!</v>
      </c>
      <c r="F561" s="185" t="e">
        <f>#REF!</f>
        <v>#REF!</v>
      </c>
      <c r="G561" s="148" t="e">
        <f>#REF!</f>
        <v>#REF!</v>
      </c>
      <c r="H561" s="148" t="s">
        <v>205</v>
      </c>
      <c r="I561" s="148"/>
      <c r="J561" s="142" t="str">
        <f>'YARIŞMA BİLGİLERİ'!$F$21</f>
        <v>Master Erkekler</v>
      </c>
      <c r="K561" s="145" t="str">
        <f t="shared" si="12"/>
        <v>İZMİR-Masterler Türkiye Şampiyonası</v>
      </c>
      <c r="L561" s="196" t="e">
        <f>#REF!</f>
        <v>#REF!</v>
      </c>
      <c r="M561" s="146" t="s">
        <v>193</v>
      </c>
    </row>
    <row r="562" spans="1:13" s="138" customFormat="1" ht="26.25" customHeight="1" x14ac:dyDescent="0.2">
      <c r="A562" s="140">
        <v>560</v>
      </c>
      <c r="B562" s="151" t="s">
        <v>204</v>
      </c>
      <c r="C562" s="141" t="e">
        <f>#REF!</f>
        <v>#REF!</v>
      </c>
      <c r="D562" s="145" t="e">
        <f>#REF!</f>
        <v>#REF!</v>
      </c>
      <c r="E562" s="145" t="e">
        <f>#REF!</f>
        <v>#REF!</v>
      </c>
      <c r="F562" s="185" t="e">
        <f>#REF!</f>
        <v>#REF!</v>
      </c>
      <c r="G562" s="148" t="e">
        <f>#REF!</f>
        <v>#REF!</v>
      </c>
      <c r="H562" s="148" t="s">
        <v>205</v>
      </c>
      <c r="I562" s="148"/>
      <c r="J562" s="142" t="str">
        <f>'YARIŞMA BİLGİLERİ'!$F$21</f>
        <v>Master Erkekler</v>
      </c>
      <c r="K562" s="145" t="str">
        <f t="shared" si="12"/>
        <v>İZMİR-Masterler Türkiye Şampiyonası</v>
      </c>
      <c r="L562" s="196" t="e">
        <f>#REF!</f>
        <v>#REF!</v>
      </c>
      <c r="M562" s="146" t="s">
        <v>193</v>
      </c>
    </row>
    <row r="563" spans="1:13" s="138" customFormat="1" ht="26.25" customHeight="1" x14ac:dyDescent="0.2">
      <c r="A563" s="140">
        <v>561</v>
      </c>
      <c r="B563" s="151" t="s">
        <v>204</v>
      </c>
      <c r="C563" s="141" t="e">
        <f>#REF!</f>
        <v>#REF!</v>
      </c>
      <c r="D563" s="145" t="e">
        <f>#REF!</f>
        <v>#REF!</v>
      </c>
      <c r="E563" s="145" t="e">
        <f>#REF!</f>
        <v>#REF!</v>
      </c>
      <c r="F563" s="185" t="e">
        <f>#REF!</f>
        <v>#REF!</v>
      </c>
      <c r="G563" s="148" t="e">
        <f>#REF!</f>
        <v>#REF!</v>
      </c>
      <c r="H563" s="148" t="s">
        <v>205</v>
      </c>
      <c r="I563" s="148"/>
      <c r="J563" s="142" t="str">
        <f>'YARIŞMA BİLGİLERİ'!$F$21</f>
        <v>Master Erkekler</v>
      </c>
      <c r="K563" s="145" t="str">
        <f t="shared" si="12"/>
        <v>İZMİR-Masterler Türkiye Şampiyonası</v>
      </c>
      <c r="L563" s="196" t="e">
        <f>#REF!</f>
        <v>#REF!</v>
      </c>
      <c r="M563" s="146" t="s">
        <v>193</v>
      </c>
    </row>
    <row r="564" spans="1:13" s="138" customFormat="1" ht="26.25" customHeight="1" x14ac:dyDescent="0.2">
      <c r="A564" s="140">
        <v>562</v>
      </c>
      <c r="B564" s="151" t="s">
        <v>204</v>
      </c>
      <c r="C564" s="141" t="e">
        <f>#REF!</f>
        <v>#REF!</v>
      </c>
      <c r="D564" s="145" t="e">
        <f>#REF!</f>
        <v>#REF!</v>
      </c>
      <c r="E564" s="145" t="e">
        <f>#REF!</f>
        <v>#REF!</v>
      </c>
      <c r="F564" s="185" t="e">
        <f>#REF!</f>
        <v>#REF!</v>
      </c>
      <c r="G564" s="148" t="e">
        <f>#REF!</f>
        <v>#REF!</v>
      </c>
      <c r="H564" s="148" t="s">
        <v>205</v>
      </c>
      <c r="I564" s="148"/>
      <c r="J564" s="142" t="str">
        <f>'YARIŞMA BİLGİLERİ'!$F$21</f>
        <v>Master Erkekler</v>
      </c>
      <c r="K564" s="145" t="str">
        <f>CONCATENATE(K$1,"-",A$1)</f>
        <v>İZMİR-Masterler Türkiye Şampiyonası</v>
      </c>
      <c r="L564" s="196" t="e">
        <f>#REF!</f>
        <v>#REF!</v>
      </c>
      <c r="M564" s="146" t="s">
        <v>193</v>
      </c>
    </row>
    <row r="565" spans="1:13" s="138" customFormat="1" ht="26.25" customHeight="1" x14ac:dyDescent="0.2">
      <c r="A565" s="140">
        <v>563</v>
      </c>
      <c r="B565" s="151" t="s">
        <v>204</v>
      </c>
      <c r="C565" s="141" t="e">
        <f>#REF!</f>
        <v>#REF!</v>
      </c>
      <c r="D565" s="145" t="e">
        <f>#REF!</f>
        <v>#REF!</v>
      </c>
      <c r="E565" s="145" t="e">
        <f>#REF!</f>
        <v>#REF!</v>
      </c>
      <c r="F565" s="185" t="e">
        <f>#REF!</f>
        <v>#REF!</v>
      </c>
      <c r="G565" s="148" t="e">
        <f>#REF!</f>
        <v>#REF!</v>
      </c>
      <c r="H565" s="148" t="s">
        <v>205</v>
      </c>
      <c r="I565" s="148"/>
      <c r="J565" s="142" t="str">
        <f>'YARIŞMA BİLGİLERİ'!$F$21</f>
        <v>Master Erkekler</v>
      </c>
      <c r="K565" s="145" t="str">
        <f>CONCATENATE(K$1,"-",A$1)</f>
        <v>İZMİR-Masterler Türkiye Şampiyonası</v>
      </c>
      <c r="L565" s="196" t="e">
        <f>#REF!</f>
        <v>#REF!</v>
      </c>
      <c r="M565" s="146" t="s">
        <v>193</v>
      </c>
    </row>
    <row r="566" spans="1:13" s="138" customFormat="1" ht="26.25" customHeight="1" x14ac:dyDescent="0.2">
      <c r="A566" s="140">
        <v>564</v>
      </c>
      <c r="B566" s="151" t="s">
        <v>204</v>
      </c>
      <c r="C566" s="141" t="e">
        <f>#REF!</f>
        <v>#REF!</v>
      </c>
      <c r="D566" s="145" t="e">
        <f>#REF!</f>
        <v>#REF!</v>
      </c>
      <c r="E566" s="145" t="e">
        <f>#REF!</f>
        <v>#REF!</v>
      </c>
      <c r="F566" s="185" t="e">
        <f>#REF!</f>
        <v>#REF!</v>
      </c>
      <c r="G566" s="148" t="e">
        <f>#REF!</f>
        <v>#REF!</v>
      </c>
      <c r="H566" s="148" t="s">
        <v>205</v>
      </c>
      <c r="I566" s="148"/>
      <c r="J566" s="142" t="str">
        <f>'YARIŞMA BİLGİLERİ'!$F$21</f>
        <v>Master Erkekler</v>
      </c>
      <c r="K566" s="145" t="str">
        <f>CONCATENATE(K$1,"-",A$1)</f>
        <v>İZMİR-Masterler Türkiye Şampiyonası</v>
      </c>
      <c r="L566" s="196" t="e">
        <f>#REF!</f>
        <v>#REF!</v>
      </c>
      <c r="M566" s="146" t="s">
        <v>193</v>
      </c>
    </row>
    <row r="567" spans="1:13" s="138" customFormat="1" ht="26.25" customHeight="1" x14ac:dyDescent="0.2">
      <c r="A567" s="140">
        <v>565</v>
      </c>
      <c r="B567" s="151" t="s">
        <v>204</v>
      </c>
      <c r="C567" s="141" t="e">
        <f>#REF!</f>
        <v>#REF!</v>
      </c>
      <c r="D567" s="145" t="e">
        <f>#REF!</f>
        <v>#REF!</v>
      </c>
      <c r="E567" s="145" t="e">
        <f>#REF!</f>
        <v>#REF!</v>
      </c>
      <c r="F567" s="185" t="e">
        <f>#REF!</f>
        <v>#REF!</v>
      </c>
      <c r="G567" s="148" t="e">
        <f>#REF!</f>
        <v>#REF!</v>
      </c>
      <c r="H567" s="148" t="s">
        <v>205</v>
      </c>
      <c r="I567" s="148"/>
      <c r="J567" s="142" t="str">
        <f>'YARIŞMA BİLGİLERİ'!$F$21</f>
        <v>Master Erkekler</v>
      </c>
      <c r="K567" s="145" t="str">
        <f>CONCATENATE(K$1,"-",A$1)</f>
        <v>İZMİR-Masterler Türkiye Şampiyonası</v>
      </c>
      <c r="L567" s="196" t="e">
        <f>#REF!</f>
        <v>#REF!</v>
      </c>
      <c r="M567" s="146" t="s">
        <v>193</v>
      </c>
    </row>
    <row r="568" spans="1:13" s="138" customFormat="1" ht="26.25" customHeight="1" x14ac:dyDescent="0.2">
      <c r="A568" s="140">
        <v>566</v>
      </c>
      <c r="B568" s="151" t="s">
        <v>204</v>
      </c>
      <c r="C568" s="141" t="e">
        <f>#REF!</f>
        <v>#REF!</v>
      </c>
      <c r="D568" s="145" t="e">
        <f>#REF!</f>
        <v>#REF!</v>
      </c>
      <c r="E568" s="145" t="e">
        <f>#REF!</f>
        <v>#REF!</v>
      </c>
      <c r="F568" s="185" t="e">
        <f>#REF!</f>
        <v>#REF!</v>
      </c>
      <c r="G568" s="148" t="e">
        <f>#REF!</f>
        <v>#REF!</v>
      </c>
      <c r="H568" s="148" t="s">
        <v>205</v>
      </c>
      <c r="I568" s="148"/>
      <c r="J568" s="142" t="str">
        <f>'YARIŞMA BİLGİLERİ'!$F$21</f>
        <v>Master Erkekler</v>
      </c>
      <c r="K568" s="145" t="str">
        <f>CONCATENATE(K$1,"-",A$1)</f>
        <v>İZMİR-Masterler Türkiye Şampiyonası</v>
      </c>
      <c r="L568" s="196" t="e">
        <f>#REF!</f>
        <v>#REF!</v>
      </c>
      <c r="M568" s="146" t="s">
        <v>193</v>
      </c>
    </row>
    <row r="569" spans="1:13" s="138" customFormat="1" ht="26.25" customHeight="1" x14ac:dyDescent="0.2">
      <c r="A569" s="140">
        <v>621</v>
      </c>
      <c r="B569" s="151"/>
      <c r="C569" s="141"/>
      <c r="D569" s="145"/>
      <c r="E569" s="145"/>
      <c r="F569" s="147"/>
      <c r="G569" s="148"/>
      <c r="H569" s="148"/>
      <c r="I569" s="148"/>
      <c r="J569" s="142" t="str">
        <f>'YARIŞMA BİLGİLERİ'!$F$21</f>
        <v>Master Erkekler</v>
      </c>
      <c r="K569" s="145" t="str">
        <f t="shared" ref="K569:K583" si="13">CONCATENATE(K$1,"-",A$1)</f>
        <v>İZMİR-Masterler Türkiye Şampiyonası</v>
      </c>
      <c r="L569" s="196"/>
      <c r="M569" s="146"/>
    </row>
    <row r="570" spans="1:13" s="138" customFormat="1" ht="26.25" customHeight="1" x14ac:dyDescent="0.2">
      <c r="A570" s="140">
        <v>622</v>
      </c>
      <c r="B570" s="151"/>
      <c r="C570" s="141"/>
      <c r="D570" s="145"/>
      <c r="E570" s="145"/>
      <c r="F570" s="147"/>
      <c r="G570" s="148"/>
      <c r="H570" s="148"/>
      <c r="I570" s="148"/>
      <c r="J570" s="142" t="str">
        <f>'YARIŞMA BİLGİLERİ'!$F$21</f>
        <v>Master Erkekler</v>
      </c>
      <c r="K570" s="145" t="str">
        <f t="shared" si="13"/>
        <v>İZMİR-Masterler Türkiye Şampiyonası</v>
      </c>
      <c r="L570" s="196"/>
      <c r="M570" s="146"/>
    </row>
    <row r="571" spans="1:13" s="138" customFormat="1" ht="26.25" customHeight="1" x14ac:dyDescent="0.2">
      <c r="A571" s="140">
        <v>623</v>
      </c>
      <c r="B571" s="151"/>
      <c r="C571" s="141"/>
      <c r="D571" s="145"/>
      <c r="E571" s="145"/>
      <c r="F571" s="147"/>
      <c r="G571" s="148"/>
      <c r="H571" s="148"/>
      <c r="I571" s="148"/>
      <c r="J571" s="142" t="str">
        <f>'YARIŞMA BİLGİLERİ'!$F$21</f>
        <v>Master Erkekler</v>
      </c>
      <c r="K571" s="145" t="str">
        <f t="shared" si="13"/>
        <v>İZMİR-Masterler Türkiye Şampiyonası</v>
      </c>
      <c r="L571" s="196"/>
      <c r="M571" s="146"/>
    </row>
    <row r="572" spans="1:13" s="138" customFormat="1" ht="26.25" customHeight="1" x14ac:dyDescent="0.2">
      <c r="A572" s="140">
        <v>624</v>
      </c>
      <c r="B572" s="151"/>
      <c r="C572" s="141"/>
      <c r="D572" s="145"/>
      <c r="E572" s="145"/>
      <c r="F572" s="147"/>
      <c r="G572" s="148"/>
      <c r="H572" s="148"/>
      <c r="I572" s="148"/>
      <c r="J572" s="142" t="str">
        <f>'YARIŞMA BİLGİLERİ'!$F$21</f>
        <v>Master Erkekler</v>
      </c>
      <c r="K572" s="145" t="str">
        <f t="shared" si="13"/>
        <v>İZMİR-Masterler Türkiye Şampiyonası</v>
      </c>
      <c r="L572" s="196"/>
      <c r="M572" s="146"/>
    </row>
    <row r="573" spans="1:13" s="138" customFormat="1" ht="26.25" customHeight="1" x14ac:dyDescent="0.2">
      <c r="A573" s="140">
        <v>625</v>
      </c>
      <c r="B573" s="151"/>
      <c r="C573" s="141"/>
      <c r="D573" s="145"/>
      <c r="E573" s="145"/>
      <c r="F573" s="147"/>
      <c r="G573" s="148"/>
      <c r="H573" s="148"/>
      <c r="I573" s="148"/>
      <c r="J573" s="142" t="str">
        <f>'YARIŞMA BİLGİLERİ'!$F$21</f>
        <v>Master Erkekler</v>
      </c>
      <c r="K573" s="145" t="str">
        <f t="shared" si="13"/>
        <v>İZMİR-Masterler Türkiye Şampiyonası</v>
      </c>
      <c r="L573" s="196"/>
      <c r="M573" s="146"/>
    </row>
    <row r="574" spans="1:13" s="138" customFormat="1" ht="26.25" customHeight="1" x14ac:dyDescent="0.2">
      <c r="A574" s="140">
        <v>626</v>
      </c>
      <c r="B574" s="151"/>
      <c r="C574" s="141"/>
      <c r="D574" s="145"/>
      <c r="E574" s="145"/>
      <c r="F574" s="147"/>
      <c r="G574" s="148"/>
      <c r="H574" s="148"/>
      <c r="I574" s="148"/>
      <c r="J574" s="142" t="str">
        <f>'YARIŞMA BİLGİLERİ'!$F$21</f>
        <v>Master Erkekler</v>
      </c>
      <c r="K574" s="145" t="str">
        <f t="shared" si="13"/>
        <v>İZMİR-Masterler Türkiye Şampiyonası</v>
      </c>
      <c r="L574" s="196"/>
      <c r="M574" s="146"/>
    </row>
    <row r="575" spans="1:13" s="138" customFormat="1" ht="26.25" customHeight="1" x14ac:dyDescent="0.2">
      <c r="A575" s="140">
        <v>627</v>
      </c>
      <c r="B575" s="151"/>
      <c r="C575" s="141"/>
      <c r="D575" s="145"/>
      <c r="E575" s="145"/>
      <c r="F575" s="147"/>
      <c r="G575" s="148"/>
      <c r="H575" s="148"/>
      <c r="I575" s="148"/>
      <c r="J575" s="142" t="str">
        <f>'YARIŞMA BİLGİLERİ'!$F$21</f>
        <v>Master Erkekler</v>
      </c>
      <c r="K575" s="145" t="str">
        <f t="shared" si="13"/>
        <v>İZMİR-Masterler Türkiye Şampiyonası</v>
      </c>
      <c r="L575" s="196"/>
      <c r="M575" s="146"/>
    </row>
    <row r="576" spans="1:13" s="138" customFormat="1" ht="26.25" customHeight="1" x14ac:dyDescent="0.2">
      <c r="A576" s="140">
        <v>628</v>
      </c>
      <c r="B576" s="151"/>
      <c r="C576" s="141"/>
      <c r="D576" s="145"/>
      <c r="E576" s="145"/>
      <c r="F576" s="147"/>
      <c r="G576" s="148"/>
      <c r="H576" s="148"/>
      <c r="I576" s="148"/>
      <c r="J576" s="142" t="str">
        <f>'YARIŞMA BİLGİLERİ'!$F$21</f>
        <v>Master Erkekler</v>
      </c>
      <c r="K576" s="145" t="str">
        <f t="shared" si="13"/>
        <v>İZMİR-Masterler Türkiye Şampiyonası</v>
      </c>
      <c r="L576" s="196"/>
      <c r="M576" s="146"/>
    </row>
    <row r="577" spans="1:13" s="138" customFormat="1" ht="26.25" customHeight="1" x14ac:dyDescent="0.2">
      <c r="A577" s="140">
        <v>629</v>
      </c>
      <c r="B577" s="151"/>
      <c r="C577" s="141"/>
      <c r="D577" s="145"/>
      <c r="E577" s="145"/>
      <c r="F577" s="147"/>
      <c r="G577" s="148"/>
      <c r="H577" s="148"/>
      <c r="I577" s="148"/>
      <c r="J577" s="142" t="str">
        <f>'YARIŞMA BİLGİLERİ'!$F$21</f>
        <v>Master Erkekler</v>
      </c>
      <c r="K577" s="145" t="str">
        <f t="shared" si="13"/>
        <v>İZMİR-Masterler Türkiye Şampiyonası</v>
      </c>
      <c r="L577" s="196"/>
      <c r="M577" s="146"/>
    </row>
    <row r="578" spans="1:13" s="138" customFormat="1" ht="26.25" customHeight="1" x14ac:dyDescent="0.2">
      <c r="A578" s="140">
        <v>630</v>
      </c>
      <c r="B578" s="151"/>
      <c r="C578" s="141"/>
      <c r="D578" s="145"/>
      <c r="E578" s="145"/>
      <c r="F578" s="147"/>
      <c r="G578" s="148"/>
      <c r="H578" s="148"/>
      <c r="I578" s="148"/>
      <c r="J578" s="142" t="str">
        <f>'YARIŞMA BİLGİLERİ'!$F$21</f>
        <v>Master Erkekler</v>
      </c>
      <c r="K578" s="145" t="str">
        <f t="shared" si="13"/>
        <v>İZMİR-Masterler Türkiye Şampiyonası</v>
      </c>
      <c r="L578" s="196"/>
      <c r="M578" s="146"/>
    </row>
    <row r="579" spans="1:13" s="138" customFormat="1" ht="26.25" customHeight="1" x14ac:dyDescent="0.2">
      <c r="A579" s="140">
        <v>631</v>
      </c>
      <c r="B579" s="151"/>
      <c r="C579" s="141"/>
      <c r="D579" s="145"/>
      <c r="E579" s="145"/>
      <c r="F579" s="147"/>
      <c r="G579" s="148"/>
      <c r="H579" s="148"/>
      <c r="I579" s="148"/>
      <c r="J579" s="142" t="str">
        <f>'YARIŞMA BİLGİLERİ'!$F$21</f>
        <v>Master Erkekler</v>
      </c>
      <c r="K579" s="145" t="str">
        <f t="shared" si="13"/>
        <v>İZMİR-Masterler Türkiye Şampiyonası</v>
      </c>
      <c r="L579" s="196"/>
      <c r="M579" s="146"/>
    </row>
    <row r="580" spans="1:13" s="138" customFormat="1" ht="26.25" customHeight="1" x14ac:dyDescent="0.2">
      <c r="A580" s="140">
        <v>632</v>
      </c>
      <c r="B580" s="151"/>
      <c r="C580" s="141"/>
      <c r="D580" s="145"/>
      <c r="E580" s="145"/>
      <c r="F580" s="147"/>
      <c r="G580" s="148"/>
      <c r="H580" s="148"/>
      <c r="I580" s="148"/>
      <c r="J580" s="142" t="str">
        <f>'YARIŞMA BİLGİLERİ'!$F$21</f>
        <v>Master Erkekler</v>
      </c>
      <c r="K580" s="145" t="str">
        <f t="shared" si="13"/>
        <v>İZMİR-Masterler Türkiye Şampiyonası</v>
      </c>
      <c r="L580" s="196"/>
      <c r="M580" s="146"/>
    </row>
    <row r="581" spans="1:13" s="138" customFormat="1" ht="26.25" customHeight="1" x14ac:dyDescent="0.2">
      <c r="A581" s="140">
        <v>633</v>
      </c>
      <c r="B581" s="151"/>
      <c r="C581" s="141"/>
      <c r="D581" s="145"/>
      <c r="E581" s="145"/>
      <c r="F581" s="147"/>
      <c r="G581" s="148"/>
      <c r="H581" s="148"/>
      <c r="I581" s="148"/>
      <c r="J581" s="142" t="str">
        <f>'YARIŞMA BİLGİLERİ'!$F$21</f>
        <v>Master Erkekler</v>
      </c>
      <c r="K581" s="145" t="str">
        <f t="shared" si="13"/>
        <v>İZMİR-Masterler Türkiye Şampiyonası</v>
      </c>
      <c r="L581" s="196"/>
      <c r="M581" s="146"/>
    </row>
    <row r="582" spans="1:13" s="138" customFormat="1" ht="26.25" customHeight="1" x14ac:dyDescent="0.2">
      <c r="A582" s="140">
        <v>634</v>
      </c>
      <c r="B582" s="151"/>
      <c r="C582" s="141"/>
      <c r="D582" s="145"/>
      <c r="E582" s="145"/>
      <c r="F582" s="147"/>
      <c r="G582" s="148"/>
      <c r="H582" s="148"/>
      <c r="I582" s="148"/>
      <c r="J582" s="142" t="str">
        <f>'YARIŞMA BİLGİLERİ'!$F$21</f>
        <v>Master Erkekler</v>
      </c>
      <c r="K582" s="145" t="str">
        <f t="shared" si="13"/>
        <v>İZMİR-Masterler Türkiye Şampiyonası</v>
      </c>
      <c r="L582" s="196"/>
      <c r="M582" s="146"/>
    </row>
    <row r="583" spans="1:13" s="138" customFormat="1" ht="26.25" customHeight="1" x14ac:dyDescent="0.2">
      <c r="A583" s="140">
        <v>635</v>
      </c>
      <c r="B583" s="151"/>
      <c r="C583" s="141"/>
      <c r="D583" s="145"/>
      <c r="E583" s="145"/>
      <c r="F583" s="147"/>
      <c r="G583" s="148"/>
      <c r="H583" s="148"/>
      <c r="I583" s="148"/>
      <c r="J583" s="142" t="str">
        <f>'YARIŞMA BİLGİLERİ'!$F$21</f>
        <v>Master Erkekler</v>
      </c>
      <c r="K583" s="145" t="str">
        <f t="shared" si="13"/>
        <v>İZMİR-Masterler Türkiye Şampiyonası</v>
      </c>
      <c r="L583" s="196"/>
      <c r="M583" s="146"/>
    </row>
    <row r="584" spans="1:13" s="138" customFormat="1" ht="26.25" customHeight="1" x14ac:dyDescent="0.2">
      <c r="A584" s="140">
        <v>636</v>
      </c>
      <c r="B584" s="151"/>
      <c r="C584" s="141"/>
      <c r="D584" s="145"/>
      <c r="E584" s="145"/>
      <c r="F584" s="147"/>
      <c r="G584" s="148"/>
      <c r="H584" s="148"/>
      <c r="I584" s="148"/>
      <c r="J584" s="142" t="str">
        <f>'YARIŞMA BİLGİLERİ'!$F$21</f>
        <v>Master Erkekler</v>
      </c>
      <c r="K584" s="145" t="str">
        <f t="shared" ref="K584:K647" si="14">CONCATENATE(K$1,"-",A$1)</f>
        <v>İZMİR-Masterler Türkiye Şampiyonası</v>
      </c>
      <c r="L584" s="196"/>
      <c r="M584" s="146"/>
    </row>
    <row r="585" spans="1:13" s="138" customFormat="1" ht="26.25" customHeight="1" x14ac:dyDescent="0.2">
      <c r="A585" s="140">
        <v>637</v>
      </c>
      <c r="B585" s="151"/>
      <c r="C585" s="141"/>
      <c r="D585" s="145"/>
      <c r="E585" s="145"/>
      <c r="F585" s="147"/>
      <c r="G585" s="148"/>
      <c r="H585" s="148"/>
      <c r="I585" s="148"/>
      <c r="J585" s="142" t="str">
        <f>'YARIŞMA BİLGİLERİ'!$F$21</f>
        <v>Master Erkekler</v>
      </c>
      <c r="K585" s="145" t="str">
        <f t="shared" si="14"/>
        <v>İZMİR-Masterler Türkiye Şampiyonası</v>
      </c>
      <c r="L585" s="196"/>
      <c r="M585" s="146"/>
    </row>
    <row r="586" spans="1:13" s="138" customFormat="1" ht="26.25" customHeight="1" x14ac:dyDescent="0.2">
      <c r="A586" s="140">
        <v>638</v>
      </c>
      <c r="B586" s="151"/>
      <c r="C586" s="141"/>
      <c r="D586" s="145"/>
      <c r="E586" s="145"/>
      <c r="F586" s="147"/>
      <c r="G586" s="148"/>
      <c r="H586" s="148"/>
      <c r="I586" s="148"/>
      <c r="J586" s="142" t="str">
        <f>'YARIŞMA BİLGİLERİ'!$F$21</f>
        <v>Master Erkekler</v>
      </c>
      <c r="K586" s="145" t="str">
        <f t="shared" si="14"/>
        <v>İZMİR-Masterler Türkiye Şampiyonası</v>
      </c>
      <c r="L586" s="196"/>
      <c r="M586" s="146"/>
    </row>
    <row r="587" spans="1:13" s="138" customFormat="1" ht="26.25" customHeight="1" x14ac:dyDescent="0.2">
      <c r="A587" s="140">
        <v>639</v>
      </c>
      <c r="B587" s="151"/>
      <c r="C587" s="141"/>
      <c r="D587" s="145"/>
      <c r="E587" s="145"/>
      <c r="F587" s="147"/>
      <c r="G587" s="148"/>
      <c r="H587" s="148"/>
      <c r="I587" s="148"/>
      <c r="J587" s="142" t="str">
        <f>'YARIŞMA BİLGİLERİ'!$F$21</f>
        <v>Master Erkekler</v>
      </c>
      <c r="K587" s="145" t="str">
        <f t="shared" si="14"/>
        <v>İZMİR-Masterler Türkiye Şampiyonası</v>
      </c>
      <c r="L587" s="196"/>
      <c r="M587" s="146"/>
    </row>
    <row r="588" spans="1:13" s="138" customFormat="1" ht="26.25" customHeight="1" x14ac:dyDescent="0.2">
      <c r="A588" s="140">
        <v>640</v>
      </c>
      <c r="B588" s="151"/>
      <c r="C588" s="141"/>
      <c r="D588" s="145"/>
      <c r="E588" s="145"/>
      <c r="F588" s="147"/>
      <c r="G588" s="148"/>
      <c r="H588" s="148"/>
      <c r="I588" s="148"/>
      <c r="J588" s="142" t="str">
        <f>'YARIŞMA BİLGİLERİ'!$F$21</f>
        <v>Master Erkekler</v>
      </c>
      <c r="K588" s="145" t="str">
        <f t="shared" si="14"/>
        <v>İZMİR-Masterler Türkiye Şampiyonası</v>
      </c>
      <c r="L588" s="196"/>
      <c r="M588" s="146"/>
    </row>
    <row r="589" spans="1:13" s="138" customFormat="1" ht="26.25" customHeight="1" x14ac:dyDescent="0.2">
      <c r="A589" s="140">
        <v>641</v>
      </c>
      <c r="B589" s="151"/>
      <c r="C589" s="141"/>
      <c r="D589" s="145"/>
      <c r="E589" s="145"/>
      <c r="F589" s="147"/>
      <c r="G589" s="148"/>
      <c r="H589" s="148"/>
      <c r="I589" s="148"/>
      <c r="J589" s="142" t="str">
        <f>'YARIŞMA BİLGİLERİ'!$F$21</f>
        <v>Master Erkekler</v>
      </c>
      <c r="K589" s="145" t="str">
        <f t="shared" si="14"/>
        <v>İZMİR-Masterler Türkiye Şampiyonası</v>
      </c>
      <c r="L589" s="196"/>
      <c r="M589" s="146"/>
    </row>
    <row r="590" spans="1:13" s="138" customFormat="1" ht="26.25" customHeight="1" x14ac:dyDescent="0.2">
      <c r="A590" s="140">
        <v>642</v>
      </c>
      <c r="B590" s="151"/>
      <c r="C590" s="141"/>
      <c r="D590" s="145"/>
      <c r="E590" s="145"/>
      <c r="F590" s="147"/>
      <c r="G590" s="148"/>
      <c r="H590" s="148"/>
      <c r="I590" s="148"/>
      <c r="J590" s="142" t="str">
        <f>'YARIŞMA BİLGİLERİ'!$F$21</f>
        <v>Master Erkekler</v>
      </c>
      <c r="K590" s="145" t="str">
        <f t="shared" si="14"/>
        <v>İZMİR-Masterler Türkiye Şampiyonası</v>
      </c>
      <c r="L590" s="196"/>
      <c r="M590" s="146"/>
    </row>
    <row r="591" spans="1:13" s="138" customFormat="1" ht="26.25" customHeight="1" x14ac:dyDescent="0.2">
      <c r="A591" s="140">
        <v>643</v>
      </c>
      <c r="B591" s="151"/>
      <c r="C591" s="141"/>
      <c r="D591" s="145"/>
      <c r="E591" s="145"/>
      <c r="F591" s="147"/>
      <c r="G591" s="148"/>
      <c r="H591" s="148"/>
      <c r="I591" s="148"/>
      <c r="J591" s="142" t="str">
        <f>'YARIŞMA BİLGİLERİ'!$F$21</f>
        <v>Master Erkekler</v>
      </c>
      <c r="K591" s="145" t="str">
        <f t="shared" si="14"/>
        <v>İZMİR-Masterler Türkiye Şampiyonası</v>
      </c>
      <c r="L591" s="196"/>
      <c r="M591" s="146"/>
    </row>
    <row r="592" spans="1:13" s="138" customFormat="1" ht="26.25" customHeight="1" x14ac:dyDescent="0.2">
      <c r="A592" s="140">
        <v>644</v>
      </c>
      <c r="B592" s="151"/>
      <c r="C592" s="141"/>
      <c r="D592" s="145"/>
      <c r="E592" s="145"/>
      <c r="F592" s="147"/>
      <c r="G592" s="148"/>
      <c r="H592" s="148"/>
      <c r="I592" s="148"/>
      <c r="J592" s="142" t="str">
        <f>'YARIŞMA BİLGİLERİ'!$F$21</f>
        <v>Master Erkekler</v>
      </c>
      <c r="K592" s="145" t="str">
        <f t="shared" si="14"/>
        <v>İZMİR-Masterler Türkiye Şampiyonası</v>
      </c>
      <c r="L592" s="196"/>
      <c r="M592" s="146"/>
    </row>
    <row r="593" spans="1:13" s="138" customFormat="1" ht="26.25" customHeight="1" x14ac:dyDescent="0.2">
      <c r="A593" s="140">
        <v>645</v>
      </c>
      <c r="B593" s="151"/>
      <c r="C593" s="141"/>
      <c r="D593" s="145"/>
      <c r="E593" s="145"/>
      <c r="F593" s="147"/>
      <c r="G593" s="148"/>
      <c r="H593" s="148"/>
      <c r="I593" s="148"/>
      <c r="J593" s="142" t="str">
        <f>'YARIŞMA BİLGİLERİ'!$F$21</f>
        <v>Master Erkekler</v>
      </c>
      <c r="K593" s="145" t="str">
        <f t="shared" si="14"/>
        <v>İZMİR-Masterler Türkiye Şampiyonası</v>
      </c>
      <c r="L593" s="196"/>
      <c r="M593" s="146"/>
    </row>
    <row r="594" spans="1:13" s="138" customFormat="1" ht="26.25" customHeight="1" x14ac:dyDescent="0.2">
      <c r="A594" s="140">
        <v>646</v>
      </c>
      <c r="B594" s="151"/>
      <c r="C594" s="141"/>
      <c r="D594" s="145"/>
      <c r="E594" s="145"/>
      <c r="F594" s="147"/>
      <c r="G594" s="148"/>
      <c r="H594" s="148"/>
      <c r="I594" s="148"/>
      <c r="J594" s="142" t="str">
        <f>'YARIŞMA BİLGİLERİ'!$F$21</f>
        <v>Master Erkekler</v>
      </c>
      <c r="K594" s="145" t="str">
        <f t="shared" si="14"/>
        <v>İZMİR-Masterler Türkiye Şampiyonası</v>
      </c>
      <c r="L594" s="196"/>
      <c r="M594" s="146"/>
    </row>
    <row r="595" spans="1:13" s="138" customFormat="1" ht="26.25" customHeight="1" x14ac:dyDescent="0.2">
      <c r="A595" s="140">
        <v>647</v>
      </c>
      <c r="B595" s="151"/>
      <c r="C595" s="141"/>
      <c r="D595" s="145"/>
      <c r="E595" s="145"/>
      <c r="F595" s="147"/>
      <c r="G595" s="148"/>
      <c r="H595" s="148"/>
      <c r="I595" s="148"/>
      <c r="J595" s="142" t="str">
        <f>'YARIŞMA BİLGİLERİ'!$F$21</f>
        <v>Master Erkekler</v>
      </c>
      <c r="K595" s="145" t="str">
        <f t="shared" si="14"/>
        <v>İZMİR-Masterler Türkiye Şampiyonası</v>
      </c>
      <c r="L595" s="196"/>
      <c r="M595" s="146"/>
    </row>
    <row r="596" spans="1:13" s="138" customFormat="1" ht="26.25" customHeight="1" x14ac:dyDescent="0.2">
      <c r="A596" s="140">
        <v>648</v>
      </c>
      <c r="B596" s="151"/>
      <c r="C596" s="141"/>
      <c r="D596" s="145"/>
      <c r="E596" s="145"/>
      <c r="F596" s="147"/>
      <c r="G596" s="148"/>
      <c r="H596" s="148"/>
      <c r="I596" s="148"/>
      <c r="J596" s="142" t="str">
        <f>'YARIŞMA BİLGİLERİ'!$F$21</f>
        <v>Master Erkekler</v>
      </c>
      <c r="K596" s="145" t="str">
        <f t="shared" si="14"/>
        <v>İZMİR-Masterler Türkiye Şampiyonası</v>
      </c>
      <c r="L596" s="196"/>
      <c r="M596" s="146"/>
    </row>
    <row r="597" spans="1:13" s="138" customFormat="1" ht="26.25" customHeight="1" x14ac:dyDescent="0.2">
      <c r="A597" s="140">
        <v>649</v>
      </c>
      <c r="B597" s="151"/>
      <c r="C597" s="141"/>
      <c r="D597" s="145"/>
      <c r="E597" s="145"/>
      <c r="F597" s="147"/>
      <c r="G597" s="148"/>
      <c r="H597" s="148"/>
      <c r="I597" s="148"/>
      <c r="J597" s="142" t="str">
        <f>'YARIŞMA BİLGİLERİ'!$F$21</f>
        <v>Master Erkekler</v>
      </c>
      <c r="K597" s="145" t="str">
        <f t="shared" si="14"/>
        <v>İZMİR-Masterler Türkiye Şampiyonası</v>
      </c>
      <c r="L597" s="196"/>
      <c r="M597" s="146"/>
    </row>
    <row r="598" spans="1:13" s="138" customFormat="1" ht="26.25" customHeight="1" x14ac:dyDescent="0.2">
      <c r="A598" s="140">
        <v>650</v>
      </c>
      <c r="B598" s="151"/>
      <c r="C598" s="141"/>
      <c r="D598" s="145"/>
      <c r="E598" s="145"/>
      <c r="F598" s="147"/>
      <c r="G598" s="148"/>
      <c r="H598" s="148"/>
      <c r="I598" s="148"/>
      <c r="J598" s="142" t="str">
        <f>'YARIŞMA BİLGİLERİ'!$F$21</f>
        <v>Master Erkekler</v>
      </c>
      <c r="K598" s="145" t="str">
        <f t="shared" si="14"/>
        <v>İZMİR-Masterler Türkiye Şampiyonası</v>
      </c>
      <c r="L598" s="196"/>
      <c r="M598" s="146"/>
    </row>
    <row r="599" spans="1:13" s="138" customFormat="1" ht="26.25" customHeight="1" x14ac:dyDescent="0.2">
      <c r="A599" s="140">
        <v>651</v>
      </c>
      <c r="B599" s="151"/>
      <c r="C599" s="141"/>
      <c r="D599" s="145"/>
      <c r="E599" s="145"/>
      <c r="F599" s="147"/>
      <c r="G599" s="148"/>
      <c r="H599" s="148"/>
      <c r="I599" s="148"/>
      <c r="J599" s="142" t="str">
        <f>'YARIŞMA BİLGİLERİ'!$F$21</f>
        <v>Master Erkekler</v>
      </c>
      <c r="K599" s="145" t="str">
        <f t="shared" si="14"/>
        <v>İZMİR-Masterler Türkiye Şampiyonası</v>
      </c>
      <c r="L599" s="196"/>
      <c r="M599" s="146"/>
    </row>
    <row r="600" spans="1:13" s="138" customFormat="1" ht="26.25" customHeight="1" x14ac:dyDescent="0.2">
      <c r="A600" s="140">
        <v>652</v>
      </c>
      <c r="B600" s="151"/>
      <c r="C600" s="141"/>
      <c r="D600" s="145"/>
      <c r="E600" s="145"/>
      <c r="F600" s="147"/>
      <c r="G600" s="148"/>
      <c r="H600" s="148"/>
      <c r="I600" s="148"/>
      <c r="J600" s="142" t="str">
        <f>'YARIŞMA BİLGİLERİ'!$F$21</f>
        <v>Master Erkekler</v>
      </c>
      <c r="K600" s="145" t="str">
        <f t="shared" si="14"/>
        <v>İZMİR-Masterler Türkiye Şampiyonası</v>
      </c>
      <c r="L600" s="196"/>
      <c r="M600" s="146"/>
    </row>
    <row r="601" spans="1:13" s="138" customFormat="1" ht="26.25" customHeight="1" x14ac:dyDescent="0.2">
      <c r="A601" s="140">
        <v>653</v>
      </c>
      <c r="B601" s="151"/>
      <c r="C601" s="141"/>
      <c r="D601" s="145"/>
      <c r="E601" s="145"/>
      <c r="F601" s="147"/>
      <c r="G601" s="148"/>
      <c r="H601" s="148"/>
      <c r="I601" s="148"/>
      <c r="J601" s="142" t="str">
        <f>'YARIŞMA BİLGİLERİ'!$F$21</f>
        <v>Master Erkekler</v>
      </c>
      <c r="K601" s="145" t="str">
        <f t="shared" si="14"/>
        <v>İZMİR-Masterler Türkiye Şampiyonası</v>
      </c>
      <c r="L601" s="196"/>
      <c r="M601" s="146"/>
    </row>
    <row r="602" spans="1:13" s="138" customFormat="1" ht="26.25" customHeight="1" x14ac:dyDescent="0.2">
      <c r="A602" s="140">
        <v>654</v>
      </c>
      <c r="B602" s="151"/>
      <c r="C602" s="141"/>
      <c r="D602" s="145"/>
      <c r="E602" s="145"/>
      <c r="F602" s="147"/>
      <c r="G602" s="148"/>
      <c r="H602" s="148"/>
      <c r="I602" s="148"/>
      <c r="J602" s="142" t="str">
        <f>'YARIŞMA BİLGİLERİ'!$F$21</f>
        <v>Master Erkekler</v>
      </c>
      <c r="K602" s="145" t="str">
        <f t="shared" si="14"/>
        <v>İZMİR-Masterler Türkiye Şampiyonası</v>
      </c>
      <c r="L602" s="196"/>
      <c r="M602" s="146"/>
    </row>
    <row r="603" spans="1:13" s="138" customFormat="1" ht="26.25" customHeight="1" x14ac:dyDescent="0.2">
      <c r="A603" s="140">
        <v>655</v>
      </c>
      <c r="B603" s="151"/>
      <c r="C603" s="141"/>
      <c r="D603" s="145"/>
      <c r="E603" s="145"/>
      <c r="F603" s="147"/>
      <c r="G603" s="148"/>
      <c r="H603" s="148"/>
      <c r="I603" s="148"/>
      <c r="J603" s="142" t="str">
        <f>'YARIŞMA BİLGİLERİ'!$F$21</f>
        <v>Master Erkekler</v>
      </c>
      <c r="K603" s="145" t="str">
        <f t="shared" si="14"/>
        <v>İZMİR-Masterler Türkiye Şampiyonası</v>
      </c>
      <c r="L603" s="196"/>
      <c r="M603" s="146"/>
    </row>
    <row r="604" spans="1:13" s="138" customFormat="1" ht="26.25" customHeight="1" x14ac:dyDescent="0.2">
      <c r="A604" s="140">
        <v>656</v>
      </c>
      <c r="B604" s="151"/>
      <c r="C604" s="141"/>
      <c r="D604" s="145"/>
      <c r="E604" s="145"/>
      <c r="F604" s="147"/>
      <c r="G604" s="148"/>
      <c r="H604" s="148"/>
      <c r="I604" s="148"/>
      <c r="J604" s="142" t="str">
        <f>'YARIŞMA BİLGİLERİ'!$F$21</f>
        <v>Master Erkekler</v>
      </c>
      <c r="K604" s="145" t="str">
        <f t="shared" si="14"/>
        <v>İZMİR-Masterler Türkiye Şampiyonası</v>
      </c>
      <c r="L604" s="196"/>
      <c r="M604" s="146"/>
    </row>
    <row r="605" spans="1:13" s="138" customFormat="1" ht="26.25" customHeight="1" x14ac:dyDescent="0.2">
      <c r="A605" s="140">
        <v>657</v>
      </c>
      <c r="B605" s="151"/>
      <c r="C605" s="141"/>
      <c r="D605" s="145"/>
      <c r="E605" s="145"/>
      <c r="F605" s="147"/>
      <c r="G605" s="148"/>
      <c r="H605" s="148"/>
      <c r="I605" s="148"/>
      <c r="J605" s="142" t="str">
        <f>'YARIŞMA BİLGİLERİ'!$F$21</f>
        <v>Master Erkekler</v>
      </c>
      <c r="K605" s="145" t="str">
        <f t="shared" si="14"/>
        <v>İZMİR-Masterler Türkiye Şampiyonası</v>
      </c>
      <c r="L605" s="196"/>
      <c r="M605" s="146"/>
    </row>
    <row r="606" spans="1:13" s="138" customFormat="1" ht="26.25" customHeight="1" x14ac:dyDescent="0.2">
      <c r="A606" s="140">
        <v>658</v>
      </c>
      <c r="B606" s="151"/>
      <c r="C606" s="141"/>
      <c r="D606" s="145"/>
      <c r="E606" s="145"/>
      <c r="F606" s="147"/>
      <c r="G606" s="148"/>
      <c r="H606" s="148"/>
      <c r="I606" s="148"/>
      <c r="J606" s="142" t="str">
        <f>'YARIŞMA BİLGİLERİ'!$F$21</f>
        <v>Master Erkekler</v>
      </c>
      <c r="K606" s="145" t="str">
        <f t="shared" si="14"/>
        <v>İZMİR-Masterler Türkiye Şampiyonası</v>
      </c>
      <c r="L606" s="196"/>
      <c r="M606" s="146"/>
    </row>
    <row r="607" spans="1:13" s="138" customFormat="1" ht="26.25" customHeight="1" x14ac:dyDescent="0.2">
      <c r="A607" s="140">
        <v>659</v>
      </c>
      <c r="B607" s="151"/>
      <c r="C607" s="141"/>
      <c r="D607" s="145"/>
      <c r="E607" s="145"/>
      <c r="F607" s="147"/>
      <c r="G607" s="148"/>
      <c r="H607" s="148"/>
      <c r="I607" s="148"/>
      <c r="J607" s="142" t="str">
        <f>'YARIŞMA BİLGİLERİ'!$F$21</f>
        <v>Master Erkekler</v>
      </c>
      <c r="K607" s="145" t="str">
        <f t="shared" si="14"/>
        <v>İZMİR-Masterler Türkiye Şampiyonası</v>
      </c>
      <c r="L607" s="196"/>
      <c r="M607" s="146"/>
    </row>
    <row r="608" spans="1:13" s="138" customFormat="1" ht="26.25" customHeight="1" x14ac:dyDescent="0.2">
      <c r="A608" s="140">
        <v>660</v>
      </c>
      <c r="B608" s="151"/>
      <c r="C608" s="141"/>
      <c r="D608" s="145"/>
      <c r="E608" s="145"/>
      <c r="F608" s="147"/>
      <c r="G608" s="148"/>
      <c r="H608" s="148"/>
      <c r="I608" s="148"/>
      <c r="J608" s="142" t="str">
        <f>'YARIŞMA BİLGİLERİ'!$F$21</f>
        <v>Master Erkekler</v>
      </c>
      <c r="K608" s="145" t="str">
        <f t="shared" si="14"/>
        <v>İZMİR-Masterler Türkiye Şampiyonası</v>
      </c>
      <c r="L608" s="196"/>
      <c r="M608" s="146"/>
    </row>
    <row r="609" spans="1:13" s="138" customFormat="1" ht="26.25" customHeight="1" x14ac:dyDescent="0.2">
      <c r="A609" s="140">
        <v>661</v>
      </c>
      <c r="B609" s="151"/>
      <c r="C609" s="141"/>
      <c r="D609" s="145"/>
      <c r="E609" s="145"/>
      <c r="F609" s="147"/>
      <c r="G609" s="148"/>
      <c r="H609" s="148"/>
      <c r="I609" s="148"/>
      <c r="J609" s="142" t="str">
        <f>'YARIŞMA BİLGİLERİ'!$F$21</f>
        <v>Master Erkekler</v>
      </c>
      <c r="K609" s="145" t="str">
        <f t="shared" si="14"/>
        <v>İZMİR-Masterler Türkiye Şampiyonası</v>
      </c>
      <c r="L609" s="196"/>
      <c r="M609" s="146"/>
    </row>
    <row r="610" spans="1:13" s="138" customFormat="1" ht="26.25" customHeight="1" x14ac:dyDescent="0.2">
      <c r="A610" s="140">
        <v>662</v>
      </c>
      <c r="B610" s="151"/>
      <c r="C610" s="141"/>
      <c r="D610" s="145"/>
      <c r="E610" s="145"/>
      <c r="F610" s="147"/>
      <c r="G610" s="148"/>
      <c r="H610" s="148"/>
      <c r="I610" s="148"/>
      <c r="J610" s="142" t="str">
        <f>'YARIŞMA BİLGİLERİ'!$F$21</f>
        <v>Master Erkekler</v>
      </c>
      <c r="K610" s="145" t="str">
        <f t="shared" si="14"/>
        <v>İZMİR-Masterler Türkiye Şampiyonası</v>
      </c>
      <c r="L610" s="196"/>
      <c r="M610" s="146"/>
    </row>
    <row r="611" spans="1:13" s="138" customFormat="1" ht="26.25" customHeight="1" x14ac:dyDescent="0.2">
      <c r="A611" s="140">
        <v>663</v>
      </c>
      <c r="B611" s="151"/>
      <c r="C611" s="141"/>
      <c r="D611" s="145"/>
      <c r="E611" s="145"/>
      <c r="F611" s="147"/>
      <c r="G611" s="148"/>
      <c r="H611" s="148"/>
      <c r="I611" s="148"/>
      <c r="J611" s="142" t="str">
        <f>'YARIŞMA BİLGİLERİ'!$F$21</f>
        <v>Master Erkekler</v>
      </c>
      <c r="K611" s="145" t="str">
        <f t="shared" si="14"/>
        <v>İZMİR-Masterler Türkiye Şampiyonası</v>
      </c>
      <c r="L611" s="196"/>
      <c r="M611" s="146"/>
    </row>
    <row r="612" spans="1:13" s="138" customFormat="1" ht="26.25" customHeight="1" x14ac:dyDescent="0.2">
      <c r="A612" s="140">
        <v>664</v>
      </c>
      <c r="B612" s="151"/>
      <c r="C612" s="141"/>
      <c r="D612" s="145"/>
      <c r="E612" s="145"/>
      <c r="F612" s="147"/>
      <c r="G612" s="148"/>
      <c r="H612" s="148"/>
      <c r="I612" s="148"/>
      <c r="J612" s="142" t="str">
        <f>'YARIŞMA BİLGİLERİ'!$F$21</f>
        <v>Master Erkekler</v>
      </c>
      <c r="K612" s="145" t="str">
        <f t="shared" si="14"/>
        <v>İZMİR-Masterler Türkiye Şampiyonası</v>
      </c>
      <c r="L612" s="196"/>
      <c r="M612" s="146"/>
    </row>
    <row r="613" spans="1:13" s="138" customFormat="1" ht="26.25" customHeight="1" x14ac:dyDescent="0.2">
      <c r="A613" s="140">
        <v>665</v>
      </c>
      <c r="B613" s="151"/>
      <c r="C613" s="141"/>
      <c r="D613" s="145"/>
      <c r="E613" s="145"/>
      <c r="F613" s="147"/>
      <c r="G613" s="148"/>
      <c r="H613" s="148"/>
      <c r="I613" s="148"/>
      <c r="J613" s="142" t="str">
        <f>'YARIŞMA BİLGİLERİ'!$F$21</f>
        <v>Master Erkekler</v>
      </c>
      <c r="K613" s="145" t="str">
        <f t="shared" si="14"/>
        <v>İZMİR-Masterler Türkiye Şampiyonası</v>
      </c>
      <c r="L613" s="196"/>
      <c r="M613" s="146"/>
    </row>
    <row r="614" spans="1:13" s="138" customFormat="1" ht="26.25" customHeight="1" x14ac:dyDescent="0.2">
      <c r="A614" s="140">
        <v>666</v>
      </c>
      <c r="B614" s="151"/>
      <c r="C614" s="141"/>
      <c r="D614" s="145"/>
      <c r="E614" s="145"/>
      <c r="F614" s="147"/>
      <c r="G614" s="148"/>
      <c r="H614" s="148"/>
      <c r="I614" s="148"/>
      <c r="J614" s="142" t="str">
        <f>'YARIŞMA BİLGİLERİ'!$F$21</f>
        <v>Master Erkekler</v>
      </c>
      <c r="K614" s="145" t="str">
        <f t="shared" si="14"/>
        <v>İZMİR-Masterler Türkiye Şampiyonası</v>
      </c>
      <c r="L614" s="196"/>
      <c r="M614" s="146"/>
    </row>
    <row r="615" spans="1:13" s="138" customFormat="1" ht="26.25" customHeight="1" x14ac:dyDescent="0.2">
      <c r="A615" s="140">
        <v>667</v>
      </c>
      <c r="B615" s="151"/>
      <c r="C615" s="141"/>
      <c r="D615" s="145"/>
      <c r="E615" s="145"/>
      <c r="F615" s="147"/>
      <c r="G615" s="148"/>
      <c r="H615" s="148"/>
      <c r="I615" s="148"/>
      <c r="J615" s="142" t="str">
        <f>'YARIŞMA BİLGİLERİ'!$F$21</f>
        <v>Master Erkekler</v>
      </c>
      <c r="K615" s="145" t="str">
        <f t="shared" si="14"/>
        <v>İZMİR-Masterler Türkiye Şampiyonası</v>
      </c>
      <c r="L615" s="196"/>
      <c r="M615" s="146"/>
    </row>
    <row r="616" spans="1:13" s="138" customFormat="1" ht="26.25" customHeight="1" x14ac:dyDescent="0.2">
      <c r="A616" s="140">
        <v>668</v>
      </c>
      <c r="B616" s="151"/>
      <c r="C616" s="141"/>
      <c r="D616" s="145"/>
      <c r="E616" s="145"/>
      <c r="F616" s="147"/>
      <c r="G616" s="148"/>
      <c r="H616" s="148"/>
      <c r="I616" s="148"/>
      <c r="J616" s="142" t="str">
        <f>'YARIŞMA BİLGİLERİ'!$F$21</f>
        <v>Master Erkekler</v>
      </c>
      <c r="K616" s="145" t="str">
        <f t="shared" si="14"/>
        <v>İZMİR-Masterler Türkiye Şampiyonası</v>
      </c>
      <c r="L616" s="196"/>
      <c r="M616" s="146"/>
    </row>
    <row r="617" spans="1:13" s="138" customFormat="1" ht="26.25" customHeight="1" x14ac:dyDescent="0.2">
      <c r="A617" s="140">
        <v>669</v>
      </c>
      <c r="B617" s="151"/>
      <c r="C617" s="141"/>
      <c r="D617" s="145"/>
      <c r="E617" s="145"/>
      <c r="F617" s="147"/>
      <c r="G617" s="148"/>
      <c r="H617" s="148"/>
      <c r="I617" s="148"/>
      <c r="J617" s="142" t="str">
        <f>'YARIŞMA BİLGİLERİ'!$F$21</f>
        <v>Master Erkekler</v>
      </c>
      <c r="K617" s="145" t="str">
        <f t="shared" si="14"/>
        <v>İZMİR-Masterler Türkiye Şampiyonası</v>
      </c>
      <c r="L617" s="196"/>
      <c r="M617" s="146"/>
    </row>
    <row r="618" spans="1:13" s="138" customFormat="1" ht="26.25" customHeight="1" x14ac:dyDescent="0.2">
      <c r="A618" s="140">
        <v>670</v>
      </c>
      <c r="B618" s="151"/>
      <c r="C618" s="141"/>
      <c r="D618" s="145"/>
      <c r="E618" s="145"/>
      <c r="F618" s="147"/>
      <c r="G618" s="148"/>
      <c r="H618" s="148"/>
      <c r="I618" s="148"/>
      <c r="J618" s="142" t="str">
        <f>'YARIŞMA BİLGİLERİ'!$F$21</f>
        <v>Master Erkekler</v>
      </c>
      <c r="K618" s="145" t="str">
        <f t="shared" si="14"/>
        <v>İZMİR-Masterler Türkiye Şampiyonası</v>
      </c>
      <c r="L618" s="196"/>
      <c r="M618" s="146"/>
    </row>
    <row r="619" spans="1:13" s="138" customFormat="1" ht="26.25" customHeight="1" x14ac:dyDescent="0.2">
      <c r="A619" s="140">
        <v>671</v>
      </c>
      <c r="B619" s="151"/>
      <c r="C619" s="141"/>
      <c r="D619" s="145"/>
      <c r="E619" s="145"/>
      <c r="F619" s="147"/>
      <c r="G619" s="148"/>
      <c r="H619" s="148"/>
      <c r="I619" s="148"/>
      <c r="J619" s="142" t="str">
        <f>'YARIŞMA BİLGİLERİ'!$F$21</f>
        <v>Master Erkekler</v>
      </c>
      <c r="K619" s="145" t="str">
        <f t="shared" si="14"/>
        <v>İZMİR-Masterler Türkiye Şampiyonası</v>
      </c>
      <c r="L619" s="196"/>
      <c r="M619" s="146"/>
    </row>
    <row r="620" spans="1:13" s="138" customFormat="1" ht="26.25" customHeight="1" x14ac:dyDescent="0.2">
      <c r="A620" s="140">
        <v>672</v>
      </c>
      <c r="B620" s="151"/>
      <c r="C620" s="141"/>
      <c r="D620" s="145"/>
      <c r="E620" s="145"/>
      <c r="F620" s="147"/>
      <c r="G620" s="148"/>
      <c r="H620" s="148"/>
      <c r="I620" s="148"/>
      <c r="J620" s="142" t="str">
        <f>'YARIŞMA BİLGİLERİ'!$F$21</f>
        <v>Master Erkekler</v>
      </c>
      <c r="K620" s="145" t="str">
        <f t="shared" si="14"/>
        <v>İZMİR-Masterler Türkiye Şampiyonası</v>
      </c>
      <c r="L620" s="196"/>
      <c r="M620" s="146"/>
    </row>
    <row r="621" spans="1:13" s="138" customFormat="1" ht="26.25" customHeight="1" x14ac:dyDescent="0.2">
      <c r="A621" s="140">
        <v>673</v>
      </c>
      <c r="B621" s="151"/>
      <c r="C621" s="141"/>
      <c r="D621" s="145"/>
      <c r="E621" s="145"/>
      <c r="F621" s="147"/>
      <c r="G621" s="148"/>
      <c r="H621" s="148"/>
      <c r="I621" s="148"/>
      <c r="J621" s="142" t="str">
        <f>'YARIŞMA BİLGİLERİ'!$F$21</f>
        <v>Master Erkekler</v>
      </c>
      <c r="K621" s="145" t="str">
        <f t="shared" si="14"/>
        <v>İZMİR-Masterler Türkiye Şampiyonası</v>
      </c>
      <c r="L621" s="196"/>
      <c r="M621" s="146"/>
    </row>
    <row r="622" spans="1:13" s="138" customFormat="1" ht="26.25" customHeight="1" x14ac:dyDescent="0.2">
      <c r="A622" s="140">
        <v>674</v>
      </c>
      <c r="B622" s="151"/>
      <c r="C622" s="141"/>
      <c r="D622" s="145"/>
      <c r="E622" s="145"/>
      <c r="F622" s="147"/>
      <c r="G622" s="148"/>
      <c r="H622" s="148"/>
      <c r="I622" s="148"/>
      <c r="J622" s="142" t="str">
        <f>'YARIŞMA BİLGİLERİ'!$F$21</f>
        <v>Master Erkekler</v>
      </c>
      <c r="K622" s="145" t="str">
        <f t="shared" si="14"/>
        <v>İZMİR-Masterler Türkiye Şampiyonası</v>
      </c>
      <c r="L622" s="196"/>
      <c r="M622" s="146"/>
    </row>
    <row r="623" spans="1:13" s="138" customFormat="1" ht="26.25" customHeight="1" x14ac:dyDescent="0.2">
      <c r="A623" s="140">
        <v>675</v>
      </c>
      <c r="B623" s="151"/>
      <c r="C623" s="141"/>
      <c r="D623" s="145"/>
      <c r="E623" s="145"/>
      <c r="F623" s="147"/>
      <c r="G623" s="148"/>
      <c r="H623" s="148"/>
      <c r="I623" s="148"/>
      <c r="J623" s="142" t="str">
        <f>'YARIŞMA BİLGİLERİ'!$F$21</f>
        <v>Master Erkekler</v>
      </c>
      <c r="K623" s="145" t="str">
        <f t="shared" si="14"/>
        <v>İZMİR-Masterler Türkiye Şampiyonası</v>
      </c>
      <c r="L623" s="196"/>
      <c r="M623" s="146"/>
    </row>
    <row r="624" spans="1:13" s="138" customFormat="1" ht="26.25" customHeight="1" x14ac:dyDescent="0.2">
      <c r="A624" s="140">
        <v>676</v>
      </c>
      <c r="B624" s="151"/>
      <c r="C624" s="141"/>
      <c r="D624" s="145"/>
      <c r="E624" s="145"/>
      <c r="F624" s="147"/>
      <c r="G624" s="148"/>
      <c r="H624" s="148"/>
      <c r="I624" s="148"/>
      <c r="J624" s="142" t="str">
        <f>'YARIŞMA BİLGİLERİ'!$F$21</f>
        <v>Master Erkekler</v>
      </c>
      <c r="K624" s="145" t="str">
        <f t="shared" si="14"/>
        <v>İZMİR-Masterler Türkiye Şampiyonası</v>
      </c>
      <c r="L624" s="196"/>
      <c r="M624" s="146"/>
    </row>
    <row r="625" spans="1:13" s="138" customFormat="1" ht="26.25" customHeight="1" x14ac:dyDescent="0.2">
      <c r="A625" s="140">
        <v>677</v>
      </c>
      <c r="B625" s="151"/>
      <c r="C625" s="141"/>
      <c r="D625" s="145"/>
      <c r="E625" s="145"/>
      <c r="F625" s="147"/>
      <c r="G625" s="148"/>
      <c r="H625" s="148"/>
      <c r="I625" s="148"/>
      <c r="J625" s="142" t="str">
        <f>'YARIŞMA BİLGİLERİ'!$F$21</f>
        <v>Master Erkekler</v>
      </c>
      <c r="K625" s="145" t="str">
        <f t="shared" si="14"/>
        <v>İZMİR-Masterler Türkiye Şampiyonası</v>
      </c>
      <c r="L625" s="196"/>
      <c r="M625" s="146"/>
    </row>
    <row r="626" spans="1:13" s="138" customFormat="1" ht="26.25" customHeight="1" x14ac:dyDescent="0.2">
      <c r="A626" s="140">
        <v>678</v>
      </c>
      <c r="B626" s="151"/>
      <c r="C626" s="141"/>
      <c r="D626" s="145"/>
      <c r="E626" s="145"/>
      <c r="F626" s="147"/>
      <c r="G626" s="148"/>
      <c r="H626" s="148"/>
      <c r="I626" s="148"/>
      <c r="J626" s="142" t="str">
        <f>'YARIŞMA BİLGİLERİ'!$F$21</f>
        <v>Master Erkekler</v>
      </c>
      <c r="K626" s="145" t="str">
        <f t="shared" si="14"/>
        <v>İZMİR-Masterler Türkiye Şampiyonası</v>
      </c>
      <c r="L626" s="196"/>
      <c r="M626" s="146"/>
    </row>
    <row r="627" spans="1:13" s="138" customFormat="1" ht="26.25" customHeight="1" x14ac:dyDescent="0.2">
      <c r="A627" s="140">
        <v>679</v>
      </c>
      <c r="B627" s="151"/>
      <c r="C627" s="141"/>
      <c r="D627" s="145"/>
      <c r="E627" s="145"/>
      <c r="F627" s="147"/>
      <c r="G627" s="148"/>
      <c r="H627" s="148"/>
      <c r="I627" s="148"/>
      <c r="J627" s="142" t="str">
        <f>'YARIŞMA BİLGİLERİ'!$F$21</f>
        <v>Master Erkekler</v>
      </c>
      <c r="K627" s="145" t="str">
        <f t="shared" si="14"/>
        <v>İZMİR-Masterler Türkiye Şampiyonası</v>
      </c>
      <c r="L627" s="196"/>
      <c r="M627" s="146"/>
    </row>
    <row r="628" spans="1:13" s="138" customFormat="1" ht="26.25" customHeight="1" x14ac:dyDescent="0.2">
      <c r="A628" s="140">
        <v>680</v>
      </c>
      <c r="B628" s="151"/>
      <c r="C628" s="141"/>
      <c r="D628" s="145"/>
      <c r="E628" s="145"/>
      <c r="F628" s="147"/>
      <c r="G628" s="148"/>
      <c r="H628" s="148"/>
      <c r="I628" s="148"/>
      <c r="J628" s="142" t="str">
        <f>'YARIŞMA BİLGİLERİ'!$F$21</f>
        <v>Master Erkekler</v>
      </c>
      <c r="K628" s="145" t="str">
        <f t="shared" si="14"/>
        <v>İZMİR-Masterler Türkiye Şampiyonası</v>
      </c>
      <c r="L628" s="196"/>
      <c r="M628" s="146"/>
    </row>
    <row r="629" spans="1:13" s="138" customFormat="1" ht="26.25" customHeight="1" x14ac:dyDescent="0.2">
      <c r="A629" s="140">
        <v>681</v>
      </c>
      <c r="B629" s="151"/>
      <c r="C629" s="141"/>
      <c r="D629" s="145"/>
      <c r="E629" s="145"/>
      <c r="F629" s="147"/>
      <c r="G629" s="148"/>
      <c r="H629" s="148"/>
      <c r="I629" s="148"/>
      <c r="J629" s="142" t="str">
        <f>'YARIŞMA BİLGİLERİ'!$F$21</f>
        <v>Master Erkekler</v>
      </c>
      <c r="K629" s="145" t="str">
        <f t="shared" si="14"/>
        <v>İZMİR-Masterler Türkiye Şampiyonası</v>
      </c>
      <c r="L629" s="196"/>
      <c r="M629" s="146"/>
    </row>
    <row r="630" spans="1:13" s="138" customFormat="1" ht="26.25" customHeight="1" x14ac:dyDescent="0.2">
      <c r="A630" s="140">
        <v>682</v>
      </c>
      <c r="B630" s="151"/>
      <c r="C630" s="141"/>
      <c r="D630" s="145"/>
      <c r="E630" s="145"/>
      <c r="F630" s="147"/>
      <c r="G630" s="148"/>
      <c r="H630" s="148"/>
      <c r="I630" s="148"/>
      <c r="J630" s="142" t="str">
        <f>'YARIŞMA BİLGİLERİ'!$F$21</f>
        <v>Master Erkekler</v>
      </c>
      <c r="K630" s="145" t="str">
        <f t="shared" si="14"/>
        <v>İZMİR-Masterler Türkiye Şampiyonası</v>
      </c>
      <c r="L630" s="196"/>
      <c r="M630" s="146"/>
    </row>
    <row r="631" spans="1:13" s="138" customFormat="1" ht="26.25" customHeight="1" x14ac:dyDescent="0.2">
      <c r="A631" s="140">
        <v>683</v>
      </c>
      <c r="B631" s="151"/>
      <c r="C631" s="141"/>
      <c r="D631" s="145"/>
      <c r="E631" s="145"/>
      <c r="F631" s="147"/>
      <c r="G631" s="148"/>
      <c r="H631" s="148"/>
      <c r="I631" s="148"/>
      <c r="J631" s="142" t="str">
        <f>'YARIŞMA BİLGİLERİ'!$F$21</f>
        <v>Master Erkekler</v>
      </c>
      <c r="K631" s="145" t="str">
        <f t="shared" si="14"/>
        <v>İZMİR-Masterler Türkiye Şampiyonası</v>
      </c>
      <c r="L631" s="196"/>
      <c r="M631" s="146"/>
    </row>
    <row r="632" spans="1:13" s="138" customFormat="1" ht="26.25" customHeight="1" x14ac:dyDescent="0.2">
      <c r="A632" s="140">
        <v>684</v>
      </c>
      <c r="B632" s="151"/>
      <c r="C632" s="141"/>
      <c r="D632" s="145"/>
      <c r="E632" s="145"/>
      <c r="F632" s="147"/>
      <c r="G632" s="148"/>
      <c r="H632" s="148"/>
      <c r="I632" s="148"/>
      <c r="J632" s="142" t="str">
        <f>'YARIŞMA BİLGİLERİ'!$F$21</f>
        <v>Master Erkekler</v>
      </c>
      <c r="K632" s="145" t="str">
        <f t="shared" si="14"/>
        <v>İZMİR-Masterler Türkiye Şampiyonası</v>
      </c>
      <c r="L632" s="196"/>
      <c r="M632" s="146"/>
    </row>
    <row r="633" spans="1:13" s="138" customFormat="1" ht="26.25" customHeight="1" x14ac:dyDescent="0.2">
      <c r="A633" s="140">
        <v>685</v>
      </c>
      <c r="B633" s="151"/>
      <c r="C633" s="141"/>
      <c r="D633" s="145"/>
      <c r="E633" s="145"/>
      <c r="F633" s="147"/>
      <c r="G633" s="148"/>
      <c r="H633" s="148"/>
      <c r="I633" s="148"/>
      <c r="J633" s="142" t="str">
        <f>'YARIŞMA BİLGİLERİ'!$F$21</f>
        <v>Master Erkekler</v>
      </c>
      <c r="K633" s="145" t="str">
        <f t="shared" si="14"/>
        <v>İZMİR-Masterler Türkiye Şampiyonası</v>
      </c>
      <c r="L633" s="196"/>
      <c r="M633" s="146"/>
    </row>
    <row r="634" spans="1:13" s="138" customFormat="1" ht="26.25" customHeight="1" x14ac:dyDescent="0.2">
      <c r="A634" s="140">
        <v>686</v>
      </c>
      <c r="B634" s="151"/>
      <c r="C634" s="141"/>
      <c r="D634" s="145"/>
      <c r="E634" s="145"/>
      <c r="F634" s="147"/>
      <c r="G634" s="148"/>
      <c r="H634" s="148"/>
      <c r="I634" s="148"/>
      <c r="J634" s="142" t="str">
        <f>'YARIŞMA BİLGİLERİ'!$F$21</f>
        <v>Master Erkekler</v>
      </c>
      <c r="K634" s="145" t="str">
        <f t="shared" si="14"/>
        <v>İZMİR-Masterler Türkiye Şampiyonası</v>
      </c>
      <c r="L634" s="196"/>
      <c r="M634" s="146"/>
    </row>
    <row r="635" spans="1:13" s="138" customFormat="1" ht="26.25" customHeight="1" x14ac:dyDescent="0.2">
      <c r="A635" s="140">
        <v>687</v>
      </c>
      <c r="B635" s="151"/>
      <c r="C635" s="141"/>
      <c r="D635" s="145"/>
      <c r="E635" s="145"/>
      <c r="F635" s="147"/>
      <c r="G635" s="148"/>
      <c r="H635" s="148"/>
      <c r="I635" s="148"/>
      <c r="J635" s="142" t="str">
        <f>'YARIŞMA BİLGİLERİ'!$F$21</f>
        <v>Master Erkekler</v>
      </c>
      <c r="K635" s="145" t="str">
        <f t="shared" si="14"/>
        <v>İZMİR-Masterler Türkiye Şampiyonası</v>
      </c>
      <c r="L635" s="196"/>
      <c r="M635" s="146"/>
    </row>
    <row r="636" spans="1:13" s="138" customFormat="1" ht="26.25" customHeight="1" x14ac:dyDescent="0.2">
      <c r="A636" s="140">
        <v>688</v>
      </c>
      <c r="B636" s="151"/>
      <c r="C636" s="141"/>
      <c r="D636" s="145"/>
      <c r="E636" s="145"/>
      <c r="F636" s="147"/>
      <c r="G636" s="148"/>
      <c r="H636" s="148"/>
      <c r="I636" s="148"/>
      <c r="J636" s="142" t="str">
        <f>'YARIŞMA BİLGİLERİ'!$F$21</f>
        <v>Master Erkekler</v>
      </c>
      <c r="K636" s="145" t="str">
        <f t="shared" si="14"/>
        <v>İZMİR-Masterler Türkiye Şampiyonası</v>
      </c>
      <c r="L636" s="196"/>
      <c r="M636" s="146"/>
    </row>
    <row r="637" spans="1:13" s="138" customFormat="1" ht="26.25" customHeight="1" x14ac:dyDescent="0.2">
      <c r="A637" s="140">
        <v>689</v>
      </c>
      <c r="B637" s="151"/>
      <c r="C637" s="141"/>
      <c r="D637" s="145"/>
      <c r="E637" s="145"/>
      <c r="F637" s="147"/>
      <c r="G637" s="148"/>
      <c r="H637" s="148"/>
      <c r="I637" s="148"/>
      <c r="J637" s="142" t="str">
        <f>'YARIŞMA BİLGİLERİ'!$F$21</f>
        <v>Master Erkekler</v>
      </c>
      <c r="K637" s="145" t="str">
        <f t="shared" si="14"/>
        <v>İZMİR-Masterler Türkiye Şampiyonası</v>
      </c>
      <c r="L637" s="196"/>
      <c r="M637" s="146"/>
    </row>
    <row r="638" spans="1:13" s="138" customFormat="1" ht="26.25" customHeight="1" x14ac:dyDescent="0.2">
      <c r="A638" s="140">
        <v>690</v>
      </c>
      <c r="B638" s="151"/>
      <c r="C638" s="141"/>
      <c r="D638" s="145"/>
      <c r="E638" s="145"/>
      <c r="F638" s="147"/>
      <c r="G638" s="148"/>
      <c r="H638" s="148"/>
      <c r="I638" s="148"/>
      <c r="J638" s="142" t="str">
        <f>'YARIŞMA BİLGİLERİ'!$F$21</f>
        <v>Master Erkekler</v>
      </c>
      <c r="K638" s="145" t="str">
        <f t="shared" si="14"/>
        <v>İZMİR-Masterler Türkiye Şampiyonası</v>
      </c>
      <c r="L638" s="196"/>
      <c r="M638" s="146"/>
    </row>
    <row r="639" spans="1:13" s="138" customFormat="1" ht="26.25" customHeight="1" x14ac:dyDescent="0.2">
      <c r="A639" s="140">
        <v>691</v>
      </c>
      <c r="B639" s="151"/>
      <c r="C639" s="141"/>
      <c r="D639" s="145"/>
      <c r="E639" s="145"/>
      <c r="F639" s="147"/>
      <c r="G639" s="148"/>
      <c r="H639" s="148"/>
      <c r="I639" s="148"/>
      <c r="J639" s="142" t="str">
        <f>'YARIŞMA BİLGİLERİ'!$F$21</f>
        <v>Master Erkekler</v>
      </c>
      <c r="K639" s="145" t="str">
        <f t="shared" si="14"/>
        <v>İZMİR-Masterler Türkiye Şampiyonası</v>
      </c>
      <c r="L639" s="196"/>
      <c r="M639" s="146"/>
    </row>
    <row r="640" spans="1:13" s="138" customFormat="1" ht="26.25" customHeight="1" x14ac:dyDescent="0.2">
      <c r="A640" s="140">
        <v>692</v>
      </c>
      <c r="B640" s="151"/>
      <c r="C640" s="141"/>
      <c r="D640" s="145"/>
      <c r="E640" s="145"/>
      <c r="F640" s="147"/>
      <c r="G640" s="148"/>
      <c r="H640" s="148"/>
      <c r="I640" s="148"/>
      <c r="J640" s="142" t="str">
        <f>'YARIŞMA BİLGİLERİ'!$F$21</f>
        <v>Master Erkekler</v>
      </c>
      <c r="K640" s="145" t="str">
        <f t="shared" si="14"/>
        <v>İZMİR-Masterler Türkiye Şampiyonası</v>
      </c>
      <c r="L640" s="196"/>
      <c r="M640" s="146"/>
    </row>
    <row r="641" spans="1:13" s="138" customFormat="1" ht="26.25" customHeight="1" x14ac:dyDescent="0.2">
      <c r="A641" s="140">
        <v>693</v>
      </c>
      <c r="B641" s="151"/>
      <c r="C641" s="141"/>
      <c r="D641" s="145"/>
      <c r="E641" s="145"/>
      <c r="F641" s="147"/>
      <c r="G641" s="148"/>
      <c r="H641" s="148"/>
      <c r="I641" s="148"/>
      <c r="J641" s="142" t="str">
        <f>'YARIŞMA BİLGİLERİ'!$F$21</f>
        <v>Master Erkekler</v>
      </c>
      <c r="K641" s="145" t="str">
        <f t="shared" si="14"/>
        <v>İZMİR-Masterler Türkiye Şampiyonası</v>
      </c>
      <c r="L641" s="196"/>
      <c r="M641" s="146"/>
    </row>
    <row r="642" spans="1:13" s="138" customFormat="1" ht="26.25" customHeight="1" x14ac:dyDescent="0.2">
      <c r="A642" s="140">
        <v>694</v>
      </c>
      <c r="B642" s="151"/>
      <c r="C642" s="141"/>
      <c r="D642" s="145"/>
      <c r="E642" s="145"/>
      <c r="F642" s="147"/>
      <c r="G642" s="148"/>
      <c r="H642" s="148"/>
      <c r="I642" s="148"/>
      <c r="J642" s="142" t="str">
        <f>'YARIŞMA BİLGİLERİ'!$F$21</f>
        <v>Master Erkekler</v>
      </c>
      <c r="K642" s="145" t="str">
        <f t="shared" si="14"/>
        <v>İZMİR-Masterler Türkiye Şampiyonası</v>
      </c>
      <c r="L642" s="196"/>
      <c r="M642" s="146"/>
    </row>
    <row r="643" spans="1:13" s="138" customFormat="1" ht="26.25" customHeight="1" x14ac:dyDescent="0.2">
      <c r="A643" s="140">
        <v>695</v>
      </c>
      <c r="B643" s="151"/>
      <c r="C643" s="141"/>
      <c r="D643" s="145"/>
      <c r="E643" s="145"/>
      <c r="F643" s="147"/>
      <c r="G643" s="148"/>
      <c r="H643" s="148"/>
      <c r="I643" s="148"/>
      <c r="J643" s="142" t="str">
        <f>'YARIŞMA BİLGİLERİ'!$F$21</f>
        <v>Master Erkekler</v>
      </c>
      <c r="K643" s="145" t="str">
        <f t="shared" si="14"/>
        <v>İZMİR-Masterler Türkiye Şampiyonası</v>
      </c>
      <c r="L643" s="196"/>
      <c r="M643" s="146"/>
    </row>
    <row r="644" spans="1:13" s="138" customFormat="1" ht="26.25" customHeight="1" x14ac:dyDescent="0.2">
      <c r="A644" s="140">
        <v>696</v>
      </c>
      <c r="B644" s="151"/>
      <c r="C644" s="141"/>
      <c r="D644" s="145"/>
      <c r="E644" s="145"/>
      <c r="F644" s="147"/>
      <c r="G644" s="148"/>
      <c r="H644" s="148"/>
      <c r="I644" s="148"/>
      <c r="J644" s="142" t="str">
        <f>'YARIŞMA BİLGİLERİ'!$F$21</f>
        <v>Master Erkekler</v>
      </c>
      <c r="K644" s="145" t="str">
        <f t="shared" si="14"/>
        <v>İZMİR-Masterler Türkiye Şampiyonası</v>
      </c>
      <c r="L644" s="196"/>
      <c r="M644" s="146"/>
    </row>
    <row r="645" spans="1:13" s="138" customFormat="1" ht="26.25" customHeight="1" x14ac:dyDescent="0.2">
      <c r="A645" s="140">
        <v>697</v>
      </c>
      <c r="B645" s="151"/>
      <c r="C645" s="141"/>
      <c r="D645" s="145"/>
      <c r="E645" s="145"/>
      <c r="F645" s="147"/>
      <c r="G645" s="148"/>
      <c r="H645" s="148"/>
      <c r="I645" s="148"/>
      <c r="J645" s="142" t="str">
        <f>'YARIŞMA BİLGİLERİ'!$F$21</f>
        <v>Master Erkekler</v>
      </c>
      <c r="K645" s="145" t="str">
        <f t="shared" si="14"/>
        <v>İZMİR-Masterler Türkiye Şampiyonası</v>
      </c>
      <c r="L645" s="196"/>
      <c r="M645" s="146"/>
    </row>
    <row r="646" spans="1:13" s="138" customFormat="1" ht="26.25" customHeight="1" x14ac:dyDescent="0.2">
      <c r="A646" s="140">
        <v>698</v>
      </c>
      <c r="B646" s="151"/>
      <c r="C646" s="141"/>
      <c r="D646" s="145"/>
      <c r="E646" s="145"/>
      <c r="F646" s="147"/>
      <c r="G646" s="148"/>
      <c r="H646" s="148"/>
      <c r="I646" s="148"/>
      <c r="J646" s="142" t="str">
        <f>'YARIŞMA BİLGİLERİ'!$F$21</f>
        <v>Master Erkekler</v>
      </c>
      <c r="K646" s="145" t="str">
        <f t="shared" si="14"/>
        <v>İZMİR-Masterler Türkiye Şampiyonası</v>
      </c>
      <c r="L646" s="196"/>
      <c r="M646" s="146"/>
    </row>
    <row r="647" spans="1:13" s="138" customFormat="1" ht="26.25" customHeight="1" x14ac:dyDescent="0.2">
      <c r="A647" s="140">
        <v>699</v>
      </c>
      <c r="B647" s="151"/>
      <c r="C647" s="141"/>
      <c r="D647" s="145"/>
      <c r="E647" s="145"/>
      <c r="F647" s="147"/>
      <c r="G647" s="148"/>
      <c r="H647" s="148"/>
      <c r="I647" s="148"/>
      <c r="J647" s="142" t="str">
        <f>'YARIŞMA BİLGİLERİ'!$F$21</f>
        <v>Master Erkekler</v>
      </c>
      <c r="K647" s="145" t="str">
        <f t="shared" si="14"/>
        <v>İZMİR-Masterler Türkiye Şampiyonası</v>
      </c>
      <c r="L647" s="196"/>
      <c r="M647" s="146"/>
    </row>
    <row r="648" spans="1:13" s="138" customFormat="1" ht="26.25" customHeight="1" x14ac:dyDescent="0.2">
      <c r="A648" s="140">
        <v>700</v>
      </c>
      <c r="B648" s="151"/>
      <c r="C648" s="141"/>
      <c r="D648" s="145"/>
      <c r="E648" s="145"/>
      <c r="F648" s="147"/>
      <c r="G648" s="148"/>
      <c r="H648" s="148"/>
      <c r="I648" s="148"/>
      <c r="J648" s="142" t="str">
        <f>'YARIŞMA BİLGİLERİ'!$F$21</f>
        <v>Master Erkekler</v>
      </c>
      <c r="K648" s="145" t="str">
        <f t="shared" ref="K648:K711" si="15">CONCATENATE(K$1,"-",A$1)</f>
        <v>İZMİR-Masterler Türkiye Şampiyonası</v>
      </c>
      <c r="L648" s="196"/>
      <c r="M648" s="146"/>
    </row>
    <row r="649" spans="1:13" s="138" customFormat="1" ht="26.25" customHeight="1" x14ac:dyDescent="0.2">
      <c r="A649" s="140">
        <v>701</v>
      </c>
      <c r="B649" s="151"/>
      <c r="C649" s="141"/>
      <c r="D649" s="145"/>
      <c r="E649" s="145"/>
      <c r="F649" s="147"/>
      <c r="G649" s="148"/>
      <c r="H649" s="148"/>
      <c r="I649" s="148"/>
      <c r="J649" s="142" t="str">
        <f>'YARIŞMA BİLGİLERİ'!$F$21</f>
        <v>Master Erkekler</v>
      </c>
      <c r="K649" s="145" t="str">
        <f t="shared" si="15"/>
        <v>İZMİR-Masterler Türkiye Şampiyonası</v>
      </c>
      <c r="L649" s="196"/>
      <c r="M649" s="146"/>
    </row>
    <row r="650" spans="1:13" s="138" customFormat="1" ht="26.25" customHeight="1" x14ac:dyDescent="0.2">
      <c r="A650" s="140">
        <v>702</v>
      </c>
      <c r="B650" s="151"/>
      <c r="C650" s="141"/>
      <c r="D650" s="145"/>
      <c r="E650" s="145"/>
      <c r="F650" s="147"/>
      <c r="G650" s="148"/>
      <c r="H650" s="148"/>
      <c r="I650" s="148"/>
      <c r="J650" s="142" t="str">
        <f>'YARIŞMA BİLGİLERİ'!$F$21</f>
        <v>Master Erkekler</v>
      </c>
      <c r="K650" s="145" t="str">
        <f t="shared" si="15"/>
        <v>İZMİR-Masterler Türkiye Şampiyonası</v>
      </c>
      <c r="L650" s="196"/>
      <c r="M650" s="146"/>
    </row>
    <row r="651" spans="1:13" s="138" customFormat="1" ht="26.25" customHeight="1" x14ac:dyDescent="0.2">
      <c r="A651" s="140">
        <v>703</v>
      </c>
      <c r="B651" s="151"/>
      <c r="C651" s="141"/>
      <c r="D651" s="145"/>
      <c r="E651" s="145"/>
      <c r="F651" s="147"/>
      <c r="G651" s="148"/>
      <c r="H651" s="148"/>
      <c r="I651" s="148"/>
      <c r="J651" s="142" t="str">
        <f>'YARIŞMA BİLGİLERİ'!$F$21</f>
        <v>Master Erkekler</v>
      </c>
      <c r="K651" s="145" t="str">
        <f t="shared" si="15"/>
        <v>İZMİR-Masterler Türkiye Şampiyonası</v>
      </c>
      <c r="L651" s="196"/>
      <c r="M651" s="146"/>
    </row>
    <row r="652" spans="1:13" s="138" customFormat="1" ht="26.25" customHeight="1" x14ac:dyDescent="0.2">
      <c r="A652" s="140">
        <v>704</v>
      </c>
      <c r="B652" s="151"/>
      <c r="C652" s="141"/>
      <c r="D652" s="145"/>
      <c r="E652" s="145"/>
      <c r="F652" s="147"/>
      <c r="G652" s="148"/>
      <c r="H652" s="148"/>
      <c r="I652" s="148"/>
      <c r="J652" s="142" t="str">
        <f>'YARIŞMA BİLGİLERİ'!$F$21</f>
        <v>Master Erkekler</v>
      </c>
      <c r="K652" s="145" t="str">
        <f t="shared" si="15"/>
        <v>İZMİR-Masterler Türkiye Şampiyonası</v>
      </c>
      <c r="L652" s="196"/>
      <c r="M652" s="146"/>
    </row>
    <row r="653" spans="1:13" s="138" customFormat="1" ht="26.25" customHeight="1" x14ac:dyDescent="0.2">
      <c r="A653" s="140">
        <v>705</v>
      </c>
      <c r="B653" s="151"/>
      <c r="C653" s="141"/>
      <c r="D653" s="145"/>
      <c r="E653" s="145"/>
      <c r="F653" s="147"/>
      <c r="G653" s="148"/>
      <c r="H653" s="148"/>
      <c r="I653" s="148"/>
      <c r="J653" s="142" t="str">
        <f>'YARIŞMA BİLGİLERİ'!$F$21</f>
        <v>Master Erkekler</v>
      </c>
      <c r="K653" s="145" t="str">
        <f t="shared" si="15"/>
        <v>İZMİR-Masterler Türkiye Şampiyonası</v>
      </c>
      <c r="L653" s="196"/>
      <c r="M653" s="146"/>
    </row>
    <row r="654" spans="1:13" s="138" customFormat="1" ht="26.25" customHeight="1" x14ac:dyDescent="0.2">
      <c r="A654" s="140">
        <v>706</v>
      </c>
      <c r="B654" s="151"/>
      <c r="C654" s="141"/>
      <c r="D654" s="145"/>
      <c r="E654" s="145"/>
      <c r="F654" s="147"/>
      <c r="G654" s="148"/>
      <c r="H654" s="148"/>
      <c r="I654" s="148"/>
      <c r="J654" s="142" t="str">
        <f>'YARIŞMA BİLGİLERİ'!$F$21</f>
        <v>Master Erkekler</v>
      </c>
      <c r="K654" s="145" t="str">
        <f t="shared" si="15"/>
        <v>İZMİR-Masterler Türkiye Şampiyonası</v>
      </c>
      <c r="L654" s="196"/>
      <c r="M654" s="146"/>
    </row>
    <row r="655" spans="1:13" s="138" customFormat="1" ht="26.25" customHeight="1" x14ac:dyDescent="0.2">
      <c r="A655" s="140">
        <v>707</v>
      </c>
      <c r="B655" s="151"/>
      <c r="C655" s="141"/>
      <c r="D655" s="145"/>
      <c r="E655" s="145"/>
      <c r="F655" s="147"/>
      <c r="G655" s="148"/>
      <c r="H655" s="148"/>
      <c r="I655" s="148"/>
      <c r="J655" s="142" t="str">
        <f>'YARIŞMA BİLGİLERİ'!$F$21</f>
        <v>Master Erkekler</v>
      </c>
      <c r="K655" s="145" t="str">
        <f t="shared" si="15"/>
        <v>İZMİR-Masterler Türkiye Şampiyonası</v>
      </c>
      <c r="L655" s="196"/>
      <c r="M655" s="146"/>
    </row>
    <row r="656" spans="1:13" s="138" customFormat="1" ht="26.25" customHeight="1" x14ac:dyDescent="0.2">
      <c r="A656" s="140">
        <v>708</v>
      </c>
      <c r="B656" s="151"/>
      <c r="C656" s="141"/>
      <c r="D656" s="145"/>
      <c r="E656" s="145"/>
      <c r="F656" s="147"/>
      <c r="G656" s="148"/>
      <c r="H656" s="148"/>
      <c r="I656" s="148"/>
      <c r="J656" s="142" t="str">
        <f>'YARIŞMA BİLGİLERİ'!$F$21</f>
        <v>Master Erkekler</v>
      </c>
      <c r="K656" s="145" t="str">
        <f t="shared" si="15"/>
        <v>İZMİR-Masterler Türkiye Şampiyonası</v>
      </c>
      <c r="L656" s="196"/>
      <c r="M656" s="146"/>
    </row>
    <row r="657" spans="1:13" s="138" customFormat="1" ht="26.25" customHeight="1" x14ac:dyDescent="0.2">
      <c r="A657" s="140">
        <v>709</v>
      </c>
      <c r="B657" s="151"/>
      <c r="C657" s="141"/>
      <c r="D657" s="145"/>
      <c r="E657" s="145"/>
      <c r="F657" s="147"/>
      <c r="G657" s="148"/>
      <c r="H657" s="148"/>
      <c r="I657" s="148"/>
      <c r="J657" s="142" t="str">
        <f>'YARIŞMA BİLGİLERİ'!$F$21</f>
        <v>Master Erkekler</v>
      </c>
      <c r="K657" s="145" t="str">
        <f t="shared" si="15"/>
        <v>İZMİR-Masterler Türkiye Şampiyonası</v>
      </c>
      <c r="L657" s="196"/>
      <c r="M657" s="146"/>
    </row>
    <row r="658" spans="1:13" s="138" customFormat="1" ht="26.25" customHeight="1" x14ac:dyDescent="0.2">
      <c r="A658" s="140">
        <v>710</v>
      </c>
      <c r="B658" s="151"/>
      <c r="C658" s="141"/>
      <c r="D658" s="145"/>
      <c r="E658" s="145"/>
      <c r="F658" s="147"/>
      <c r="G658" s="148"/>
      <c r="H658" s="148"/>
      <c r="I658" s="148"/>
      <c r="J658" s="142" t="str">
        <f>'YARIŞMA BİLGİLERİ'!$F$21</f>
        <v>Master Erkekler</v>
      </c>
      <c r="K658" s="145" t="str">
        <f t="shared" si="15"/>
        <v>İZMİR-Masterler Türkiye Şampiyonası</v>
      </c>
      <c r="L658" s="196"/>
      <c r="M658" s="146"/>
    </row>
    <row r="659" spans="1:13" s="138" customFormat="1" ht="26.25" customHeight="1" x14ac:dyDescent="0.2">
      <c r="A659" s="140">
        <v>711</v>
      </c>
      <c r="B659" s="151"/>
      <c r="C659" s="141"/>
      <c r="D659" s="145"/>
      <c r="E659" s="145"/>
      <c r="F659" s="147"/>
      <c r="G659" s="148"/>
      <c r="H659" s="148"/>
      <c r="I659" s="148"/>
      <c r="J659" s="142" t="str">
        <f>'YARIŞMA BİLGİLERİ'!$F$21</f>
        <v>Master Erkekler</v>
      </c>
      <c r="K659" s="145" t="str">
        <f t="shared" si="15"/>
        <v>İZMİR-Masterler Türkiye Şampiyonası</v>
      </c>
      <c r="L659" s="196"/>
      <c r="M659" s="146"/>
    </row>
    <row r="660" spans="1:13" s="138" customFormat="1" ht="26.25" customHeight="1" x14ac:dyDescent="0.2">
      <c r="A660" s="140">
        <v>712</v>
      </c>
      <c r="B660" s="151"/>
      <c r="C660" s="141"/>
      <c r="D660" s="145"/>
      <c r="E660" s="145"/>
      <c r="F660" s="147"/>
      <c r="G660" s="148"/>
      <c r="H660" s="148"/>
      <c r="I660" s="148"/>
      <c r="J660" s="142" t="str">
        <f>'YARIŞMA BİLGİLERİ'!$F$21</f>
        <v>Master Erkekler</v>
      </c>
      <c r="K660" s="145" t="str">
        <f t="shared" si="15"/>
        <v>İZMİR-Masterler Türkiye Şampiyonası</v>
      </c>
      <c r="L660" s="196"/>
      <c r="M660" s="146"/>
    </row>
    <row r="661" spans="1:13" s="138" customFormat="1" ht="26.25" customHeight="1" x14ac:dyDescent="0.2">
      <c r="A661" s="140">
        <v>713</v>
      </c>
      <c r="B661" s="151"/>
      <c r="C661" s="141"/>
      <c r="D661" s="145"/>
      <c r="E661" s="145"/>
      <c r="F661" s="147"/>
      <c r="G661" s="148"/>
      <c r="H661" s="148"/>
      <c r="I661" s="148"/>
      <c r="J661" s="142" t="str">
        <f>'YARIŞMA BİLGİLERİ'!$F$21</f>
        <v>Master Erkekler</v>
      </c>
      <c r="K661" s="145" t="str">
        <f t="shared" si="15"/>
        <v>İZMİR-Masterler Türkiye Şampiyonası</v>
      </c>
      <c r="L661" s="196"/>
      <c r="M661" s="146"/>
    </row>
    <row r="662" spans="1:13" s="138" customFormat="1" ht="26.25" customHeight="1" x14ac:dyDescent="0.2">
      <c r="A662" s="140">
        <v>714</v>
      </c>
      <c r="B662" s="151"/>
      <c r="C662" s="141"/>
      <c r="D662" s="145"/>
      <c r="E662" s="145"/>
      <c r="F662" s="147"/>
      <c r="G662" s="148"/>
      <c r="H662" s="148"/>
      <c r="I662" s="148"/>
      <c r="J662" s="142" t="str">
        <f>'YARIŞMA BİLGİLERİ'!$F$21</f>
        <v>Master Erkekler</v>
      </c>
      <c r="K662" s="145" t="str">
        <f t="shared" si="15"/>
        <v>İZMİR-Masterler Türkiye Şampiyonası</v>
      </c>
      <c r="L662" s="196"/>
      <c r="M662" s="146"/>
    </row>
    <row r="663" spans="1:13" s="138" customFormat="1" ht="26.25" customHeight="1" x14ac:dyDescent="0.2">
      <c r="A663" s="140">
        <v>715</v>
      </c>
      <c r="B663" s="151"/>
      <c r="C663" s="141"/>
      <c r="D663" s="145"/>
      <c r="E663" s="145"/>
      <c r="F663" s="147"/>
      <c r="G663" s="148"/>
      <c r="H663" s="148"/>
      <c r="I663" s="148"/>
      <c r="J663" s="142" t="str">
        <f>'YARIŞMA BİLGİLERİ'!$F$21</f>
        <v>Master Erkekler</v>
      </c>
      <c r="K663" s="145" t="str">
        <f t="shared" si="15"/>
        <v>İZMİR-Masterler Türkiye Şampiyonası</v>
      </c>
      <c r="L663" s="196"/>
      <c r="M663" s="146"/>
    </row>
    <row r="664" spans="1:13" s="138" customFormat="1" ht="26.25" customHeight="1" x14ac:dyDescent="0.2">
      <c r="A664" s="140">
        <v>716</v>
      </c>
      <c r="B664" s="151"/>
      <c r="C664" s="141"/>
      <c r="D664" s="145"/>
      <c r="E664" s="145"/>
      <c r="F664" s="147"/>
      <c r="G664" s="148"/>
      <c r="H664" s="148"/>
      <c r="I664" s="148"/>
      <c r="J664" s="142" t="str">
        <f>'YARIŞMA BİLGİLERİ'!$F$21</f>
        <v>Master Erkekler</v>
      </c>
      <c r="K664" s="145" t="str">
        <f t="shared" si="15"/>
        <v>İZMİR-Masterler Türkiye Şampiyonası</v>
      </c>
      <c r="L664" s="196"/>
      <c r="M664" s="146"/>
    </row>
    <row r="665" spans="1:13" s="138" customFormat="1" ht="26.25" customHeight="1" x14ac:dyDescent="0.2">
      <c r="A665" s="140">
        <v>717</v>
      </c>
      <c r="B665" s="151"/>
      <c r="C665" s="141"/>
      <c r="D665" s="145"/>
      <c r="E665" s="145"/>
      <c r="F665" s="147"/>
      <c r="G665" s="148"/>
      <c r="H665" s="148"/>
      <c r="I665" s="148"/>
      <c r="J665" s="142" t="str">
        <f>'YARIŞMA BİLGİLERİ'!$F$21</f>
        <v>Master Erkekler</v>
      </c>
      <c r="K665" s="145" t="str">
        <f t="shared" si="15"/>
        <v>İZMİR-Masterler Türkiye Şampiyonası</v>
      </c>
      <c r="L665" s="196"/>
      <c r="M665" s="146"/>
    </row>
    <row r="666" spans="1:13" s="138" customFormat="1" ht="26.25" customHeight="1" x14ac:dyDescent="0.2">
      <c r="A666" s="140">
        <v>718</v>
      </c>
      <c r="B666" s="151"/>
      <c r="C666" s="141"/>
      <c r="D666" s="145"/>
      <c r="E666" s="145"/>
      <c r="F666" s="147"/>
      <c r="G666" s="148"/>
      <c r="H666" s="148"/>
      <c r="I666" s="148"/>
      <c r="J666" s="142" t="str">
        <f>'YARIŞMA BİLGİLERİ'!$F$21</f>
        <v>Master Erkekler</v>
      </c>
      <c r="K666" s="145" t="str">
        <f t="shared" si="15"/>
        <v>İZMİR-Masterler Türkiye Şampiyonası</v>
      </c>
      <c r="L666" s="196"/>
      <c r="M666" s="146"/>
    </row>
    <row r="667" spans="1:13" s="138" customFormat="1" ht="26.25" customHeight="1" x14ac:dyDescent="0.2">
      <c r="A667" s="140">
        <v>719</v>
      </c>
      <c r="B667" s="151"/>
      <c r="C667" s="141"/>
      <c r="D667" s="145"/>
      <c r="E667" s="145"/>
      <c r="F667" s="147"/>
      <c r="G667" s="148"/>
      <c r="H667" s="148"/>
      <c r="I667" s="148"/>
      <c r="J667" s="142" t="str">
        <f>'YARIŞMA BİLGİLERİ'!$F$21</f>
        <v>Master Erkekler</v>
      </c>
      <c r="K667" s="145" t="str">
        <f t="shared" si="15"/>
        <v>İZMİR-Masterler Türkiye Şampiyonası</v>
      </c>
      <c r="L667" s="196"/>
      <c r="M667" s="146"/>
    </row>
    <row r="668" spans="1:13" s="138" customFormat="1" ht="26.25" customHeight="1" x14ac:dyDescent="0.2">
      <c r="A668" s="140">
        <v>720</v>
      </c>
      <c r="B668" s="151"/>
      <c r="C668" s="141"/>
      <c r="D668" s="145"/>
      <c r="E668" s="145"/>
      <c r="F668" s="147"/>
      <c r="G668" s="148"/>
      <c r="H668" s="148"/>
      <c r="I668" s="148"/>
      <c r="J668" s="142" t="str">
        <f>'YARIŞMA BİLGİLERİ'!$F$21</f>
        <v>Master Erkekler</v>
      </c>
      <c r="K668" s="145" t="str">
        <f t="shared" si="15"/>
        <v>İZMİR-Masterler Türkiye Şampiyonası</v>
      </c>
      <c r="L668" s="196"/>
      <c r="M668" s="146"/>
    </row>
    <row r="669" spans="1:13" s="138" customFormat="1" ht="26.25" customHeight="1" x14ac:dyDescent="0.2">
      <c r="A669" s="140">
        <v>721</v>
      </c>
      <c r="B669" s="151"/>
      <c r="C669" s="141"/>
      <c r="D669" s="145"/>
      <c r="E669" s="145"/>
      <c r="F669" s="147"/>
      <c r="G669" s="148"/>
      <c r="H669" s="148"/>
      <c r="I669" s="148"/>
      <c r="J669" s="142" t="str">
        <f>'YARIŞMA BİLGİLERİ'!$F$21</f>
        <v>Master Erkekler</v>
      </c>
      <c r="K669" s="145" t="str">
        <f t="shared" si="15"/>
        <v>İZMİR-Masterler Türkiye Şampiyonası</v>
      </c>
      <c r="L669" s="196"/>
      <c r="M669" s="146"/>
    </row>
    <row r="670" spans="1:13" s="138" customFormat="1" ht="26.25" customHeight="1" x14ac:dyDescent="0.2">
      <c r="A670" s="140">
        <v>722</v>
      </c>
      <c r="B670" s="151"/>
      <c r="C670" s="141"/>
      <c r="D670" s="145"/>
      <c r="E670" s="145"/>
      <c r="F670" s="147"/>
      <c r="G670" s="148"/>
      <c r="H670" s="148"/>
      <c r="I670" s="148"/>
      <c r="J670" s="142" t="str">
        <f>'YARIŞMA BİLGİLERİ'!$F$21</f>
        <v>Master Erkekler</v>
      </c>
      <c r="K670" s="145" t="str">
        <f t="shared" si="15"/>
        <v>İZMİR-Masterler Türkiye Şampiyonası</v>
      </c>
      <c r="L670" s="196"/>
      <c r="M670" s="146"/>
    </row>
    <row r="671" spans="1:13" s="138" customFormat="1" ht="26.25" customHeight="1" x14ac:dyDescent="0.2">
      <c r="A671" s="140">
        <v>723</v>
      </c>
      <c r="B671" s="151"/>
      <c r="C671" s="141"/>
      <c r="D671" s="145"/>
      <c r="E671" s="145"/>
      <c r="F671" s="147"/>
      <c r="G671" s="148"/>
      <c r="H671" s="148"/>
      <c r="I671" s="148"/>
      <c r="J671" s="142" t="str">
        <f>'YARIŞMA BİLGİLERİ'!$F$21</f>
        <v>Master Erkekler</v>
      </c>
      <c r="K671" s="145" t="str">
        <f t="shared" si="15"/>
        <v>İZMİR-Masterler Türkiye Şampiyonası</v>
      </c>
      <c r="L671" s="196"/>
      <c r="M671" s="146"/>
    </row>
    <row r="672" spans="1:13" s="138" customFormat="1" ht="26.25" customHeight="1" x14ac:dyDescent="0.2">
      <c r="A672" s="140">
        <v>724</v>
      </c>
      <c r="B672" s="151"/>
      <c r="C672" s="141"/>
      <c r="D672" s="145"/>
      <c r="E672" s="145"/>
      <c r="F672" s="147"/>
      <c r="G672" s="148"/>
      <c r="H672" s="148"/>
      <c r="I672" s="148"/>
      <c r="J672" s="142" t="str">
        <f>'YARIŞMA BİLGİLERİ'!$F$21</f>
        <v>Master Erkekler</v>
      </c>
      <c r="K672" s="145" t="str">
        <f t="shared" si="15"/>
        <v>İZMİR-Masterler Türkiye Şampiyonası</v>
      </c>
      <c r="L672" s="196"/>
      <c r="M672" s="146"/>
    </row>
    <row r="673" spans="1:13" s="138" customFormat="1" ht="26.25" customHeight="1" x14ac:dyDescent="0.2">
      <c r="A673" s="140">
        <v>725</v>
      </c>
      <c r="B673" s="151"/>
      <c r="C673" s="141"/>
      <c r="D673" s="145"/>
      <c r="E673" s="145"/>
      <c r="F673" s="147"/>
      <c r="G673" s="148"/>
      <c r="H673" s="148"/>
      <c r="I673" s="148"/>
      <c r="J673" s="142" t="str">
        <f>'YARIŞMA BİLGİLERİ'!$F$21</f>
        <v>Master Erkekler</v>
      </c>
      <c r="K673" s="145" t="str">
        <f t="shared" si="15"/>
        <v>İZMİR-Masterler Türkiye Şampiyonası</v>
      </c>
      <c r="L673" s="196"/>
      <c r="M673" s="146"/>
    </row>
    <row r="674" spans="1:13" s="138" customFormat="1" ht="26.25" customHeight="1" x14ac:dyDescent="0.2">
      <c r="A674" s="140">
        <v>726</v>
      </c>
      <c r="B674" s="151"/>
      <c r="C674" s="141"/>
      <c r="D674" s="145"/>
      <c r="E674" s="145"/>
      <c r="F674" s="147"/>
      <c r="G674" s="148"/>
      <c r="H674" s="148"/>
      <c r="I674" s="148"/>
      <c r="J674" s="142" t="str">
        <f>'YARIŞMA BİLGİLERİ'!$F$21</f>
        <v>Master Erkekler</v>
      </c>
      <c r="K674" s="145" t="str">
        <f t="shared" si="15"/>
        <v>İZMİR-Masterler Türkiye Şampiyonası</v>
      </c>
      <c r="L674" s="196"/>
      <c r="M674" s="146"/>
    </row>
    <row r="675" spans="1:13" s="138" customFormat="1" ht="26.25" customHeight="1" x14ac:dyDescent="0.2">
      <c r="A675" s="140">
        <v>727</v>
      </c>
      <c r="B675" s="151"/>
      <c r="C675" s="141"/>
      <c r="D675" s="145"/>
      <c r="E675" s="145"/>
      <c r="F675" s="147"/>
      <c r="G675" s="148"/>
      <c r="H675" s="148"/>
      <c r="I675" s="148"/>
      <c r="J675" s="142" t="str">
        <f>'YARIŞMA BİLGİLERİ'!$F$21</f>
        <v>Master Erkekler</v>
      </c>
      <c r="K675" s="145" t="str">
        <f t="shared" si="15"/>
        <v>İZMİR-Masterler Türkiye Şampiyonası</v>
      </c>
      <c r="L675" s="196"/>
      <c r="M675" s="146"/>
    </row>
    <row r="676" spans="1:13" s="138" customFormat="1" ht="26.25" customHeight="1" x14ac:dyDescent="0.2">
      <c r="A676" s="140">
        <v>728</v>
      </c>
      <c r="B676" s="151"/>
      <c r="C676" s="141"/>
      <c r="D676" s="145"/>
      <c r="E676" s="145"/>
      <c r="F676" s="147"/>
      <c r="G676" s="148"/>
      <c r="H676" s="148"/>
      <c r="I676" s="148"/>
      <c r="J676" s="142" t="str">
        <f>'YARIŞMA BİLGİLERİ'!$F$21</f>
        <v>Master Erkekler</v>
      </c>
      <c r="K676" s="145" t="str">
        <f t="shared" si="15"/>
        <v>İZMİR-Masterler Türkiye Şampiyonası</v>
      </c>
      <c r="L676" s="196"/>
      <c r="M676" s="146"/>
    </row>
    <row r="677" spans="1:13" s="138" customFormat="1" ht="26.25" customHeight="1" x14ac:dyDescent="0.2">
      <c r="A677" s="140">
        <v>729</v>
      </c>
      <c r="B677" s="151"/>
      <c r="C677" s="141"/>
      <c r="D677" s="145"/>
      <c r="E677" s="145"/>
      <c r="F677" s="147"/>
      <c r="G677" s="148"/>
      <c r="H677" s="148"/>
      <c r="I677" s="148"/>
      <c r="J677" s="142" t="str">
        <f>'YARIŞMA BİLGİLERİ'!$F$21</f>
        <v>Master Erkekler</v>
      </c>
      <c r="K677" s="145" t="str">
        <f t="shared" si="15"/>
        <v>İZMİR-Masterler Türkiye Şampiyonası</v>
      </c>
      <c r="L677" s="196"/>
      <c r="M677" s="146"/>
    </row>
    <row r="678" spans="1:13" s="138" customFormat="1" ht="26.25" customHeight="1" x14ac:dyDescent="0.2">
      <c r="A678" s="140">
        <v>730</v>
      </c>
      <c r="B678" s="151"/>
      <c r="C678" s="141"/>
      <c r="D678" s="145"/>
      <c r="E678" s="145"/>
      <c r="F678" s="147"/>
      <c r="G678" s="148"/>
      <c r="H678" s="148"/>
      <c r="I678" s="148"/>
      <c r="J678" s="142" t="str">
        <f>'YARIŞMA BİLGİLERİ'!$F$21</f>
        <v>Master Erkekler</v>
      </c>
      <c r="K678" s="145" t="str">
        <f t="shared" si="15"/>
        <v>İZMİR-Masterler Türkiye Şampiyonası</v>
      </c>
      <c r="L678" s="196"/>
      <c r="M678" s="146"/>
    </row>
    <row r="679" spans="1:13" s="138" customFormat="1" ht="26.25" customHeight="1" x14ac:dyDescent="0.2">
      <c r="A679" s="140">
        <v>731</v>
      </c>
      <c r="B679" s="151"/>
      <c r="C679" s="141"/>
      <c r="D679" s="145"/>
      <c r="E679" s="145"/>
      <c r="F679" s="147"/>
      <c r="G679" s="148"/>
      <c r="H679" s="148"/>
      <c r="I679" s="148"/>
      <c r="J679" s="142" t="str">
        <f>'YARIŞMA BİLGİLERİ'!$F$21</f>
        <v>Master Erkekler</v>
      </c>
      <c r="K679" s="145" t="str">
        <f t="shared" si="15"/>
        <v>İZMİR-Masterler Türkiye Şampiyonası</v>
      </c>
      <c r="L679" s="196"/>
      <c r="M679" s="146"/>
    </row>
    <row r="680" spans="1:13" s="138" customFormat="1" ht="26.25" customHeight="1" x14ac:dyDescent="0.2">
      <c r="A680" s="140">
        <v>732</v>
      </c>
      <c r="B680" s="151"/>
      <c r="C680" s="141"/>
      <c r="D680" s="145"/>
      <c r="E680" s="145"/>
      <c r="F680" s="147"/>
      <c r="G680" s="148"/>
      <c r="H680" s="148"/>
      <c r="I680" s="148"/>
      <c r="J680" s="142" t="str">
        <f>'YARIŞMA BİLGİLERİ'!$F$21</f>
        <v>Master Erkekler</v>
      </c>
      <c r="K680" s="145" t="str">
        <f t="shared" si="15"/>
        <v>İZMİR-Masterler Türkiye Şampiyonası</v>
      </c>
      <c r="L680" s="196"/>
      <c r="M680" s="146"/>
    </row>
    <row r="681" spans="1:13" s="138" customFormat="1" ht="26.25" customHeight="1" x14ac:dyDescent="0.2">
      <c r="A681" s="140">
        <v>733</v>
      </c>
      <c r="B681" s="151"/>
      <c r="C681" s="141"/>
      <c r="D681" s="145"/>
      <c r="E681" s="145"/>
      <c r="F681" s="147"/>
      <c r="G681" s="148"/>
      <c r="H681" s="148"/>
      <c r="I681" s="148"/>
      <c r="J681" s="142" t="str">
        <f>'YARIŞMA BİLGİLERİ'!$F$21</f>
        <v>Master Erkekler</v>
      </c>
      <c r="K681" s="145" t="str">
        <f t="shared" si="15"/>
        <v>İZMİR-Masterler Türkiye Şampiyonası</v>
      </c>
      <c r="L681" s="196"/>
      <c r="M681" s="146"/>
    </row>
    <row r="682" spans="1:13" s="138" customFormat="1" ht="26.25" customHeight="1" x14ac:dyDescent="0.2">
      <c r="A682" s="140">
        <v>734</v>
      </c>
      <c r="B682" s="151"/>
      <c r="C682" s="141"/>
      <c r="D682" s="145"/>
      <c r="E682" s="145"/>
      <c r="F682" s="147"/>
      <c r="G682" s="148"/>
      <c r="H682" s="148"/>
      <c r="I682" s="148"/>
      <c r="J682" s="142" t="str">
        <f>'YARIŞMA BİLGİLERİ'!$F$21</f>
        <v>Master Erkekler</v>
      </c>
      <c r="K682" s="145" t="str">
        <f t="shared" si="15"/>
        <v>İZMİR-Masterler Türkiye Şampiyonası</v>
      </c>
      <c r="L682" s="196"/>
      <c r="M682" s="146"/>
    </row>
    <row r="683" spans="1:13" s="138" customFormat="1" ht="26.25" customHeight="1" x14ac:dyDescent="0.2">
      <c r="A683" s="140">
        <v>735</v>
      </c>
      <c r="B683" s="151"/>
      <c r="C683" s="141"/>
      <c r="D683" s="145"/>
      <c r="E683" s="145"/>
      <c r="F683" s="147"/>
      <c r="G683" s="148"/>
      <c r="H683" s="148"/>
      <c r="I683" s="148"/>
      <c r="J683" s="142" t="str">
        <f>'YARIŞMA BİLGİLERİ'!$F$21</f>
        <v>Master Erkekler</v>
      </c>
      <c r="K683" s="145" t="str">
        <f t="shared" si="15"/>
        <v>İZMİR-Masterler Türkiye Şampiyonası</v>
      </c>
      <c r="L683" s="196"/>
      <c r="M683" s="146"/>
    </row>
    <row r="684" spans="1:13" s="138" customFormat="1" ht="26.25" customHeight="1" x14ac:dyDescent="0.2">
      <c r="A684" s="140">
        <v>736</v>
      </c>
      <c r="B684" s="151"/>
      <c r="C684" s="141"/>
      <c r="D684" s="145"/>
      <c r="E684" s="145"/>
      <c r="F684" s="147"/>
      <c r="G684" s="148"/>
      <c r="H684" s="148"/>
      <c r="I684" s="148"/>
      <c r="J684" s="142" t="str">
        <f>'YARIŞMA BİLGİLERİ'!$F$21</f>
        <v>Master Erkekler</v>
      </c>
      <c r="K684" s="145" t="str">
        <f t="shared" si="15"/>
        <v>İZMİR-Masterler Türkiye Şampiyonası</v>
      </c>
      <c r="L684" s="196"/>
      <c r="M684" s="146"/>
    </row>
    <row r="685" spans="1:13" s="138" customFormat="1" ht="26.25" customHeight="1" x14ac:dyDescent="0.2">
      <c r="A685" s="140">
        <v>737</v>
      </c>
      <c r="B685" s="151"/>
      <c r="C685" s="141"/>
      <c r="D685" s="145"/>
      <c r="E685" s="145"/>
      <c r="F685" s="147"/>
      <c r="G685" s="148"/>
      <c r="H685" s="148"/>
      <c r="I685" s="148"/>
      <c r="J685" s="142" t="str">
        <f>'YARIŞMA BİLGİLERİ'!$F$21</f>
        <v>Master Erkekler</v>
      </c>
      <c r="K685" s="145" t="str">
        <f t="shared" si="15"/>
        <v>İZMİR-Masterler Türkiye Şampiyonası</v>
      </c>
      <c r="L685" s="196"/>
      <c r="M685" s="146"/>
    </row>
    <row r="686" spans="1:13" s="138" customFormat="1" ht="26.25" customHeight="1" x14ac:dyDescent="0.2">
      <c r="A686" s="140">
        <v>738</v>
      </c>
      <c r="B686" s="151"/>
      <c r="C686" s="141"/>
      <c r="D686" s="145"/>
      <c r="E686" s="145"/>
      <c r="F686" s="147"/>
      <c r="G686" s="148"/>
      <c r="H686" s="148"/>
      <c r="I686" s="148"/>
      <c r="J686" s="142" t="str">
        <f>'YARIŞMA BİLGİLERİ'!$F$21</f>
        <v>Master Erkekler</v>
      </c>
      <c r="K686" s="145" t="str">
        <f t="shared" si="15"/>
        <v>İZMİR-Masterler Türkiye Şampiyonası</v>
      </c>
      <c r="L686" s="196"/>
      <c r="M686" s="146"/>
    </row>
    <row r="687" spans="1:13" s="138" customFormat="1" ht="26.25" customHeight="1" x14ac:dyDescent="0.2">
      <c r="A687" s="140">
        <v>739</v>
      </c>
      <c r="B687" s="151"/>
      <c r="C687" s="141"/>
      <c r="D687" s="145"/>
      <c r="E687" s="145"/>
      <c r="F687" s="147"/>
      <c r="G687" s="148"/>
      <c r="H687" s="148"/>
      <c r="I687" s="148"/>
      <c r="J687" s="142" t="str">
        <f>'YARIŞMA BİLGİLERİ'!$F$21</f>
        <v>Master Erkekler</v>
      </c>
      <c r="K687" s="145" t="str">
        <f t="shared" si="15"/>
        <v>İZMİR-Masterler Türkiye Şampiyonası</v>
      </c>
      <c r="L687" s="196"/>
      <c r="M687" s="146"/>
    </row>
    <row r="688" spans="1:13" s="138" customFormat="1" ht="26.25" customHeight="1" x14ac:dyDescent="0.2">
      <c r="A688" s="140">
        <v>740</v>
      </c>
      <c r="B688" s="151"/>
      <c r="C688" s="141"/>
      <c r="D688" s="145"/>
      <c r="E688" s="145"/>
      <c r="F688" s="147"/>
      <c r="G688" s="148"/>
      <c r="H688" s="148"/>
      <c r="I688" s="148"/>
      <c r="J688" s="142" t="str">
        <f>'YARIŞMA BİLGİLERİ'!$F$21</f>
        <v>Master Erkekler</v>
      </c>
      <c r="K688" s="145" t="str">
        <f t="shared" si="15"/>
        <v>İZMİR-Masterler Türkiye Şampiyonası</v>
      </c>
      <c r="L688" s="196"/>
      <c r="M688" s="146"/>
    </row>
    <row r="689" spans="1:13" s="138" customFormat="1" ht="26.25" customHeight="1" x14ac:dyDescent="0.2">
      <c r="A689" s="140">
        <v>741</v>
      </c>
      <c r="B689" s="151"/>
      <c r="C689" s="141"/>
      <c r="D689" s="145"/>
      <c r="E689" s="145"/>
      <c r="F689" s="147"/>
      <c r="G689" s="148"/>
      <c r="H689" s="148"/>
      <c r="I689" s="148"/>
      <c r="J689" s="142" t="str">
        <f>'YARIŞMA BİLGİLERİ'!$F$21</f>
        <v>Master Erkekler</v>
      </c>
      <c r="K689" s="145" t="str">
        <f t="shared" si="15"/>
        <v>İZMİR-Masterler Türkiye Şampiyonası</v>
      </c>
      <c r="L689" s="196"/>
      <c r="M689" s="146"/>
    </row>
    <row r="690" spans="1:13" s="138" customFormat="1" ht="26.25" customHeight="1" x14ac:dyDescent="0.2">
      <c r="A690" s="140">
        <v>742</v>
      </c>
      <c r="B690" s="151"/>
      <c r="C690" s="141"/>
      <c r="D690" s="145"/>
      <c r="E690" s="145"/>
      <c r="F690" s="147"/>
      <c r="G690" s="148"/>
      <c r="H690" s="148"/>
      <c r="I690" s="148"/>
      <c r="J690" s="142" t="str">
        <f>'YARIŞMA BİLGİLERİ'!$F$21</f>
        <v>Master Erkekler</v>
      </c>
      <c r="K690" s="145" t="str">
        <f t="shared" si="15"/>
        <v>İZMİR-Masterler Türkiye Şampiyonası</v>
      </c>
      <c r="L690" s="196"/>
      <c r="M690" s="146"/>
    </row>
    <row r="691" spans="1:13" s="138" customFormat="1" ht="26.25" customHeight="1" x14ac:dyDescent="0.2">
      <c r="A691" s="140">
        <v>743</v>
      </c>
      <c r="B691" s="151"/>
      <c r="C691" s="141"/>
      <c r="D691" s="145"/>
      <c r="E691" s="145"/>
      <c r="F691" s="147"/>
      <c r="G691" s="148"/>
      <c r="H691" s="148"/>
      <c r="I691" s="148"/>
      <c r="J691" s="142" t="str">
        <f>'YARIŞMA BİLGİLERİ'!$F$21</f>
        <v>Master Erkekler</v>
      </c>
      <c r="K691" s="145" t="str">
        <f t="shared" si="15"/>
        <v>İZMİR-Masterler Türkiye Şampiyonası</v>
      </c>
      <c r="L691" s="196"/>
      <c r="M691" s="146"/>
    </row>
    <row r="692" spans="1:13" s="138" customFormat="1" ht="26.25" customHeight="1" x14ac:dyDescent="0.2">
      <c r="A692" s="140">
        <v>744</v>
      </c>
      <c r="B692" s="151"/>
      <c r="C692" s="141"/>
      <c r="D692" s="145"/>
      <c r="E692" s="145"/>
      <c r="F692" s="147"/>
      <c r="G692" s="148"/>
      <c r="H692" s="148"/>
      <c r="I692" s="148"/>
      <c r="J692" s="142" t="str">
        <f>'YARIŞMA BİLGİLERİ'!$F$21</f>
        <v>Master Erkekler</v>
      </c>
      <c r="K692" s="145" t="str">
        <f t="shared" si="15"/>
        <v>İZMİR-Masterler Türkiye Şampiyonası</v>
      </c>
      <c r="L692" s="196"/>
      <c r="M692" s="146"/>
    </row>
    <row r="693" spans="1:13" s="138" customFormat="1" ht="26.25" customHeight="1" x14ac:dyDescent="0.2">
      <c r="A693" s="140">
        <v>745</v>
      </c>
      <c r="B693" s="151"/>
      <c r="C693" s="141"/>
      <c r="D693" s="145"/>
      <c r="E693" s="145"/>
      <c r="F693" s="147"/>
      <c r="G693" s="148"/>
      <c r="H693" s="148"/>
      <c r="I693" s="148"/>
      <c r="J693" s="142" t="str">
        <f>'YARIŞMA BİLGİLERİ'!$F$21</f>
        <v>Master Erkekler</v>
      </c>
      <c r="K693" s="145" t="str">
        <f t="shared" si="15"/>
        <v>İZMİR-Masterler Türkiye Şampiyonası</v>
      </c>
      <c r="L693" s="196"/>
      <c r="M693" s="146"/>
    </row>
    <row r="694" spans="1:13" s="138" customFormat="1" ht="26.25" customHeight="1" x14ac:dyDescent="0.2">
      <c r="A694" s="140">
        <v>746</v>
      </c>
      <c r="B694" s="151"/>
      <c r="C694" s="141"/>
      <c r="D694" s="145"/>
      <c r="E694" s="145"/>
      <c r="F694" s="147"/>
      <c r="G694" s="148"/>
      <c r="H694" s="148"/>
      <c r="I694" s="148"/>
      <c r="J694" s="142" t="str">
        <f>'YARIŞMA BİLGİLERİ'!$F$21</f>
        <v>Master Erkekler</v>
      </c>
      <c r="K694" s="145" t="str">
        <f t="shared" si="15"/>
        <v>İZMİR-Masterler Türkiye Şampiyonası</v>
      </c>
      <c r="L694" s="196"/>
      <c r="M694" s="146"/>
    </row>
    <row r="695" spans="1:13" s="138" customFormat="1" ht="26.25" customHeight="1" x14ac:dyDescent="0.2">
      <c r="A695" s="140">
        <v>747</v>
      </c>
      <c r="B695" s="151"/>
      <c r="C695" s="141"/>
      <c r="D695" s="145"/>
      <c r="E695" s="145"/>
      <c r="F695" s="147"/>
      <c r="G695" s="148"/>
      <c r="H695" s="148"/>
      <c r="I695" s="148"/>
      <c r="J695" s="142" t="str">
        <f>'YARIŞMA BİLGİLERİ'!$F$21</f>
        <v>Master Erkekler</v>
      </c>
      <c r="K695" s="145" t="str">
        <f t="shared" si="15"/>
        <v>İZMİR-Masterler Türkiye Şampiyonası</v>
      </c>
      <c r="L695" s="196"/>
      <c r="M695" s="146"/>
    </row>
    <row r="696" spans="1:13" s="138" customFormat="1" ht="26.25" customHeight="1" x14ac:dyDescent="0.2">
      <c r="A696" s="140">
        <v>748</v>
      </c>
      <c r="B696" s="151"/>
      <c r="C696" s="141"/>
      <c r="D696" s="145"/>
      <c r="E696" s="145"/>
      <c r="F696" s="147"/>
      <c r="G696" s="148"/>
      <c r="H696" s="148"/>
      <c r="I696" s="148"/>
      <c r="J696" s="142" t="str">
        <f>'YARIŞMA BİLGİLERİ'!$F$21</f>
        <v>Master Erkekler</v>
      </c>
      <c r="K696" s="145" t="str">
        <f t="shared" si="15"/>
        <v>İZMİR-Masterler Türkiye Şampiyonası</v>
      </c>
      <c r="L696" s="196"/>
      <c r="M696" s="146"/>
    </row>
    <row r="697" spans="1:13" s="138" customFormat="1" ht="26.25" customHeight="1" x14ac:dyDescent="0.2">
      <c r="A697" s="140">
        <v>749</v>
      </c>
      <c r="B697" s="151"/>
      <c r="C697" s="141"/>
      <c r="D697" s="145"/>
      <c r="E697" s="145"/>
      <c r="F697" s="147"/>
      <c r="G697" s="148"/>
      <c r="H697" s="148"/>
      <c r="I697" s="148"/>
      <c r="J697" s="142" t="str">
        <f>'YARIŞMA BİLGİLERİ'!$F$21</f>
        <v>Master Erkekler</v>
      </c>
      <c r="K697" s="145" t="str">
        <f t="shared" si="15"/>
        <v>İZMİR-Masterler Türkiye Şampiyonası</v>
      </c>
      <c r="L697" s="196"/>
      <c r="M697" s="146"/>
    </row>
    <row r="698" spans="1:13" s="138" customFormat="1" ht="26.25" customHeight="1" x14ac:dyDescent="0.2">
      <c r="A698" s="140">
        <v>750</v>
      </c>
      <c r="B698" s="151"/>
      <c r="C698" s="141"/>
      <c r="D698" s="145"/>
      <c r="E698" s="145"/>
      <c r="F698" s="147"/>
      <c r="G698" s="148"/>
      <c r="H698" s="148"/>
      <c r="I698" s="148"/>
      <c r="J698" s="142" t="str">
        <f>'YARIŞMA BİLGİLERİ'!$F$21</f>
        <v>Master Erkekler</v>
      </c>
      <c r="K698" s="145" t="str">
        <f t="shared" si="15"/>
        <v>İZMİR-Masterler Türkiye Şampiyonası</v>
      </c>
      <c r="L698" s="196"/>
      <c r="M698" s="146"/>
    </row>
    <row r="699" spans="1:13" s="138" customFormat="1" ht="26.25" customHeight="1" x14ac:dyDescent="0.2">
      <c r="A699" s="140">
        <v>751</v>
      </c>
      <c r="B699" s="151"/>
      <c r="C699" s="141"/>
      <c r="D699" s="145"/>
      <c r="E699" s="145"/>
      <c r="F699" s="147"/>
      <c r="G699" s="148"/>
      <c r="H699" s="148"/>
      <c r="I699" s="148"/>
      <c r="J699" s="142" t="str">
        <f>'YARIŞMA BİLGİLERİ'!$F$21</f>
        <v>Master Erkekler</v>
      </c>
      <c r="K699" s="145" t="str">
        <f t="shared" si="15"/>
        <v>İZMİR-Masterler Türkiye Şampiyonası</v>
      </c>
      <c r="L699" s="196"/>
      <c r="M699" s="146"/>
    </row>
    <row r="700" spans="1:13" s="138" customFormat="1" ht="26.25" customHeight="1" x14ac:dyDescent="0.2">
      <c r="A700" s="140">
        <v>752</v>
      </c>
      <c r="B700" s="151"/>
      <c r="C700" s="141"/>
      <c r="D700" s="145"/>
      <c r="E700" s="145"/>
      <c r="F700" s="147"/>
      <c r="G700" s="148"/>
      <c r="H700" s="148"/>
      <c r="I700" s="148"/>
      <c r="J700" s="142" t="str">
        <f>'YARIŞMA BİLGİLERİ'!$F$21</f>
        <v>Master Erkekler</v>
      </c>
      <c r="K700" s="145" t="str">
        <f t="shared" si="15"/>
        <v>İZMİR-Masterler Türkiye Şampiyonası</v>
      </c>
      <c r="L700" s="196"/>
      <c r="M700" s="146"/>
    </row>
    <row r="701" spans="1:13" s="138" customFormat="1" ht="26.25" customHeight="1" x14ac:dyDescent="0.2">
      <c r="A701" s="140">
        <v>753</v>
      </c>
      <c r="B701" s="151"/>
      <c r="C701" s="141"/>
      <c r="D701" s="145"/>
      <c r="E701" s="145"/>
      <c r="F701" s="147"/>
      <c r="G701" s="148"/>
      <c r="H701" s="148"/>
      <c r="I701" s="148"/>
      <c r="J701" s="142" t="str">
        <f>'YARIŞMA BİLGİLERİ'!$F$21</f>
        <v>Master Erkekler</v>
      </c>
      <c r="K701" s="145" t="str">
        <f t="shared" si="15"/>
        <v>İZMİR-Masterler Türkiye Şampiyonası</v>
      </c>
      <c r="L701" s="196"/>
      <c r="M701" s="146"/>
    </row>
    <row r="702" spans="1:13" s="138" customFormat="1" ht="26.25" customHeight="1" x14ac:dyDescent="0.2">
      <c r="A702" s="140">
        <v>754</v>
      </c>
      <c r="B702" s="151"/>
      <c r="C702" s="141"/>
      <c r="D702" s="145"/>
      <c r="E702" s="145"/>
      <c r="F702" s="147"/>
      <c r="G702" s="148"/>
      <c r="H702" s="148"/>
      <c r="I702" s="148"/>
      <c r="J702" s="142" t="str">
        <f>'YARIŞMA BİLGİLERİ'!$F$21</f>
        <v>Master Erkekler</v>
      </c>
      <c r="K702" s="145" t="str">
        <f t="shared" si="15"/>
        <v>İZMİR-Masterler Türkiye Şampiyonası</v>
      </c>
      <c r="L702" s="196"/>
      <c r="M702" s="146"/>
    </row>
    <row r="703" spans="1:13" s="138" customFormat="1" ht="26.25" customHeight="1" x14ac:dyDescent="0.2">
      <c r="A703" s="140">
        <v>755</v>
      </c>
      <c r="B703" s="151"/>
      <c r="C703" s="141"/>
      <c r="D703" s="145"/>
      <c r="E703" s="145"/>
      <c r="F703" s="147"/>
      <c r="G703" s="148"/>
      <c r="H703" s="148"/>
      <c r="I703" s="148"/>
      <c r="J703" s="142" t="str">
        <f>'YARIŞMA BİLGİLERİ'!$F$21</f>
        <v>Master Erkekler</v>
      </c>
      <c r="K703" s="145" t="str">
        <f t="shared" si="15"/>
        <v>İZMİR-Masterler Türkiye Şampiyonası</v>
      </c>
      <c r="L703" s="196"/>
      <c r="M703" s="146"/>
    </row>
    <row r="704" spans="1:13" s="138" customFormat="1" ht="26.25" customHeight="1" x14ac:dyDescent="0.2">
      <c r="A704" s="140">
        <v>756</v>
      </c>
      <c r="B704" s="151"/>
      <c r="C704" s="141"/>
      <c r="D704" s="145"/>
      <c r="E704" s="145"/>
      <c r="F704" s="147"/>
      <c r="G704" s="148"/>
      <c r="H704" s="148"/>
      <c r="I704" s="148"/>
      <c r="J704" s="142" t="str">
        <f>'YARIŞMA BİLGİLERİ'!$F$21</f>
        <v>Master Erkekler</v>
      </c>
      <c r="K704" s="145" t="str">
        <f t="shared" si="15"/>
        <v>İZMİR-Masterler Türkiye Şampiyonası</v>
      </c>
      <c r="L704" s="196"/>
      <c r="M704" s="146"/>
    </row>
    <row r="705" spans="1:13" s="138" customFormat="1" ht="26.25" customHeight="1" x14ac:dyDescent="0.2">
      <c r="A705" s="140">
        <v>757</v>
      </c>
      <c r="B705" s="151"/>
      <c r="C705" s="141"/>
      <c r="D705" s="145"/>
      <c r="E705" s="145"/>
      <c r="F705" s="147"/>
      <c r="G705" s="148"/>
      <c r="H705" s="148"/>
      <c r="I705" s="148"/>
      <c r="J705" s="142" t="str">
        <f>'YARIŞMA BİLGİLERİ'!$F$21</f>
        <v>Master Erkekler</v>
      </c>
      <c r="K705" s="145" t="str">
        <f t="shared" si="15"/>
        <v>İZMİR-Masterler Türkiye Şampiyonası</v>
      </c>
      <c r="L705" s="196"/>
      <c r="M705" s="146"/>
    </row>
    <row r="706" spans="1:13" s="138" customFormat="1" ht="26.25" customHeight="1" x14ac:dyDescent="0.2">
      <c r="A706" s="140">
        <v>758</v>
      </c>
      <c r="B706" s="151"/>
      <c r="C706" s="141"/>
      <c r="D706" s="145"/>
      <c r="E706" s="145"/>
      <c r="F706" s="147"/>
      <c r="G706" s="148"/>
      <c r="H706" s="148"/>
      <c r="I706" s="148"/>
      <c r="J706" s="142" t="str">
        <f>'YARIŞMA BİLGİLERİ'!$F$21</f>
        <v>Master Erkekler</v>
      </c>
      <c r="K706" s="145" t="str">
        <f t="shared" si="15"/>
        <v>İZMİR-Masterler Türkiye Şampiyonası</v>
      </c>
      <c r="L706" s="196"/>
      <c r="M706" s="146"/>
    </row>
    <row r="707" spans="1:13" s="138" customFormat="1" ht="26.25" customHeight="1" x14ac:dyDescent="0.2">
      <c r="A707" s="140">
        <v>759</v>
      </c>
      <c r="B707" s="151"/>
      <c r="C707" s="141"/>
      <c r="D707" s="145"/>
      <c r="E707" s="145"/>
      <c r="F707" s="147"/>
      <c r="G707" s="148"/>
      <c r="H707" s="148"/>
      <c r="I707" s="148"/>
      <c r="J707" s="142" t="str">
        <f>'YARIŞMA BİLGİLERİ'!$F$21</f>
        <v>Master Erkekler</v>
      </c>
      <c r="K707" s="145" t="str">
        <f t="shared" si="15"/>
        <v>İZMİR-Masterler Türkiye Şampiyonası</v>
      </c>
      <c r="L707" s="196"/>
      <c r="M707" s="146"/>
    </row>
    <row r="708" spans="1:13" s="138" customFormat="1" ht="26.25" customHeight="1" x14ac:dyDescent="0.2">
      <c r="A708" s="140">
        <v>760</v>
      </c>
      <c r="B708" s="151"/>
      <c r="C708" s="141"/>
      <c r="D708" s="145"/>
      <c r="E708" s="145"/>
      <c r="F708" s="147"/>
      <c r="G708" s="148"/>
      <c r="H708" s="148"/>
      <c r="I708" s="148"/>
      <c r="J708" s="142" t="str">
        <f>'YARIŞMA BİLGİLERİ'!$F$21</f>
        <v>Master Erkekler</v>
      </c>
      <c r="K708" s="145" t="str">
        <f t="shared" si="15"/>
        <v>İZMİR-Masterler Türkiye Şampiyonası</v>
      </c>
      <c r="L708" s="196"/>
      <c r="M708" s="146"/>
    </row>
    <row r="709" spans="1:13" s="138" customFormat="1" ht="26.25" customHeight="1" x14ac:dyDescent="0.2">
      <c r="A709" s="140">
        <v>761</v>
      </c>
      <c r="B709" s="151"/>
      <c r="C709" s="141"/>
      <c r="D709" s="145"/>
      <c r="E709" s="145"/>
      <c r="F709" s="147"/>
      <c r="G709" s="148"/>
      <c r="H709" s="148"/>
      <c r="I709" s="148"/>
      <c r="J709" s="142" t="str">
        <f>'YARIŞMA BİLGİLERİ'!$F$21</f>
        <v>Master Erkekler</v>
      </c>
      <c r="K709" s="145" t="str">
        <f t="shared" si="15"/>
        <v>İZMİR-Masterler Türkiye Şampiyonası</v>
      </c>
      <c r="L709" s="196"/>
      <c r="M709" s="146"/>
    </row>
    <row r="710" spans="1:13" s="138" customFormat="1" ht="26.25" customHeight="1" x14ac:dyDescent="0.2">
      <c r="A710" s="140">
        <v>762</v>
      </c>
      <c r="B710" s="151"/>
      <c r="C710" s="141"/>
      <c r="D710" s="145"/>
      <c r="E710" s="145"/>
      <c r="F710" s="147"/>
      <c r="G710" s="148"/>
      <c r="H710" s="148"/>
      <c r="I710" s="148"/>
      <c r="J710" s="142" t="str">
        <f>'YARIŞMA BİLGİLERİ'!$F$21</f>
        <v>Master Erkekler</v>
      </c>
      <c r="K710" s="145" t="str">
        <f t="shared" si="15"/>
        <v>İZMİR-Masterler Türkiye Şampiyonası</v>
      </c>
      <c r="L710" s="196"/>
      <c r="M710" s="146"/>
    </row>
    <row r="711" spans="1:13" s="138" customFormat="1" ht="26.25" customHeight="1" x14ac:dyDescent="0.2">
      <c r="A711" s="140">
        <v>763</v>
      </c>
      <c r="B711" s="151"/>
      <c r="C711" s="141"/>
      <c r="D711" s="145"/>
      <c r="E711" s="145"/>
      <c r="F711" s="147"/>
      <c r="G711" s="148"/>
      <c r="H711" s="148"/>
      <c r="I711" s="148"/>
      <c r="J711" s="142" t="str">
        <f>'YARIŞMA BİLGİLERİ'!$F$21</f>
        <v>Master Erkekler</v>
      </c>
      <c r="K711" s="145" t="str">
        <f t="shared" si="15"/>
        <v>İZMİR-Masterler Türkiye Şampiyonası</v>
      </c>
      <c r="L711" s="196"/>
      <c r="M711" s="146"/>
    </row>
    <row r="712" spans="1:13" s="138" customFormat="1" ht="26.25" customHeight="1" x14ac:dyDescent="0.2">
      <c r="A712" s="140">
        <v>764</v>
      </c>
      <c r="B712" s="151"/>
      <c r="C712" s="141"/>
      <c r="D712" s="145"/>
      <c r="E712" s="145"/>
      <c r="F712" s="147"/>
      <c r="G712" s="148"/>
      <c r="H712" s="148"/>
      <c r="I712" s="148"/>
      <c r="J712" s="142" t="str">
        <f>'YARIŞMA BİLGİLERİ'!$F$21</f>
        <v>Master Erkekler</v>
      </c>
      <c r="K712" s="145" t="str">
        <f t="shared" ref="K712:K726" si="16">CONCATENATE(K$1,"-",A$1)</f>
        <v>İZMİR-Masterler Türkiye Şampiyonası</v>
      </c>
      <c r="L712" s="196"/>
      <c r="M712" s="146"/>
    </row>
    <row r="713" spans="1:13" s="138" customFormat="1" ht="26.25" customHeight="1" x14ac:dyDescent="0.2">
      <c r="A713" s="140">
        <v>765</v>
      </c>
      <c r="B713" s="151"/>
      <c r="C713" s="141"/>
      <c r="D713" s="145"/>
      <c r="E713" s="145"/>
      <c r="F713" s="147"/>
      <c r="G713" s="148"/>
      <c r="H713" s="148"/>
      <c r="I713" s="148"/>
      <c r="J713" s="142" t="str">
        <f>'YARIŞMA BİLGİLERİ'!$F$21</f>
        <v>Master Erkekler</v>
      </c>
      <c r="K713" s="145" t="str">
        <f t="shared" si="16"/>
        <v>İZMİR-Masterler Türkiye Şampiyonası</v>
      </c>
      <c r="L713" s="196"/>
      <c r="M713" s="146"/>
    </row>
    <row r="714" spans="1:13" s="138" customFormat="1" ht="26.25" customHeight="1" x14ac:dyDescent="0.2">
      <c r="A714" s="140">
        <v>766</v>
      </c>
      <c r="B714" s="151"/>
      <c r="C714" s="141"/>
      <c r="D714" s="145"/>
      <c r="E714" s="145"/>
      <c r="F714" s="147"/>
      <c r="G714" s="148"/>
      <c r="H714" s="148"/>
      <c r="I714" s="148"/>
      <c r="J714" s="142" t="str">
        <f>'YARIŞMA BİLGİLERİ'!$F$21</f>
        <v>Master Erkekler</v>
      </c>
      <c r="K714" s="145" t="str">
        <f t="shared" si="16"/>
        <v>İZMİR-Masterler Türkiye Şampiyonası</v>
      </c>
      <c r="L714" s="196"/>
      <c r="M714" s="146"/>
    </row>
    <row r="715" spans="1:13" s="138" customFormat="1" ht="26.25" customHeight="1" x14ac:dyDescent="0.2">
      <c r="A715" s="140">
        <v>767</v>
      </c>
      <c r="B715" s="151"/>
      <c r="C715" s="141"/>
      <c r="D715" s="145"/>
      <c r="E715" s="145"/>
      <c r="F715" s="147"/>
      <c r="G715" s="148"/>
      <c r="H715" s="148"/>
      <c r="I715" s="148"/>
      <c r="J715" s="142" t="str">
        <f>'YARIŞMA BİLGİLERİ'!$F$21</f>
        <v>Master Erkekler</v>
      </c>
      <c r="K715" s="145" t="str">
        <f t="shared" si="16"/>
        <v>İZMİR-Masterler Türkiye Şampiyonası</v>
      </c>
      <c r="L715" s="196"/>
      <c r="M715" s="146"/>
    </row>
    <row r="716" spans="1:13" s="138" customFormat="1" ht="26.25" customHeight="1" x14ac:dyDescent="0.2">
      <c r="A716" s="140">
        <v>768</v>
      </c>
      <c r="B716" s="151"/>
      <c r="C716" s="141"/>
      <c r="D716" s="145"/>
      <c r="E716" s="145"/>
      <c r="F716" s="147"/>
      <c r="G716" s="148"/>
      <c r="H716" s="148"/>
      <c r="I716" s="148"/>
      <c r="J716" s="142" t="str">
        <f>'YARIŞMA BİLGİLERİ'!$F$21</f>
        <v>Master Erkekler</v>
      </c>
      <c r="K716" s="145" t="str">
        <f t="shared" si="16"/>
        <v>İZMİR-Masterler Türkiye Şampiyonası</v>
      </c>
      <c r="L716" s="196"/>
      <c r="M716" s="146"/>
    </row>
    <row r="717" spans="1:13" s="138" customFormat="1" ht="26.25" customHeight="1" x14ac:dyDescent="0.2">
      <c r="A717" s="140">
        <v>769</v>
      </c>
      <c r="B717" s="151"/>
      <c r="C717" s="141"/>
      <c r="D717" s="145"/>
      <c r="E717" s="145"/>
      <c r="F717" s="147"/>
      <c r="G717" s="148"/>
      <c r="H717" s="148"/>
      <c r="I717" s="148"/>
      <c r="J717" s="142" t="str">
        <f>'YARIŞMA BİLGİLERİ'!$F$21</f>
        <v>Master Erkekler</v>
      </c>
      <c r="K717" s="145" t="str">
        <f t="shared" si="16"/>
        <v>İZMİR-Masterler Türkiye Şampiyonası</v>
      </c>
      <c r="L717" s="196"/>
      <c r="M717" s="146"/>
    </row>
    <row r="718" spans="1:13" s="138" customFormat="1" ht="26.25" customHeight="1" x14ac:dyDescent="0.2">
      <c r="A718" s="140">
        <v>770</v>
      </c>
      <c r="B718" s="151"/>
      <c r="C718" s="141"/>
      <c r="D718" s="145"/>
      <c r="E718" s="145"/>
      <c r="F718" s="147"/>
      <c r="G718" s="148"/>
      <c r="H718" s="148"/>
      <c r="I718" s="148"/>
      <c r="J718" s="142" t="str">
        <f>'YARIŞMA BİLGİLERİ'!$F$21</f>
        <v>Master Erkekler</v>
      </c>
      <c r="K718" s="145" t="str">
        <f t="shared" si="16"/>
        <v>İZMİR-Masterler Türkiye Şampiyonası</v>
      </c>
      <c r="L718" s="196"/>
      <c r="M718" s="146"/>
    </row>
    <row r="719" spans="1:13" s="138" customFormat="1" ht="26.25" customHeight="1" x14ac:dyDescent="0.2">
      <c r="A719" s="140">
        <v>771</v>
      </c>
      <c r="B719" s="151"/>
      <c r="C719" s="141"/>
      <c r="D719" s="145"/>
      <c r="E719" s="145"/>
      <c r="F719" s="147"/>
      <c r="G719" s="148"/>
      <c r="H719" s="148"/>
      <c r="I719" s="148"/>
      <c r="J719" s="142" t="str">
        <f>'YARIŞMA BİLGİLERİ'!$F$21</f>
        <v>Master Erkekler</v>
      </c>
      <c r="K719" s="145" t="str">
        <f t="shared" si="16"/>
        <v>İZMİR-Masterler Türkiye Şampiyonası</v>
      </c>
      <c r="L719" s="196"/>
      <c r="M719" s="146"/>
    </row>
    <row r="720" spans="1:13" s="138" customFormat="1" ht="26.25" customHeight="1" x14ac:dyDescent="0.2">
      <c r="A720" s="140">
        <v>772</v>
      </c>
      <c r="B720" s="151"/>
      <c r="C720" s="141"/>
      <c r="D720" s="145"/>
      <c r="E720" s="145"/>
      <c r="F720" s="147"/>
      <c r="G720" s="148"/>
      <c r="H720" s="148"/>
      <c r="I720" s="148"/>
      <c r="J720" s="142" t="str">
        <f>'YARIŞMA BİLGİLERİ'!$F$21</f>
        <v>Master Erkekler</v>
      </c>
      <c r="K720" s="145" t="str">
        <f t="shared" si="16"/>
        <v>İZMİR-Masterler Türkiye Şampiyonası</v>
      </c>
      <c r="L720" s="196"/>
      <c r="M720" s="146"/>
    </row>
    <row r="721" spans="1:13" s="138" customFormat="1" ht="26.25" customHeight="1" x14ac:dyDescent="0.2">
      <c r="A721" s="140">
        <v>773</v>
      </c>
      <c r="B721" s="151"/>
      <c r="C721" s="141"/>
      <c r="D721" s="145"/>
      <c r="E721" s="145"/>
      <c r="F721" s="147"/>
      <c r="G721" s="148"/>
      <c r="H721" s="148"/>
      <c r="I721" s="148"/>
      <c r="J721" s="142" t="str">
        <f>'YARIŞMA BİLGİLERİ'!$F$21</f>
        <v>Master Erkekler</v>
      </c>
      <c r="K721" s="145" t="str">
        <f t="shared" si="16"/>
        <v>İZMİR-Masterler Türkiye Şampiyonası</v>
      </c>
      <c r="L721" s="196"/>
      <c r="M721" s="146"/>
    </row>
    <row r="722" spans="1:13" s="138" customFormat="1" ht="26.25" customHeight="1" x14ac:dyDescent="0.2">
      <c r="A722" s="140">
        <v>774</v>
      </c>
      <c r="B722" s="151"/>
      <c r="C722" s="141"/>
      <c r="D722" s="145"/>
      <c r="E722" s="145"/>
      <c r="F722" s="147"/>
      <c r="G722" s="148"/>
      <c r="H722" s="148"/>
      <c r="I722" s="148"/>
      <c r="J722" s="142" t="str">
        <f>'YARIŞMA BİLGİLERİ'!$F$21</f>
        <v>Master Erkekler</v>
      </c>
      <c r="K722" s="145" t="str">
        <f t="shared" si="16"/>
        <v>İZMİR-Masterler Türkiye Şampiyonası</v>
      </c>
      <c r="L722" s="196"/>
      <c r="M722" s="146"/>
    </row>
    <row r="723" spans="1:13" s="138" customFormat="1" ht="26.25" customHeight="1" x14ac:dyDescent="0.2">
      <c r="A723" s="140">
        <v>775</v>
      </c>
      <c r="B723" s="151"/>
      <c r="C723" s="141"/>
      <c r="D723" s="145"/>
      <c r="E723" s="145"/>
      <c r="F723" s="147"/>
      <c r="G723" s="148"/>
      <c r="H723" s="148"/>
      <c r="I723" s="148"/>
      <c r="J723" s="142" t="str">
        <f>'YARIŞMA BİLGİLERİ'!$F$21</f>
        <v>Master Erkekler</v>
      </c>
      <c r="K723" s="145" t="str">
        <f t="shared" si="16"/>
        <v>İZMİR-Masterler Türkiye Şampiyonası</v>
      </c>
      <c r="L723" s="196"/>
      <c r="M723" s="146"/>
    </row>
    <row r="724" spans="1:13" s="138" customFormat="1" ht="26.25" customHeight="1" x14ac:dyDescent="0.2">
      <c r="A724" s="140">
        <v>776</v>
      </c>
      <c r="B724" s="151"/>
      <c r="C724" s="141"/>
      <c r="D724" s="145"/>
      <c r="E724" s="145"/>
      <c r="F724" s="147"/>
      <c r="G724" s="148"/>
      <c r="H724" s="148"/>
      <c r="I724" s="148"/>
      <c r="J724" s="142" t="str">
        <f>'YARIŞMA BİLGİLERİ'!$F$21</f>
        <v>Master Erkekler</v>
      </c>
      <c r="K724" s="145" t="str">
        <f t="shared" si="16"/>
        <v>İZMİR-Masterler Türkiye Şampiyonası</v>
      </c>
      <c r="L724" s="196"/>
      <c r="M724" s="146"/>
    </row>
    <row r="725" spans="1:13" s="138" customFormat="1" ht="26.25" customHeight="1" x14ac:dyDescent="0.2">
      <c r="A725" s="140">
        <v>777</v>
      </c>
      <c r="B725" s="151"/>
      <c r="C725" s="141"/>
      <c r="D725" s="145"/>
      <c r="E725" s="145"/>
      <c r="F725" s="147"/>
      <c r="G725" s="148"/>
      <c r="H725" s="148"/>
      <c r="I725" s="148"/>
      <c r="J725" s="142" t="str">
        <f>'YARIŞMA BİLGİLERİ'!$F$21</f>
        <v>Master Erkekler</v>
      </c>
      <c r="K725" s="145" t="str">
        <f t="shared" si="16"/>
        <v>İZMİR-Masterler Türkiye Şampiyonası</v>
      </c>
      <c r="L725" s="196"/>
      <c r="M725" s="146"/>
    </row>
    <row r="726" spans="1:13" s="138" customFormat="1" ht="26.25" customHeight="1" x14ac:dyDescent="0.2">
      <c r="A726" s="140">
        <v>778</v>
      </c>
      <c r="B726" s="151"/>
      <c r="C726" s="141"/>
      <c r="D726" s="145"/>
      <c r="E726" s="145"/>
      <c r="F726" s="147"/>
      <c r="G726" s="148"/>
      <c r="H726" s="148"/>
      <c r="I726" s="148"/>
      <c r="J726" s="142" t="str">
        <f>'YARIŞMA BİLGİLERİ'!$F$21</f>
        <v>Master Erkekler</v>
      </c>
      <c r="K726" s="145" t="str">
        <f t="shared" si="16"/>
        <v>İZMİR-Masterler Türkiye Şampiyonası</v>
      </c>
      <c r="L726" s="196"/>
      <c r="M726" s="146"/>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30</vt:i4>
      </vt:variant>
      <vt:variant>
        <vt:lpstr>Adlandırılmış Aralıklar</vt:lpstr>
      </vt:variant>
      <vt:variant>
        <vt:i4>27</vt:i4>
      </vt:variant>
    </vt:vector>
  </HeadingPairs>
  <TitlesOfParts>
    <vt:vector size="57" baseType="lpstr">
      <vt:lpstr>YARIŞMA BİLGİLERİ</vt:lpstr>
      <vt:lpstr>KAYIT LİSTESİ</vt:lpstr>
      <vt:lpstr>YARIŞMA PROGRAMI</vt:lpstr>
      <vt:lpstr>UZUN</vt:lpstr>
      <vt:lpstr>80M.ENG</vt:lpstr>
      <vt:lpstr>100M.ENG</vt:lpstr>
      <vt:lpstr>110M.ENG</vt:lpstr>
      <vt:lpstr>100M.</vt:lpstr>
      <vt:lpstr>GÜLLE</vt:lpstr>
      <vt:lpstr>YÜKSEK</vt:lpstr>
      <vt:lpstr>ÇEKİÇ</vt:lpstr>
      <vt:lpstr>2000M.ENG</vt:lpstr>
      <vt:lpstr>3000M.ENG</vt:lpstr>
      <vt:lpstr>1500M.</vt:lpstr>
      <vt:lpstr>5000M.</vt:lpstr>
      <vt:lpstr>400M.</vt:lpstr>
      <vt:lpstr>4X100M.</vt:lpstr>
      <vt:lpstr>400M.ENG</vt:lpstr>
      <vt:lpstr>SIRIK</vt:lpstr>
      <vt:lpstr>ÜÇADIM</vt:lpstr>
      <vt:lpstr>200M.ENG</vt:lpstr>
      <vt:lpstr>300M.ENG</vt:lpstr>
      <vt:lpstr>CİRİT</vt:lpstr>
      <vt:lpstr>200M.</vt:lpstr>
      <vt:lpstr>800M.</vt:lpstr>
      <vt:lpstr>DİSK</vt:lpstr>
      <vt:lpstr>10.000M.</vt:lpstr>
      <vt:lpstr>5000M.YÜRÜYÜŞ</vt:lpstr>
      <vt:lpstr>4X400M.</vt:lpstr>
      <vt:lpstr>ALMANAK TOPLU SONUÇ</vt:lpstr>
      <vt:lpstr>'10.000M.'!Yazdırma_Alanı</vt:lpstr>
      <vt:lpstr>'100M.'!Yazdırma_Alanı</vt:lpstr>
      <vt:lpstr>'100M.ENG'!Yazdırma_Alanı</vt:lpstr>
      <vt:lpstr>'110M.ENG'!Yazdırma_Alanı</vt:lpstr>
      <vt:lpstr>'1500M.'!Yazdırma_Alanı</vt:lpstr>
      <vt:lpstr>'2000M.ENG'!Yazdırma_Alanı</vt:lpstr>
      <vt:lpstr>'200M.'!Yazdırma_Alanı</vt:lpstr>
      <vt:lpstr>'200M.ENG'!Yazdırma_Alanı</vt:lpstr>
      <vt:lpstr>'3000M.ENG'!Yazdırma_Alanı</vt:lpstr>
      <vt:lpstr>'300M.ENG'!Yazdırma_Alanı</vt:lpstr>
      <vt:lpstr>'400M.'!Yazdırma_Alanı</vt:lpstr>
      <vt:lpstr>'400M.ENG'!Yazdırma_Alanı</vt:lpstr>
      <vt:lpstr>'4X100M.'!Yazdırma_Alanı</vt:lpstr>
      <vt:lpstr>'4X400M.'!Yazdırma_Alanı</vt:lpstr>
      <vt:lpstr>'5000M.'!Yazdırma_Alanı</vt:lpstr>
      <vt:lpstr>'5000M.YÜRÜYÜŞ'!Yazdırma_Alanı</vt:lpstr>
      <vt:lpstr>'800M.'!Yazdırma_Alanı</vt:lpstr>
      <vt:lpstr>'80M.ENG'!Yazdırma_Alanı</vt:lpstr>
      <vt:lpstr>CİRİT!Yazdırma_Alanı</vt:lpstr>
      <vt:lpstr>ÇEKİÇ!Yazdırma_Alanı</vt:lpstr>
      <vt:lpstr>DİSK!Yazdırma_Alanı</vt:lpstr>
      <vt:lpstr>GÜLLE!Yazdırma_Alanı</vt:lpstr>
      <vt:lpstr>'KAYIT LİSTESİ'!Yazdırma_Alanı</vt:lpstr>
      <vt:lpstr>SIRIK!Yazdırma_Alanı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İbrahim YILDIRIM</cp:lastModifiedBy>
  <cp:lastPrinted>2015-07-26T19:28:12Z</cp:lastPrinted>
  <dcterms:created xsi:type="dcterms:W3CDTF">2004-05-10T13:01:28Z</dcterms:created>
  <dcterms:modified xsi:type="dcterms:W3CDTF">2015-07-27T09:09:23Z</dcterms:modified>
</cp:coreProperties>
</file>