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0490" windowHeight="7770" tabRatio="939"/>
  </bookViews>
  <sheets>
    <sheet name="YARIŞMA BİLGİLERİ" sheetId="68" r:id="rId1"/>
    <sheet name="KAYIT LİSTESİ" sheetId="262" r:id="rId2"/>
    <sheet name="YARIŞMA PROGRAMI" sheetId="150" r:id="rId3"/>
    <sheet name="GÜLLE" sheetId="282" r:id="rId4"/>
    <sheet name="80M.ENG" sheetId="236" r:id="rId5"/>
    <sheet name="100M." sheetId="311" r:id="rId6"/>
    <sheet name="ÜÇADIM" sheetId="330" r:id="rId7"/>
    <sheet name="400M." sheetId="313" r:id="rId8"/>
    <sheet name="ÇEKİÇ" sheetId="332" r:id="rId9"/>
    <sheet name="1500M." sheetId="317" r:id="rId10"/>
    <sheet name="5000M." sheetId="318" r:id="rId11"/>
    <sheet name="4X100M." sheetId="319" state="hidden" r:id="rId12"/>
    <sheet name="300M.ENG" sheetId="331" state="hidden" r:id="rId13"/>
    <sheet name="400M.ENG" sheetId="323" state="hidden" r:id="rId14"/>
    <sheet name="YÜKSEK" sheetId="287" r:id="rId15"/>
    <sheet name="UZUN" sheetId="288" r:id="rId16"/>
    <sheet name="200M." sheetId="324" r:id="rId17"/>
    <sheet name="800M." sheetId="326" r:id="rId18"/>
    <sheet name="2000M.ENG" sheetId="314" state="hidden" r:id="rId19"/>
    <sheet name="CİRİT" sheetId="321" r:id="rId20"/>
    <sheet name="DİSK" sheetId="325" r:id="rId21"/>
    <sheet name="10.000M." sheetId="327" r:id="rId22"/>
    <sheet name="5000M.YÜRÜYÜŞ" sheetId="328" r:id="rId23"/>
    <sheet name="4X400M." sheetId="329" r:id="rId24"/>
    <sheet name="ALMANAK TOPLU SONUÇ" sheetId="268" state="hidden" r:id="rId25"/>
  </sheets>
  <definedNames>
    <definedName name="_xlnm._FilterDatabase" localSheetId="19" hidden="1">CİRİT!$B$6:$P$7</definedName>
    <definedName name="_xlnm._FilterDatabase" localSheetId="8" hidden="1">ÇEKİÇ!$B$6:$P$7</definedName>
    <definedName name="_xlnm._FilterDatabase" localSheetId="20" hidden="1">DİSK!$B$6:$P$7</definedName>
    <definedName name="_xlnm._FilterDatabase" localSheetId="3" hidden="1">GÜLLE!$B$6:$P$7</definedName>
    <definedName name="_xlnm._FilterDatabase" localSheetId="1" hidden="1">'KAYIT LİSTESİ'!$A$3:$M$302</definedName>
    <definedName name="_xlnm._FilterDatabase" localSheetId="15" hidden="1">UZUN!$B$6:$P$7</definedName>
    <definedName name="_xlnm._FilterDatabase" localSheetId="6" hidden="1">ÜÇADIM!$B$6:$P$7</definedName>
    <definedName name="_xlnm._FilterDatabase" localSheetId="14" hidden="1">YÜKSEK!$B$6:$BR$7</definedName>
    <definedName name="Excel_BuiltIn__FilterDatabase_3" localSheetId="21">#REF!</definedName>
    <definedName name="Excel_BuiltIn__FilterDatabase_3" localSheetId="5">#REF!</definedName>
    <definedName name="Excel_BuiltIn__FilterDatabase_3" localSheetId="9">#REF!</definedName>
    <definedName name="Excel_BuiltIn__FilterDatabase_3" localSheetId="18">#REF!</definedName>
    <definedName name="Excel_BuiltIn__FilterDatabase_3" localSheetId="16">#REF!</definedName>
    <definedName name="Excel_BuiltIn__FilterDatabase_3" localSheetId="12">#REF!</definedName>
    <definedName name="Excel_BuiltIn__FilterDatabase_3" localSheetId="7">#REF!</definedName>
    <definedName name="Excel_BuiltIn__FilterDatabase_3" localSheetId="13">#REF!</definedName>
    <definedName name="Excel_BuiltIn__FilterDatabase_3" localSheetId="11">#REF!</definedName>
    <definedName name="Excel_BuiltIn__FilterDatabase_3" localSheetId="23">#REF!</definedName>
    <definedName name="Excel_BuiltIn__FilterDatabase_3" localSheetId="10">#REF!</definedName>
    <definedName name="Excel_BuiltIn__FilterDatabase_3" localSheetId="22">#REF!</definedName>
    <definedName name="Excel_BuiltIn__FilterDatabase_3" localSheetId="17">#REF!</definedName>
    <definedName name="Excel_BuiltIn__FilterDatabase_3" localSheetId="19">#REF!</definedName>
    <definedName name="Excel_BuiltIn__FilterDatabase_3" localSheetId="8">#REF!</definedName>
    <definedName name="Excel_BuiltIn__FilterDatabase_3" localSheetId="20">#REF!</definedName>
    <definedName name="Excel_BuiltIn__FilterDatabase_3" localSheetId="1">#REF!</definedName>
    <definedName name="Excel_BuiltIn__FilterDatabase_3" localSheetId="6">#REF!</definedName>
    <definedName name="Excel_BuiltIn__FilterDatabase_3">#REF!</definedName>
    <definedName name="_xlnm.Print_Area" localSheetId="21">'10.000M.'!$A$1:$R$66</definedName>
    <definedName name="_xlnm.Print_Area" localSheetId="5">'100M.'!$A$1:$R$65</definedName>
    <definedName name="_xlnm.Print_Area" localSheetId="9">'1500M.'!$A$1:$R$44</definedName>
    <definedName name="_xlnm.Print_Area" localSheetId="18">'2000M.ENG'!$A$1:$R$49</definedName>
    <definedName name="_xlnm.Print_Area" localSheetId="16">'200M.'!$A$1:$R$65</definedName>
    <definedName name="_xlnm.Print_Area" localSheetId="12">'300M.ENG'!$A$1:$R$57</definedName>
    <definedName name="_xlnm.Print_Area" localSheetId="7">'400M.'!$A$1:$R$57</definedName>
    <definedName name="_xlnm.Print_Area" localSheetId="13">'400M.ENG'!$A$1:$R$57</definedName>
    <definedName name="_xlnm.Print_Area" localSheetId="11">'4X100M.'!$A$1:$R$57</definedName>
    <definedName name="_xlnm.Print_Area" localSheetId="23">'4X400M.'!$A$1:$R$57</definedName>
    <definedName name="_xlnm.Print_Area" localSheetId="10">'5000M.'!$A$1:$R$54</definedName>
    <definedName name="_xlnm.Print_Area" localSheetId="22">'5000M.YÜRÜYÜŞ'!$A$1:$R$45</definedName>
    <definedName name="_xlnm.Print_Area" localSheetId="17">'800M.'!$A$1:$R$47</definedName>
    <definedName name="_xlnm.Print_Area" localSheetId="4">'80M.ENG'!$A$1:$R$57</definedName>
    <definedName name="_xlnm.Print_Area" localSheetId="19">CİRİT!$A$1:$P$38</definedName>
    <definedName name="_xlnm.Print_Area" localSheetId="8">ÇEKİÇ!$A$1:$P$46</definedName>
    <definedName name="_xlnm.Print_Area" localSheetId="20">DİSK!$A$1:$P$36</definedName>
    <definedName name="_xlnm.Print_Area" localSheetId="3">GÜLLE!$A$1:$P$48</definedName>
    <definedName name="_xlnm.Print_Area" localSheetId="1">'KAYIT LİSTESİ'!$A$1:$N$302</definedName>
    <definedName name="_xlnm.Print_Area" localSheetId="15">UZUN!$A$1:$P$26</definedName>
    <definedName name="_xlnm.Print_Area" localSheetId="6">ÜÇADIM!$A$1:$P$26</definedName>
    <definedName name="_xlnm.Print_Area" localSheetId="14">YÜKSEK!$A$1:$BR$31</definedName>
    <definedName name="_xlnm.Print_Titles" localSheetId="1">'KAYIT LİSTESİ'!$1:$3</definedName>
  </definedNames>
  <calcPr calcId="144525"/>
</workbook>
</file>

<file path=xl/calcChain.xml><?xml version="1.0" encoding="utf-8"?>
<calcChain xmlns="http://schemas.openxmlformats.org/spreadsheetml/2006/main">
  <c r="E3" i="329" l="1"/>
  <c r="E12" i="328" l="1"/>
  <c r="E6" i="328"/>
  <c r="E6" i="327"/>
  <c r="F16" i="325" l="1"/>
  <c r="F13" i="325"/>
  <c r="F9" i="325"/>
  <c r="F6" i="325"/>
  <c r="E31" i="324" l="1"/>
  <c r="F6" i="321" l="1"/>
  <c r="F10" i="321"/>
  <c r="E26" i="326"/>
  <c r="E22" i="326"/>
  <c r="E15" i="326"/>
  <c r="E11" i="326"/>
  <c r="E6" i="326"/>
  <c r="F6" i="288" l="1"/>
  <c r="E26" i="324"/>
  <c r="E23" i="324"/>
  <c r="E19" i="324"/>
  <c r="E13" i="324"/>
  <c r="E10" i="324"/>
  <c r="E6" i="324"/>
  <c r="E12" i="318" l="1"/>
  <c r="E6" i="318"/>
  <c r="E17" i="317" l="1"/>
  <c r="E12" i="317"/>
  <c r="E6" i="317"/>
  <c r="E23" i="313" l="1"/>
  <c r="E32" i="313"/>
  <c r="E16" i="313"/>
  <c r="E10" i="313"/>
  <c r="E6" i="313"/>
  <c r="E54" i="311" l="1"/>
  <c r="E50" i="311"/>
  <c r="E43" i="311"/>
  <c r="E36" i="311"/>
  <c r="E28" i="311"/>
  <c r="E22" i="311"/>
  <c r="E16" i="311"/>
  <c r="E6" i="311"/>
  <c r="E18" i="236" l="1"/>
  <c r="E12" i="236"/>
  <c r="E6" i="236"/>
  <c r="F10" i="332" l="1"/>
  <c r="F6" i="332"/>
  <c r="F14" i="330"/>
  <c r="F9" i="330"/>
  <c r="F6" i="330"/>
  <c r="F21" i="282"/>
  <c r="F17" i="282"/>
  <c r="F12" i="282"/>
  <c r="F9" i="282"/>
  <c r="F6" i="282"/>
  <c r="D4" i="325" l="1"/>
  <c r="D4" i="321"/>
  <c r="D4" i="332"/>
  <c r="D4" i="282"/>
  <c r="N4" i="288" l="1"/>
  <c r="D3" i="288"/>
  <c r="K8" i="321"/>
  <c r="O8" i="321" s="1"/>
  <c r="N4" i="332"/>
  <c r="D3" i="332"/>
  <c r="K44" i="332"/>
  <c r="O44" i="332" s="1"/>
  <c r="O43" i="332"/>
  <c r="K43" i="332"/>
  <c r="K40" i="332"/>
  <c r="O40" i="332" s="1"/>
  <c r="K39" i="332"/>
  <c r="O39" i="332" s="1"/>
  <c r="K38" i="332"/>
  <c r="O38" i="332" s="1"/>
  <c r="O37" i="332"/>
  <c r="K37" i="332"/>
  <c r="K36" i="332"/>
  <c r="O36" i="332" s="1"/>
  <c r="O33" i="332"/>
  <c r="K33" i="332"/>
  <c r="O32" i="332"/>
  <c r="K32" i="332"/>
  <c r="O29" i="332"/>
  <c r="K29" i="332"/>
  <c r="K26" i="332"/>
  <c r="O26" i="332" s="1"/>
  <c r="K25" i="332"/>
  <c r="O25" i="332" s="1"/>
  <c r="O22" i="332"/>
  <c r="K22" i="332"/>
  <c r="K21" i="332"/>
  <c r="O21" i="332" s="1"/>
  <c r="K18" i="332"/>
  <c r="O18" i="332" s="1"/>
  <c r="O17" i="332"/>
  <c r="K17" i="332"/>
  <c r="O14" i="332"/>
  <c r="K14" i="332"/>
  <c r="K13" i="332"/>
  <c r="O13" i="332" s="1"/>
  <c r="K12" i="332"/>
  <c r="O12" i="332" s="1"/>
  <c r="K9" i="332"/>
  <c r="O9" i="332" s="1"/>
  <c r="K8" i="332"/>
  <c r="O5" i="332"/>
  <c r="A2" i="332"/>
  <c r="A1" i="332"/>
  <c r="P5" i="331"/>
  <c r="P4" i="331"/>
  <c r="E4" i="331"/>
  <c r="E3" i="331"/>
  <c r="K24" i="330"/>
  <c r="O24" i="330" s="1"/>
  <c r="K21" i="330"/>
  <c r="O21" i="330" s="1"/>
  <c r="K20" i="330"/>
  <c r="O20" i="330" s="1"/>
  <c r="O17" i="330"/>
  <c r="K17" i="330"/>
  <c r="K16" i="330"/>
  <c r="O16" i="330" s="1"/>
  <c r="O13" i="330"/>
  <c r="K13" i="330"/>
  <c r="O12" i="330"/>
  <c r="K12" i="330"/>
  <c r="K11" i="330"/>
  <c r="K8" i="330"/>
  <c r="O8" i="330" s="1"/>
  <c r="O5" i="330"/>
  <c r="N4" i="330"/>
  <c r="D4" i="330"/>
  <c r="D3" i="330"/>
  <c r="A2" i="330"/>
  <c r="A1" i="330"/>
  <c r="P5" i="329" l="1"/>
  <c r="P4" i="329"/>
  <c r="E4" i="329"/>
  <c r="P4" i="328"/>
  <c r="E3" i="328"/>
  <c r="P5" i="328"/>
  <c r="E4" i="328"/>
  <c r="P4" i="327"/>
  <c r="E3" i="327"/>
  <c r="P5" i="327"/>
  <c r="E4" i="327"/>
  <c r="P4" i="326"/>
  <c r="E3" i="326"/>
  <c r="P5" i="326"/>
  <c r="E4" i="326"/>
  <c r="K34" i="325"/>
  <c r="O34" i="325" s="1"/>
  <c r="K18" i="325"/>
  <c r="O18" i="325" s="1"/>
  <c r="N4" i="325"/>
  <c r="D3" i="325"/>
  <c r="K31" i="325"/>
  <c r="O31" i="325" s="1"/>
  <c r="K30" i="325"/>
  <c r="O30" i="325" s="1"/>
  <c r="K29" i="325"/>
  <c r="O29" i="325" s="1"/>
  <c r="K26" i="325"/>
  <c r="O26" i="325" s="1"/>
  <c r="K25" i="325"/>
  <c r="O25" i="325" s="1"/>
  <c r="K22" i="325"/>
  <c r="O22" i="325" s="1"/>
  <c r="K19" i="325"/>
  <c r="O19" i="325" s="1"/>
  <c r="K15" i="325"/>
  <c r="O15" i="325" s="1"/>
  <c r="K12" i="325"/>
  <c r="O12" i="325" s="1"/>
  <c r="K11" i="325"/>
  <c r="O11" i="325" s="1"/>
  <c r="K8" i="325"/>
  <c r="O8" i="325" s="1"/>
  <c r="O5" i="325"/>
  <c r="A2" i="325"/>
  <c r="A1" i="325"/>
  <c r="P4" i="324"/>
  <c r="E3" i="324"/>
  <c r="P5" i="324"/>
  <c r="E4" i="324"/>
  <c r="A2" i="324"/>
  <c r="A1" i="324"/>
  <c r="P4" i="323"/>
  <c r="E3" i="323"/>
  <c r="P5" i="323"/>
  <c r="E4" i="323"/>
  <c r="N4" i="321"/>
  <c r="D3" i="321"/>
  <c r="K30" i="321"/>
  <c r="O30" i="321" s="1"/>
  <c r="K36" i="321"/>
  <c r="O36" i="321" s="1"/>
  <c r="K35" i="321"/>
  <c r="O35" i="321" s="1"/>
  <c r="K34" i="321"/>
  <c r="O34" i="321" s="1"/>
  <c r="K31" i="321"/>
  <c r="O31" i="321" s="1"/>
  <c r="K29" i="321"/>
  <c r="O29" i="321" s="1"/>
  <c r="K26" i="321"/>
  <c r="O26" i="321" s="1"/>
  <c r="K25" i="321"/>
  <c r="O25" i="321" s="1"/>
  <c r="K24" i="321"/>
  <c r="O24" i="321" s="1"/>
  <c r="K21" i="321"/>
  <c r="O21" i="321" s="1"/>
  <c r="K18" i="321"/>
  <c r="O18" i="321" s="1"/>
  <c r="K17" i="321"/>
  <c r="O17" i="321" s="1"/>
  <c r="K14" i="321"/>
  <c r="O14" i="321" s="1"/>
  <c r="K12" i="321"/>
  <c r="O12" i="321" s="1"/>
  <c r="K13" i="321"/>
  <c r="O13" i="321" s="1"/>
  <c r="K9" i="321"/>
  <c r="O9" i="321" s="1"/>
  <c r="O5" i="321"/>
  <c r="A2" i="321"/>
  <c r="A1" i="321"/>
  <c r="K21" i="288"/>
  <c r="O21" i="288" s="1"/>
  <c r="K12" i="288"/>
  <c r="O12" i="288" s="1"/>
  <c r="K11" i="288"/>
  <c r="O11" i="288" s="1"/>
  <c r="P4" i="319" l="1"/>
  <c r="E3" i="319"/>
  <c r="P5" i="319"/>
  <c r="E4" i="319"/>
  <c r="P4" i="318"/>
  <c r="E3" i="318"/>
  <c r="P5" i="318"/>
  <c r="E4" i="318"/>
  <c r="P4" i="317"/>
  <c r="E3" i="317"/>
  <c r="P5" i="317"/>
  <c r="E4" i="317"/>
  <c r="P4" i="314"/>
  <c r="E3" i="314"/>
  <c r="P5" i="314"/>
  <c r="E4" i="314"/>
  <c r="P4" i="313"/>
  <c r="E3" i="313"/>
  <c r="P5" i="313"/>
  <c r="E4" i="313"/>
  <c r="O5" i="282"/>
  <c r="P4" i="311"/>
  <c r="E3" i="311"/>
  <c r="P5" i="311"/>
  <c r="E4" i="311"/>
  <c r="A2" i="311"/>
  <c r="A1" i="311"/>
  <c r="A2" i="282"/>
  <c r="A1" i="282"/>
  <c r="K46" i="282"/>
  <c r="O46" i="282" s="1"/>
  <c r="K45" i="282"/>
  <c r="O45" i="282" s="1"/>
  <c r="K39" i="282"/>
  <c r="O39" i="282" s="1"/>
  <c r="K40" i="282"/>
  <c r="O40" i="282" s="1"/>
  <c r="K41" i="282"/>
  <c r="O41" i="282" s="1"/>
  <c r="K42" i="282"/>
  <c r="O42" i="282" s="1"/>
  <c r="K38" i="282"/>
  <c r="O38" i="282" s="1"/>
  <c r="K35" i="282"/>
  <c r="O35" i="282" s="1"/>
  <c r="O34" i="282"/>
  <c r="K34" i="282"/>
  <c r="K31" i="282"/>
  <c r="O31" i="282" s="1"/>
  <c r="K28" i="282"/>
  <c r="O28" i="282" s="1"/>
  <c r="K27" i="282"/>
  <c r="O27" i="282" s="1"/>
  <c r="K24" i="282"/>
  <c r="O24" i="282" s="1"/>
  <c r="K23" i="282"/>
  <c r="K20" i="282"/>
  <c r="O20" i="282" s="1"/>
  <c r="K19" i="282"/>
  <c r="O19" i="282" s="1"/>
  <c r="K14" i="282"/>
  <c r="O14" i="282" s="1"/>
  <c r="K15" i="282"/>
  <c r="O15" i="282" s="1"/>
  <c r="K16" i="282"/>
  <c r="O16" i="282" s="1"/>
  <c r="K11" i="282"/>
  <c r="O11" i="282" s="1"/>
  <c r="K8" i="282"/>
  <c r="N4" i="282"/>
  <c r="D3" i="282"/>
  <c r="B43" i="262"/>
  <c r="B42" i="262"/>
  <c r="B41" i="262"/>
  <c r="B40" i="262"/>
  <c r="B39" i="262"/>
  <c r="B38" i="262"/>
  <c r="B37" i="262"/>
  <c r="B36" i="262"/>
  <c r="B35" i="262"/>
  <c r="B34" i="262"/>
  <c r="B33" i="262"/>
  <c r="B32" i="262"/>
  <c r="B31" i="262"/>
  <c r="B30" i="262"/>
  <c r="O5" i="288" l="1"/>
  <c r="P5" i="236"/>
  <c r="BP5" i="287"/>
  <c r="BD4" i="287"/>
  <c r="F4" i="287"/>
  <c r="F3" i="287"/>
  <c r="A2" i="236"/>
  <c r="A1" i="236"/>
  <c r="A2" i="288"/>
  <c r="A1" i="288"/>
  <c r="P4" i="236"/>
  <c r="E4" i="236"/>
  <c r="E3" i="236"/>
  <c r="K24" i="288"/>
  <c r="O24" i="288" s="1"/>
  <c r="K20" i="288"/>
  <c r="O20" i="288" s="1"/>
  <c r="K17" i="288"/>
  <c r="O17" i="288" s="1"/>
  <c r="K16" i="288"/>
  <c r="O16" i="288" s="1"/>
  <c r="K13" i="288"/>
  <c r="O13" i="288" s="1"/>
  <c r="K8" i="288"/>
  <c r="O8" i="288" s="1"/>
  <c r="D4" i="288" l="1"/>
  <c r="A14" i="68"/>
  <c r="B144" i="262" l="1"/>
  <c r="B145" i="262"/>
  <c r="B146" i="262"/>
  <c r="B147" i="262"/>
  <c r="B148" i="262"/>
  <c r="B149" i="262"/>
  <c r="B150" i="262"/>
  <c r="B151" i="262"/>
  <c r="B152" i="262" l="1"/>
  <c r="B153" i="262"/>
  <c r="B154" i="262"/>
  <c r="B15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9" i="262" l="1"/>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9" i="262"/>
  <c r="B270" i="262"/>
  <c r="B271" i="262"/>
  <c r="B272" i="262"/>
  <c r="B273" i="262"/>
  <c r="B274" i="262"/>
  <c r="B275" i="262"/>
  <c r="B276" i="262"/>
  <c r="B277" i="262"/>
  <c r="B268"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218" i="262"/>
  <c r="B5"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F469" i="268"/>
  <c r="F470" i="268"/>
  <c r="F471" i="268"/>
  <c r="F472" i="268"/>
  <c r="F473" i="268"/>
  <c r="F474" i="268"/>
  <c r="F475" i="268"/>
  <c r="F476" i="268"/>
  <c r="F477"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1" i="268"/>
  <c r="F502" i="268"/>
  <c r="F503" i="268"/>
  <c r="F505" i="268"/>
  <c r="F506" i="268"/>
  <c r="F467" i="268"/>
  <c r="F111" i="268"/>
  <c r="F113" i="268"/>
  <c r="F114" i="268"/>
  <c r="F116" i="268"/>
  <c r="F117"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4" i="268"/>
  <c r="F155" i="268"/>
  <c r="F156" i="268"/>
  <c r="F158" i="268"/>
  <c r="F160" i="268"/>
  <c r="F161" i="268"/>
  <c r="F162" i="268"/>
  <c r="F163" i="268"/>
  <c r="F164" i="268"/>
  <c r="F168" i="268"/>
  <c r="F169" i="268"/>
  <c r="F172" i="268"/>
  <c r="F174" i="268"/>
  <c r="F175" i="268"/>
  <c r="F176"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189" i="268"/>
  <c r="F181" i="268"/>
  <c r="F173" i="268"/>
  <c r="F165" i="268"/>
  <c r="F148" i="268"/>
  <c r="A1" i="268"/>
  <c r="K454" i="268" s="1"/>
  <c r="F141" i="268"/>
  <c r="F145" i="268"/>
  <c r="B16" i="150"/>
  <c r="B5" i="150"/>
  <c r="A2" i="262"/>
  <c r="A1" i="262"/>
  <c r="B2" i="15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L532" i="268"/>
  <c r="L69" i="268"/>
  <c r="M11" i="324" l="1"/>
  <c r="P12" i="324"/>
  <c r="N11" i="324"/>
  <c r="O11" i="324"/>
  <c r="M13" i="324"/>
  <c r="N13" i="324"/>
  <c r="L13" i="324"/>
  <c r="P11" i="324"/>
  <c r="L12" i="324"/>
  <c r="O13" i="324"/>
  <c r="P13" i="324"/>
  <c r="O12" i="324"/>
  <c r="M12" i="324"/>
  <c r="N12" i="324"/>
  <c r="L11" i="324"/>
  <c r="C9" i="321"/>
  <c r="F40" i="332"/>
  <c r="D39" i="332"/>
  <c r="G36" i="332"/>
  <c r="F33" i="332"/>
  <c r="E32" i="332"/>
  <c r="D29" i="332"/>
  <c r="G22" i="332"/>
  <c r="E21" i="332"/>
  <c r="C18" i="332"/>
  <c r="G13" i="332"/>
  <c r="E12" i="332"/>
  <c r="D9" i="332"/>
  <c r="C8" i="332"/>
  <c r="F25" i="332"/>
  <c r="G43" i="332"/>
  <c r="E40" i="332"/>
  <c r="C39" i="332"/>
  <c r="F36" i="332"/>
  <c r="E33" i="332"/>
  <c r="D32" i="332"/>
  <c r="C29" i="332"/>
  <c r="G25" i="332"/>
  <c r="F22" i="332"/>
  <c r="D21" i="332"/>
  <c r="F13" i="332"/>
  <c r="D12" i="332"/>
  <c r="C9" i="332"/>
  <c r="G44" i="332"/>
  <c r="D40" i="332"/>
  <c r="C21" i="332"/>
  <c r="G8" i="321"/>
  <c r="F8" i="321"/>
  <c r="F44" i="332"/>
  <c r="E43" i="332"/>
  <c r="C40" i="332"/>
  <c r="G38" i="332"/>
  <c r="F37" i="332"/>
  <c r="D36" i="332"/>
  <c r="C33" i="332"/>
  <c r="G26" i="332"/>
  <c r="E25" i="332"/>
  <c r="D22" i="332"/>
  <c r="G17" i="332"/>
  <c r="F14" i="332"/>
  <c r="D13" i="332"/>
  <c r="E8" i="332"/>
  <c r="E22" i="332"/>
  <c r="E8" i="321"/>
  <c r="E44" i="332"/>
  <c r="D43" i="332"/>
  <c r="F38" i="332"/>
  <c r="E37" i="332"/>
  <c r="C36" i="332"/>
  <c r="F26" i="332"/>
  <c r="D25" i="332"/>
  <c r="C22" i="332"/>
  <c r="G18" i="332"/>
  <c r="F17" i="332"/>
  <c r="E14" i="332"/>
  <c r="C13" i="332"/>
  <c r="G8" i="332"/>
  <c r="G37" i="332"/>
  <c r="E13" i="332"/>
  <c r="D8" i="321"/>
  <c r="D44" i="332"/>
  <c r="C43" i="332"/>
  <c r="G39" i="332"/>
  <c r="E38" i="332"/>
  <c r="D37" i="332"/>
  <c r="G29" i="332"/>
  <c r="E26" i="332"/>
  <c r="C25" i="332"/>
  <c r="F18" i="332"/>
  <c r="E17" i="332"/>
  <c r="D14" i="332"/>
  <c r="G9" i="332"/>
  <c r="F8" i="332"/>
  <c r="C32" i="332"/>
  <c r="C8" i="321"/>
  <c r="C44" i="332"/>
  <c r="F39" i="332"/>
  <c r="D38" i="332"/>
  <c r="C37" i="332"/>
  <c r="G32" i="332"/>
  <c r="F29" i="332"/>
  <c r="D26" i="332"/>
  <c r="G21" i="332"/>
  <c r="E18" i="332"/>
  <c r="D17" i="332"/>
  <c r="C14" i="332"/>
  <c r="G12" i="332"/>
  <c r="F9" i="332"/>
  <c r="D33" i="332"/>
  <c r="C12" i="332"/>
  <c r="G40" i="332"/>
  <c r="E39" i="332"/>
  <c r="C38" i="332"/>
  <c r="G33" i="332"/>
  <c r="F32" i="332"/>
  <c r="E29" i="332"/>
  <c r="C26" i="332"/>
  <c r="F21" i="332"/>
  <c r="D18" i="332"/>
  <c r="C17" i="332"/>
  <c r="F12" i="332"/>
  <c r="E9" i="332"/>
  <c r="D8" i="332"/>
  <c r="F43" i="332"/>
  <c r="E36" i="332"/>
  <c r="G14" i="332"/>
  <c r="P55" i="331"/>
  <c r="M54" i="331"/>
  <c r="O52" i="331"/>
  <c r="L51" i="331"/>
  <c r="N49" i="331"/>
  <c r="P45" i="331"/>
  <c r="M44" i="331"/>
  <c r="O42" i="331"/>
  <c r="L41" i="331"/>
  <c r="N39" i="331"/>
  <c r="P35" i="331"/>
  <c r="M34" i="331"/>
  <c r="O32" i="331"/>
  <c r="L31" i="331"/>
  <c r="N29" i="331"/>
  <c r="P25" i="331"/>
  <c r="M24" i="331"/>
  <c r="O22" i="331"/>
  <c r="L21" i="331"/>
  <c r="N19" i="331"/>
  <c r="P15" i="331"/>
  <c r="M14" i="331"/>
  <c r="O12" i="331"/>
  <c r="L11" i="331"/>
  <c r="N9" i="331"/>
  <c r="E24" i="330"/>
  <c r="C21" i="330"/>
  <c r="G13" i="330"/>
  <c r="F12" i="330"/>
  <c r="D11" i="330"/>
  <c r="C8" i="330"/>
  <c r="C11" i="330"/>
  <c r="M21" i="331"/>
  <c r="L8" i="331"/>
  <c r="D8" i="330"/>
  <c r="O55" i="331"/>
  <c r="L54" i="331"/>
  <c r="N52" i="331"/>
  <c r="P50" i="331"/>
  <c r="M49" i="331"/>
  <c r="O45" i="331"/>
  <c r="L44" i="331"/>
  <c r="N42" i="331"/>
  <c r="P40" i="331"/>
  <c r="M39" i="331"/>
  <c r="O35" i="331"/>
  <c r="L34" i="331"/>
  <c r="N32" i="331"/>
  <c r="P30" i="331"/>
  <c r="M29" i="331"/>
  <c r="O25" i="331"/>
  <c r="L24" i="331"/>
  <c r="N22" i="331"/>
  <c r="P20" i="331"/>
  <c r="M19" i="331"/>
  <c r="O15" i="331"/>
  <c r="L14" i="331"/>
  <c r="N12" i="331"/>
  <c r="P10" i="331"/>
  <c r="M9" i="331"/>
  <c r="D24" i="330"/>
  <c r="G16" i="330"/>
  <c r="F13" i="330"/>
  <c r="E12" i="330"/>
  <c r="N55" i="331"/>
  <c r="P53" i="331"/>
  <c r="M52" i="331"/>
  <c r="O50" i="331"/>
  <c r="L49" i="331"/>
  <c r="N45" i="331"/>
  <c r="P43" i="331"/>
  <c r="M42" i="331"/>
  <c r="O40" i="331"/>
  <c r="L39" i="331"/>
  <c r="N35" i="331"/>
  <c r="P33" i="331"/>
  <c r="M32" i="331"/>
  <c r="O30" i="331"/>
  <c r="L29" i="331"/>
  <c r="N25" i="331"/>
  <c r="P23" i="331"/>
  <c r="M22" i="331"/>
  <c r="O20" i="331"/>
  <c r="L19" i="331"/>
  <c r="N15" i="331"/>
  <c r="P13" i="331"/>
  <c r="M12" i="331"/>
  <c r="O10" i="331"/>
  <c r="L9" i="331"/>
  <c r="C24" i="330"/>
  <c r="G17" i="330"/>
  <c r="F16" i="330"/>
  <c r="E13" i="330"/>
  <c r="D12" i="330"/>
  <c r="G20" i="330"/>
  <c r="E16" i="330"/>
  <c r="C12" i="330"/>
  <c r="N34" i="331"/>
  <c r="L18" i="331"/>
  <c r="F24" i="330"/>
  <c r="M55" i="331"/>
  <c r="O53" i="331"/>
  <c r="L52" i="331"/>
  <c r="N50" i="331"/>
  <c r="P48" i="331"/>
  <c r="M45" i="331"/>
  <c r="O43" i="331"/>
  <c r="L42" i="331"/>
  <c r="N40" i="331"/>
  <c r="P38" i="331"/>
  <c r="M35" i="331"/>
  <c r="O33" i="331"/>
  <c r="L32" i="331"/>
  <c r="N30" i="331"/>
  <c r="P28" i="331"/>
  <c r="M25" i="331"/>
  <c r="O23" i="331"/>
  <c r="L22" i="331"/>
  <c r="N20" i="331"/>
  <c r="P18" i="331"/>
  <c r="M15" i="331"/>
  <c r="O13" i="331"/>
  <c r="L12" i="331"/>
  <c r="N10" i="331"/>
  <c r="P8" i="331"/>
  <c r="F17" i="330"/>
  <c r="D13" i="330"/>
  <c r="L38" i="331"/>
  <c r="O19" i="331"/>
  <c r="O9" i="331"/>
  <c r="E11" i="330"/>
  <c r="L55" i="331"/>
  <c r="N53" i="331"/>
  <c r="P51" i="331"/>
  <c r="M50" i="331"/>
  <c r="O48" i="331"/>
  <c r="L45" i="331"/>
  <c r="N43" i="331"/>
  <c r="P41" i="331"/>
  <c r="M40" i="331"/>
  <c r="O38" i="331"/>
  <c r="L35" i="331"/>
  <c r="N33" i="331"/>
  <c r="P31" i="331"/>
  <c r="M30" i="331"/>
  <c r="O28" i="331"/>
  <c r="L25" i="331"/>
  <c r="N23" i="331"/>
  <c r="P21" i="331"/>
  <c r="M20" i="331"/>
  <c r="O18" i="331"/>
  <c r="L15" i="331"/>
  <c r="N13" i="331"/>
  <c r="P11" i="331"/>
  <c r="M10" i="331"/>
  <c r="O8" i="331"/>
  <c r="G21" i="330"/>
  <c r="F20" i="330"/>
  <c r="E17" i="330"/>
  <c r="D16" i="330"/>
  <c r="C13" i="330"/>
  <c r="G8" i="330"/>
  <c r="M51" i="331"/>
  <c r="N44" i="331"/>
  <c r="O39" i="331"/>
  <c r="O29" i="331"/>
  <c r="P22" i="331"/>
  <c r="M11" i="331"/>
  <c r="G12" i="330"/>
  <c r="P54" i="331"/>
  <c r="M53" i="331"/>
  <c r="O51" i="331"/>
  <c r="L50" i="331"/>
  <c r="N48" i="331"/>
  <c r="P44" i="331"/>
  <c r="M43" i="331"/>
  <c r="O41" i="331"/>
  <c r="L40" i="331"/>
  <c r="N38" i="331"/>
  <c r="P34" i="331"/>
  <c r="M33" i="331"/>
  <c r="O31" i="331"/>
  <c r="L30" i="331"/>
  <c r="N28" i="331"/>
  <c r="P24" i="331"/>
  <c r="M23" i="331"/>
  <c r="O21" i="331"/>
  <c r="L20" i="331"/>
  <c r="N18" i="331"/>
  <c r="P14" i="331"/>
  <c r="M13" i="331"/>
  <c r="O11" i="331"/>
  <c r="L10" i="331"/>
  <c r="N8" i="331"/>
  <c r="F21" i="330"/>
  <c r="E20" i="330"/>
  <c r="D17" i="330"/>
  <c r="C16" i="330"/>
  <c r="G11" i="330"/>
  <c r="F8" i="330"/>
  <c r="P52" i="331"/>
  <c r="O49" i="331"/>
  <c r="P42" i="331"/>
  <c r="P32" i="331"/>
  <c r="L28" i="331"/>
  <c r="N14" i="331"/>
  <c r="D21" i="330"/>
  <c r="O54" i="331"/>
  <c r="L53" i="331"/>
  <c r="N51" i="331"/>
  <c r="P49" i="331"/>
  <c r="M48" i="331"/>
  <c r="O44" i="331"/>
  <c r="L43" i="331"/>
  <c r="N41" i="331"/>
  <c r="P39" i="331"/>
  <c r="M38" i="331"/>
  <c r="O34" i="331"/>
  <c r="L33" i="331"/>
  <c r="N31" i="331"/>
  <c r="P29" i="331"/>
  <c r="M28" i="331"/>
  <c r="O24" i="331"/>
  <c r="L23" i="331"/>
  <c r="N21" i="331"/>
  <c r="P19" i="331"/>
  <c r="M18" i="331"/>
  <c r="O14" i="331"/>
  <c r="L13" i="331"/>
  <c r="N11" i="331"/>
  <c r="P9" i="331"/>
  <c r="M8" i="331"/>
  <c r="G24" i="330"/>
  <c r="E21" i="330"/>
  <c r="D20" i="330"/>
  <c r="C17" i="330"/>
  <c r="F11" i="330"/>
  <c r="E8" i="330"/>
  <c r="N54" i="331"/>
  <c r="L48" i="331"/>
  <c r="M41" i="331"/>
  <c r="M31" i="331"/>
  <c r="N24" i="331"/>
  <c r="P12" i="331"/>
  <c r="C20" i="330"/>
  <c r="P55" i="329"/>
  <c r="M54" i="329"/>
  <c r="O52" i="329"/>
  <c r="L51" i="329"/>
  <c r="N49" i="329"/>
  <c r="P45" i="329"/>
  <c r="M44" i="329"/>
  <c r="O42" i="329"/>
  <c r="L41" i="329"/>
  <c r="N39" i="329"/>
  <c r="P35" i="329"/>
  <c r="M34" i="329"/>
  <c r="O32" i="329"/>
  <c r="L31" i="329"/>
  <c r="N29" i="329"/>
  <c r="P25" i="329"/>
  <c r="M24" i="329"/>
  <c r="O22" i="329"/>
  <c r="L21" i="329"/>
  <c r="N19" i="329"/>
  <c r="P15" i="329"/>
  <c r="M14" i="329"/>
  <c r="O12" i="329"/>
  <c r="L11" i="329"/>
  <c r="N9" i="329"/>
  <c r="O51" i="329"/>
  <c r="M43" i="329"/>
  <c r="P34" i="329"/>
  <c r="P14" i="329"/>
  <c r="O55" i="329"/>
  <c r="L54" i="329"/>
  <c r="N52" i="329"/>
  <c r="P50" i="329"/>
  <c r="M49" i="329"/>
  <c r="O45" i="329"/>
  <c r="L44" i="329"/>
  <c r="N42" i="329"/>
  <c r="P40" i="329"/>
  <c r="M39" i="329"/>
  <c r="O35" i="329"/>
  <c r="L34" i="329"/>
  <c r="N32" i="329"/>
  <c r="P30" i="329"/>
  <c r="M29" i="329"/>
  <c r="O25" i="329"/>
  <c r="L24" i="329"/>
  <c r="N22" i="329"/>
  <c r="P20" i="329"/>
  <c r="M19" i="329"/>
  <c r="O15" i="329"/>
  <c r="L14" i="329"/>
  <c r="N12" i="329"/>
  <c r="P10" i="329"/>
  <c r="M9" i="329"/>
  <c r="N48" i="329"/>
  <c r="O31" i="329"/>
  <c r="O21" i="329"/>
  <c r="N8" i="329"/>
  <c r="N55" i="329"/>
  <c r="P53" i="329"/>
  <c r="M52" i="329"/>
  <c r="O50" i="329"/>
  <c r="L49" i="329"/>
  <c r="N45" i="329"/>
  <c r="P43" i="329"/>
  <c r="M42" i="329"/>
  <c r="O40" i="329"/>
  <c r="L39" i="329"/>
  <c r="N35" i="329"/>
  <c r="P33" i="329"/>
  <c r="M32" i="329"/>
  <c r="O30" i="329"/>
  <c r="L29" i="329"/>
  <c r="N25" i="329"/>
  <c r="P23" i="329"/>
  <c r="M22" i="329"/>
  <c r="O20" i="329"/>
  <c r="L19" i="329"/>
  <c r="N15" i="329"/>
  <c r="P13" i="329"/>
  <c r="M12" i="329"/>
  <c r="O10" i="329"/>
  <c r="L9" i="329"/>
  <c r="P44" i="329"/>
  <c r="N28" i="329"/>
  <c r="M13" i="329"/>
  <c r="M55" i="329"/>
  <c r="O53" i="329"/>
  <c r="L52" i="329"/>
  <c r="N50" i="329"/>
  <c r="P48" i="329"/>
  <c r="M45" i="329"/>
  <c r="O43" i="329"/>
  <c r="L42" i="329"/>
  <c r="N40" i="329"/>
  <c r="P38" i="329"/>
  <c r="M35" i="329"/>
  <c r="O33" i="329"/>
  <c r="L32" i="329"/>
  <c r="N30" i="329"/>
  <c r="P28" i="329"/>
  <c r="M25" i="329"/>
  <c r="O23" i="329"/>
  <c r="L22" i="329"/>
  <c r="N20" i="329"/>
  <c r="P18" i="329"/>
  <c r="M15" i="329"/>
  <c r="O13" i="329"/>
  <c r="L12" i="329"/>
  <c r="N10" i="329"/>
  <c r="P8" i="329"/>
  <c r="L50" i="329"/>
  <c r="M33" i="329"/>
  <c r="L20" i="329"/>
  <c r="L55" i="329"/>
  <c r="N53" i="329"/>
  <c r="P51" i="329"/>
  <c r="M50" i="329"/>
  <c r="O48" i="329"/>
  <c r="L45" i="329"/>
  <c r="N43" i="329"/>
  <c r="P41" i="329"/>
  <c r="M40" i="329"/>
  <c r="O38" i="329"/>
  <c r="L35" i="329"/>
  <c r="N33" i="329"/>
  <c r="P31" i="329"/>
  <c r="M30" i="329"/>
  <c r="O28" i="329"/>
  <c r="L25" i="329"/>
  <c r="N23" i="329"/>
  <c r="P21" i="329"/>
  <c r="M20" i="329"/>
  <c r="O18" i="329"/>
  <c r="L15" i="329"/>
  <c r="N13" i="329"/>
  <c r="P11" i="329"/>
  <c r="M10" i="329"/>
  <c r="O8" i="329"/>
  <c r="P54" i="329"/>
  <c r="O41" i="329"/>
  <c r="L30" i="329"/>
  <c r="M23" i="329"/>
  <c r="L10" i="329"/>
  <c r="O54" i="329"/>
  <c r="L53" i="329"/>
  <c r="N51" i="329"/>
  <c r="P49" i="329"/>
  <c r="M48" i="329"/>
  <c r="O44" i="329"/>
  <c r="L43" i="329"/>
  <c r="N41" i="329"/>
  <c r="P39" i="329"/>
  <c r="M38" i="329"/>
  <c r="O34" i="329"/>
  <c r="L33" i="329"/>
  <c r="N31" i="329"/>
  <c r="P29" i="329"/>
  <c r="M28" i="329"/>
  <c r="O24" i="329"/>
  <c r="L23" i="329"/>
  <c r="N21" i="329"/>
  <c r="P19" i="329"/>
  <c r="M18" i="329"/>
  <c r="O14" i="329"/>
  <c r="L13" i="329"/>
  <c r="N11" i="329"/>
  <c r="P9" i="329"/>
  <c r="M8" i="329"/>
  <c r="L40" i="329"/>
  <c r="N18" i="329"/>
  <c r="N54" i="329"/>
  <c r="P52" i="329"/>
  <c r="M51" i="329"/>
  <c r="O49" i="329"/>
  <c r="L48" i="329"/>
  <c r="N44" i="329"/>
  <c r="P42" i="329"/>
  <c r="M41" i="329"/>
  <c r="O39" i="329"/>
  <c r="L38" i="329"/>
  <c r="N34" i="329"/>
  <c r="P32" i="329"/>
  <c r="M31" i="329"/>
  <c r="O29" i="329"/>
  <c r="L28" i="329"/>
  <c r="N24" i="329"/>
  <c r="P22" i="329"/>
  <c r="M21" i="329"/>
  <c r="O19" i="329"/>
  <c r="L18" i="329"/>
  <c r="N14" i="329"/>
  <c r="P12" i="329"/>
  <c r="M11" i="329"/>
  <c r="O9" i="329"/>
  <c r="L8" i="329"/>
  <c r="M53" i="329"/>
  <c r="N38" i="329"/>
  <c r="P24" i="329"/>
  <c r="O11" i="329"/>
  <c r="M44" i="328"/>
  <c r="O42" i="328"/>
  <c r="L41" i="328"/>
  <c r="N39" i="328"/>
  <c r="P37" i="328"/>
  <c r="M36" i="328"/>
  <c r="O34" i="328"/>
  <c r="L33" i="328"/>
  <c r="N31" i="328"/>
  <c r="P29" i="328"/>
  <c r="M28" i="328"/>
  <c r="O24" i="328"/>
  <c r="L23" i="328"/>
  <c r="N21" i="328"/>
  <c r="P19" i="328"/>
  <c r="M18" i="328"/>
  <c r="O16" i="328"/>
  <c r="L15" i="328"/>
  <c r="N13" i="328"/>
  <c r="P11" i="328"/>
  <c r="M10" i="328"/>
  <c r="O8" i="328"/>
  <c r="N64" i="327"/>
  <c r="P63" i="327"/>
  <c r="M62" i="327"/>
  <c r="O60" i="327"/>
  <c r="L59" i="327"/>
  <c r="N57" i="327"/>
  <c r="P55" i="327"/>
  <c r="M54" i="327"/>
  <c r="O52" i="327"/>
  <c r="N45" i="327"/>
  <c r="L47" i="327"/>
  <c r="O48" i="327"/>
  <c r="O44" i="327"/>
  <c r="L43" i="327"/>
  <c r="N41" i="327"/>
  <c r="P39" i="327"/>
  <c r="M38" i="327"/>
  <c r="O36" i="327"/>
  <c r="L35" i="327"/>
  <c r="N33" i="327"/>
  <c r="P31" i="327"/>
  <c r="M30" i="327"/>
  <c r="O28" i="327"/>
  <c r="L27" i="327"/>
  <c r="N23" i="327"/>
  <c r="P21" i="327"/>
  <c r="M20" i="327"/>
  <c r="O18" i="327"/>
  <c r="L17" i="327"/>
  <c r="N15" i="327"/>
  <c r="P13" i="327"/>
  <c r="M12" i="327"/>
  <c r="O10" i="327"/>
  <c r="L9" i="327"/>
  <c r="P29" i="326"/>
  <c r="M28" i="326"/>
  <c r="O24" i="326"/>
  <c r="L23" i="326"/>
  <c r="N21" i="326"/>
  <c r="P19" i="326"/>
  <c r="M18" i="326"/>
  <c r="L40" i="328"/>
  <c r="M35" i="328"/>
  <c r="O23" i="328"/>
  <c r="O15" i="328"/>
  <c r="P62" i="327"/>
  <c r="N56" i="327"/>
  <c r="O49" i="327"/>
  <c r="M37" i="327"/>
  <c r="O27" i="327"/>
  <c r="O17" i="327"/>
  <c r="O9" i="327"/>
  <c r="L22" i="326"/>
  <c r="L44" i="328"/>
  <c r="N42" i="328"/>
  <c r="P40" i="328"/>
  <c r="M39" i="328"/>
  <c r="O37" i="328"/>
  <c r="L36" i="328"/>
  <c r="N34" i="328"/>
  <c r="P32" i="328"/>
  <c r="M31" i="328"/>
  <c r="O29" i="328"/>
  <c r="L28" i="328"/>
  <c r="N24" i="328"/>
  <c r="P22" i="328"/>
  <c r="M21" i="328"/>
  <c r="O19" i="328"/>
  <c r="L18" i="328"/>
  <c r="N16" i="328"/>
  <c r="P14" i="328"/>
  <c r="M13" i="328"/>
  <c r="O11" i="328"/>
  <c r="L10" i="328"/>
  <c r="N8" i="328"/>
  <c r="O64" i="327"/>
  <c r="O63" i="327"/>
  <c r="L62" i="327"/>
  <c r="N60" i="327"/>
  <c r="P58" i="327"/>
  <c r="M57" i="327"/>
  <c r="O55" i="327"/>
  <c r="L54" i="327"/>
  <c r="N52" i="327"/>
  <c r="O45" i="327"/>
  <c r="M47" i="327"/>
  <c r="P48" i="327"/>
  <c r="N44" i="327"/>
  <c r="P42" i="327"/>
  <c r="M41" i="327"/>
  <c r="O39" i="327"/>
  <c r="L38" i="327"/>
  <c r="N36" i="327"/>
  <c r="P34" i="327"/>
  <c r="M33" i="327"/>
  <c r="O31" i="327"/>
  <c r="L30" i="327"/>
  <c r="N28" i="327"/>
  <c r="P24" i="327"/>
  <c r="M23" i="327"/>
  <c r="O21" i="327"/>
  <c r="L20" i="327"/>
  <c r="N18" i="327"/>
  <c r="P16" i="327"/>
  <c r="M15" i="327"/>
  <c r="O13" i="327"/>
  <c r="L12" i="327"/>
  <c r="N10" i="327"/>
  <c r="P8" i="327"/>
  <c r="O29" i="326"/>
  <c r="L28" i="326"/>
  <c r="N24" i="326"/>
  <c r="P22" i="326"/>
  <c r="M21" i="326"/>
  <c r="O19" i="326"/>
  <c r="L18" i="326"/>
  <c r="P44" i="328"/>
  <c r="L32" i="328"/>
  <c r="L22" i="328"/>
  <c r="L14" i="328"/>
  <c r="N65" i="327"/>
  <c r="M53" i="327"/>
  <c r="L42" i="327"/>
  <c r="L34" i="327"/>
  <c r="L24" i="327"/>
  <c r="L16" i="327"/>
  <c r="L8" i="327"/>
  <c r="N20" i="326"/>
  <c r="P43" i="328"/>
  <c r="M42" i="328"/>
  <c r="O40" i="328"/>
  <c r="L39" i="328"/>
  <c r="N37" i="328"/>
  <c r="P35" i="328"/>
  <c r="M34" i="328"/>
  <c r="O32" i="328"/>
  <c r="L31" i="328"/>
  <c r="N29" i="328"/>
  <c r="P27" i="328"/>
  <c r="M24" i="328"/>
  <c r="O22" i="328"/>
  <c r="L21" i="328"/>
  <c r="N19" i="328"/>
  <c r="P17" i="328"/>
  <c r="M16" i="328"/>
  <c r="O14" i="328"/>
  <c r="L13" i="328"/>
  <c r="N11" i="328"/>
  <c r="P9" i="328"/>
  <c r="M8" i="328"/>
  <c r="P64" i="327"/>
  <c r="N63" i="327"/>
  <c r="P61" i="327"/>
  <c r="M60" i="327"/>
  <c r="O58" i="327"/>
  <c r="L57" i="327"/>
  <c r="N55" i="327"/>
  <c r="P53" i="327"/>
  <c r="M52" i="327"/>
  <c r="P45" i="327"/>
  <c r="N47" i="327"/>
  <c r="L49" i="327"/>
  <c r="M44" i="327"/>
  <c r="O42" i="327"/>
  <c r="L41" i="327"/>
  <c r="N39" i="327"/>
  <c r="P37" i="327"/>
  <c r="M36" i="327"/>
  <c r="O34" i="327"/>
  <c r="L33" i="327"/>
  <c r="N31" i="327"/>
  <c r="P29" i="327"/>
  <c r="M28" i="327"/>
  <c r="O24" i="327"/>
  <c r="L23" i="327"/>
  <c r="N21" i="327"/>
  <c r="P19" i="327"/>
  <c r="M18" i="327"/>
  <c r="O16" i="327"/>
  <c r="L15" i="327"/>
  <c r="N13" i="327"/>
  <c r="P11" i="327"/>
  <c r="M10" i="327"/>
  <c r="O8" i="327"/>
  <c r="N29" i="326"/>
  <c r="P25" i="326"/>
  <c r="M24" i="326"/>
  <c r="O22" i="326"/>
  <c r="L21" i="326"/>
  <c r="N19" i="326"/>
  <c r="P28" i="328"/>
  <c r="P18" i="328"/>
  <c r="P10" i="328"/>
  <c r="M61" i="327"/>
  <c r="P54" i="327"/>
  <c r="O43" i="327"/>
  <c r="O35" i="327"/>
  <c r="M29" i="327"/>
  <c r="M19" i="327"/>
  <c r="P12" i="327"/>
  <c r="M25" i="326"/>
  <c r="P18" i="326"/>
  <c r="O43" i="328"/>
  <c r="L42" i="328"/>
  <c r="N40" i="328"/>
  <c r="P38" i="328"/>
  <c r="M37" i="328"/>
  <c r="O35" i="328"/>
  <c r="L34" i="328"/>
  <c r="N32" i="328"/>
  <c r="P30" i="328"/>
  <c r="M29" i="328"/>
  <c r="O27" i="328"/>
  <c r="L24" i="328"/>
  <c r="N22" i="328"/>
  <c r="P20" i="328"/>
  <c r="M19" i="328"/>
  <c r="O17" i="328"/>
  <c r="L16" i="328"/>
  <c r="N14" i="328"/>
  <c r="P12" i="328"/>
  <c r="M11" i="328"/>
  <c r="O9" i="328"/>
  <c r="L8" i="328"/>
  <c r="L65" i="327"/>
  <c r="M63" i="327"/>
  <c r="O61" i="327"/>
  <c r="L60" i="327"/>
  <c r="N58" i="327"/>
  <c r="P56" i="327"/>
  <c r="M55" i="327"/>
  <c r="O53" i="327"/>
  <c r="L52" i="327"/>
  <c r="L46" i="327"/>
  <c r="O47" i="327"/>
  <c r="M49" i="327"/>
  <c r="L44" i="327"/>
  <c r="N42" i="327"/>
  <c r="P40" i="327"/>
  <c r="M39" i="327"/>
  <c r="O37" i="327"/>
  <c r="L36" i="327"/>
  <c r="N34" i="327"/>
  <c r="P32" i="327"/>
  <c r="M31" i="327"/>
  <c r="O29" i="327"/>
  <c r="L28" i="327"/>
  <c r="N24" i="327"/>
  <c r="P22" i="327"/>
  <c r="M21" i="327"/>
  <c r="O19" i="327"/>
  <c r="L18" i="327"/>
  <c r="N16" i="327"/>
  <c r="P14" i="327"/>
  <c r="M13" i="327"/>
  <c r="O11" i="327"/>
  <c r="L10" i="327"/>
  <c r="N8" i="327"/>
  <c r="M29" i="326"/>
  <c r="O25" i="326"/>
  <c r="L24" i="326"/>
  <c r="N22" i="326"/>
  <c r="P20" i="326"/>
  <c r="M19" i="326"/>
  <c r="O41" i="328"/>
  <c r="P36" i="328"/>
  <c r="N30" i="328"/>
  <c r="N20" i="328"/>
  <c r="N12" i="328"/>
  <c r="O59" i="327"/>
  <c r="N46" i="327"/>
  <c r="P38" i="327"/>
  <c r="P30" i="327"/>
  <c r="P20" i="327"/>
  <c r="M11" i="327"/>
  <c r="O23" i="326"/>
  <c r="N43" i="328"/>
  <c r="P41" i="328"/>
  <c r="M40" i="328"/>
  <c r="O38" i="328"/>
  <c r="L37" i="328"/>
  <c r="N35" i="328"/>
  <c r="P33" i="328"/>
  <c r="M32" i="328"/>
  <c r="O30" i="328"/>
  <c r="L29" i="328"/>
  <c r="N27" i="328"/>
  <c r="P23" i="328"/>
  <c r="M22" i="328"/>
  <c r="O20" i="328"/>
  <c r="L19" i="328"/>
  <c r="N17" i="328"/>
  <c r="P15" i="328"/>
  <c r="M14" i="328"/>
  <c r="O12" i="328"/>
  <c r="L11" i="328"/>
  <c r="N9" i="328"/>
  <c r="M65" i="327"/>
  <c r="L63" i="327"/>
  <c r="N61" i="327"/>
  <c r="P59" i="327"/>
  <c r="M58" i="327"/>
  <c r="O56" i="327"/>
  <c r="L55" i="327"/>
  <c r="N53" i="327"/>
  <c r="M46" i="327"/>
  <c r="P47" i="327"/>
  <c r="N49" i="327"/>
  <c r="P43" i="327"/>
  <c r="M42" i="327"/>
  <c r="O40" i="327"/>
  <c r="L39" i="327"/>
  <c r="N37" i="327"/>
  <c r="P35" i="327"/>
  <c r="M34" i="327"/>
  <c r="O32" i="327"/>
  <c r="L31" i="327"/>
  <c r="N29" i="327"/>
  <c r="P27" i="327"/>
  <c r="M24" i="327"/>
  <c r="O22" i="327"/>
  <c r="L21" i="327"/>
  <c r="N19" i="327"/>
  <c r="P17" i="327"/>
  <c r="M16" i="327"/>
  <c r="O14" i="327"/>
  <c r="L13" i="327"/>
  <c r="N11" i="327"/>
  <c r="P9" i="327"/>
  <c r="M8" i="327"/>
  <c r="L29" i="326"/>
  <c r="N25" i="326"/>
  <c r="P23" i="326"/>
  <c r="M22" i="326"/>
  <c r="O20" i="326"/>
  <c r="L19" i="326"/>
  <c r="M43" i="328"/>
  <c r="N38" i="328"/>
  <c r="O33" i="328"/>
  <c r="M27" i="328"/>
  <c r="M17" i="328"/>
  <c r="M9" i="328"/>
  <c r="L58" i="327"/>
  <c r="L48" i="327"/>
  <c r="N40" i="327"/>
  <c r="N32" i="327"/>
  <c r="N22" i="327"/>
  <c r="N14" i="327"/>
  <c r="P28" i="326"/>
  <c r="O44" i="328"/>
  <c r="L43" i="328"/>
  <c r="N41" i="328"/>
  <c r="P39" i="328"/>
  <c r="M38" i="328"/>
  <c r="O36" i="328"/>
  <c r="L35" i="328"/>
  <c r="N33" i="328"/>
  <c r="P31" i="328"/>
  <c r="M30" i="328"/>
  <c r="O28" i="328"/>
  <c r="L27" i="328"/>
  <c r="N23" i="328"/>
  <c r="P21" i="328"/>
  <c r="M20" i="328"/>
  <c r="O18" i="328"/>
  <c r="L17" i="328"/>
  <c r="N15" i="328"/>
  <c r="P13" i="328"/>
  <c r="M12" i="328"/>
  <c r="O10" i="328"/>
  <c r="L9" i="328"/>
  <c r="L64" i="327"/>
  <c r="O65" i="327"/>
  <c r="O62" i="327"/>
  <c r="L61" i="327"/>
  <c r="N59" i="327"/>
  <c r="P57" i="327"/>
  <c r="M56" i="327"/>
  <c r="O54" i="327"/>
  <c r="L53" i="327"/>
  <c r="L45" i="327"/>
  <c r="O46" i="327"/>
  <c r="M48" i="327"/>
  <c r="P49" i="327"/>
  <c r="N43" i="327"/>
  <c r="P41" i="327"/>
  <c r="M40" i="327"/>
  <c r="O38" i="327"/>
  <c r="L37" i="327"/>
  <c r="N35" i="327"/>
  <c r="P33" i="327"/>
  <c r="M32" i="327"/>
  <c r="O30" i="327"/>
  <c r="L29" i="327"/>
  <c r="N27" i="327"/>
  <c r="P23" i="327"/>
  <c r="M22" i="327"/>
  <c r="O20" i="327"/>
  <c r="L19" i="327"/>
  <c r="N17" i="327"/>
  <c r="P15" i="327"/>
  <c r="M14" i="327"/>
  <c r="O12" i="327"/>
  <c r="L11" i="327"/>
  <c r="N9" i="327"/>
  <c r="O28" i="326"/>
  <c r="L25" i="326"/>
  <c r="N23" i="326"/>
  <c r="P21" i="326"/>
  <c r="M20" i="326"/>
  <c r="O18" i="326"/>
  <c r="N44" i="328"/>
  <c r="P42" i="328"/>
  <c r="M41" i="328"/>
  <c r="O39" i="328"/>
  <c r="L38" i="328"/>
  <c r="N36" i="328"/>
  <c r="P34" i="328"/>
  <c r="M33" i="328"/>
  <c r="O31" i="328"/>
  <c r="L30" i="328"/>
  <c r="N28" i="328"/>
  <c r="P24" i="328"/>
  <c r="M23" i="328"/>
  <c r="O21" i="328"/>
  <c r="L20" i="328"/>
  <c r="P8" i="328"/>
  <c r="O57" i="327"/>
  <c r="N48" i="327"/>
  <c r="O33" i="327"/>
  <c r="P18" i="327"/>
  <c r="O23" i="327"/>
  <c r="M35" i="327"/>
  <c r="L56" i="327"/>
  <c r="P44" i="327"/>
  <c r="L32" i="327"/>
  <c r="M17" i="327"/>
  <c r="N28" i="326"/>
  <c r="M23" i="326"/>
  <c r="N38" i="327"/>
  <c r="N10" i="328"/>
  <c r="N18" i="328"/>
  <c r="N54" i="327"/>
  <c r="M43" i="327"/>
  <c r="N30" i="327"/>
  <c r="O15" i="327"/>
  <c r="P24" i="326"/>
  <c r="N62" i="327"/>
  <c r="L20" i="326"/>
  <c r="P46" i="327"/>
  <c r="P16" i="328"/>
  <c r="M64" i="327"/>
  <c r="P52" i="327"/>
  <c r="O41" i="327"/>
  <c r="P28" i="327"/>
  <c r="L14" i="327"/>
  <c r="M59" i="327"/>
  <c r="M15" i="328"/>
  <c r="P65" i="327"/>
  <c r="L40" i="327"/>
  <c r="M27" i="327"/>
  <c r="N12" i="327"/>
  <c r="O21" i="326"/>
  <c r="O13" i="328"/>
  <c r="P10" i="327"/>
  <c r="N20" i="327"/>
  <c r="L12" i="328"/>
  <c r="P60" i="327"/>
  <c r="M45" i="327"/>
  <c r="P36" i="327"/>
  <c r="L22" i="327"/>
  <c r="M9" i="327"/>
  <c r="N18" i="326"/>
  <c r="N45" i="311"/>
  <c r="P43" i="311"/>
  <c r="M42" i="311"/>
  <c r="O40" i="311"/>
  <c r="L39" i="311"/>
  <c r="N35" i="311"/>
  <c r="P33" i="311"/>
  <c r="M32" i="311"/>
  <c r="O30" i="311"/>
  <c r="L29" i="311"/>
  <c r="N25" i="311"/>
  <c r="P23" i="311"/>
  <c r="M22" i="311"/>
  <c r="O20" i="311"/>
  <c r="L19" i="311"/>
  <c r="N15" i="311"/>
  <c r="P13" i="311"/>
  <c r="M12" i="311"/>
  <c r="O10" i="311"/>
  <c r="L9" i="311"/>
  <c r="M41" i="311"/>
  <c r="M31" i="311"/>
  <c r="O19" i="311"/>
  <c r="O9" i="311"/>
  <c r="L34" i="311"/>
  <c r="O25" i="311"/>
  <c r="O15" i="311"/>
  <c r="M45" i="311"/>
  <c r="O43" i="311"/>
  <c r="L42" i="311"/>
  <c r="N40" i="311"/>
  <c r="P38" i="311"/>
  <c r="M35" i="311"/>
  <c r="O33" i="311"/>
  <c r="L32" i="311"/>
  <c r="N30" i="311"/>
  <c r="P28" i="311"/>
  <c r="M25" i="311"/>
  <c r="O23" i="311"/>
  <c r="L22" i="311"/>
  <c r="N20" i="311"/>
  <c r="P18" i="311"/>
  <c r="M15" i="311"/>
  <c r="O13" i="311"/>
  <c r="L12" i="311"/>
  <c r="N10" i="311"/>
  <c r="P8" i="311"/>
  <c r="O39" i="311"/>
  <c r="O29" i="311"/>
  <c r="M21" i="311"/>
  <c r="M11" i="311"/>
  <c r="P20" i="311"/>
  <c r="M9" i="311"/>
  <c r="L45" i="311"/>
  <c r="N43" i="311"/>
  <c r="P41" i="311"/>
  <c r="M40" i="311"/>
  <c r="O38" i="311"/>
  <c r="L35" i="311"/>
  <c r="N33" i="311"/>
  <c r="P31" i="311"/>
  <c r="M30" i="311"/>
  <c r="O28" i="311"/>
  <c r="L25" i="311"/>
  <c r="N23" i="311"/>
  <c r="P21" i="311"/>
  <c r="M20" i="311"/>
  <c r="O18" i="311"/>
  <c r="L15" i="311"/>
  <c r="N13" i="311"/>
  <c r="P11" i="311"/>
  <c r="M10" i="311"/>
  <c r="O8" i="311"/>
  <c r="N44" i="311"/>
  <c r="N34" i="311"/>
  <c r="L28" i="311"/>
  <c r="N14" i="311"/>
  <c r="M29" i="311"/>
  <c r="N12" i="311"/>
  <c r="P44" i="311"/>
  <c r="M43" i="311"/>
  <c r="O41" i="311"/>
  <c r="L40" i="311"/>
  <c r="N38" i="311"/>
  <c r="P34" i="311"/>
  <c r="M33" i="311"/>
  <c r="O31" i="311"/>
  <c r="L30" i="311"/>
  <c r="N28" i="311"/>
  <c r="P24" i="311"/>
  <c r="M23" i="311"/>
  <c r="O21" i="311"/>
  <c r="L20" i="311"/>
  <c r="N18" i="311"/>
  <c r="P14" i="311"/>
  <c r="M13" i="311"/>
  <c r="O11" i="311"/>
  <c r="L10" i="311"/>
  <c r="N8" i="311"/>
  <c r="L38" i="311"/>
  <c r="P22" i="311"/>
  <c r="P12" i="311"/>
  <c r="N22" i="311"/>
  <c r="O44" i="311"/>
  <c r="L43" i="311"/>
  <c r="N41" i="311"/>
  <c r="P39" i="311"/>
  <c r="M38" i="311"/>
  <c r="O34" i="311"/>
  <c r="L33" i="311"/>
  <c r="N31" i="311"/>
  <c r="P29" i="311"/>
  <c r="M28" i="311"/>
  <c r="O24" i="311"/>
  <c r="L23" i="311"/>
  <c r="N21" i="311"/>
  <c r="P19" i="311"/>
  <c r="M18" i="311"/>
  <c r="O14" i="311"/>
  <c r="L13" i="311"/>
  <c r="N11" i="311"/>
  <c r="P9" i="311"/>
  <c r="M8" i="311"/>
  <c r="P42" i="311"/>
  <c r="P32" i="311"/>
  <c r="N24" i="311"/>
  <c r="L18" i="311"/>
  <c r="L8" i="311"/>
  <c r="P30" i="311"/>
  <c r="M19" i="311"/>
  <c r="P10" i="311"/>
  <c r="P45" i="311"/>
  <c r="M44" i="311"/>
  <c r="O42" i="311"/>
  <c r="L41" i="311"/>
  <c r="N39" i="311"/>
  <c r="P35" i="311"/>
  <c r="M34" i="311"/>
  <c r="O32" i="311"/>
  <c r="L31" i="311"/>
  <c r="N29" i="311"/>
  <c r="P25" i="311"/>
  <c r="M24" i="311"/>
  <c r="O22" i="311"/>
  <c r="L21" i="311"/>
  <c r="N19" i="311"/>
  <c r="P15" i="311"/>
  <c r="M14" i="311"/>
  <c r="O12" i="311"/>
  <c r="L11" i="311"/>
  <c r="N9" i="311"/>
  <c r="O45" i="311"/>
  <c r="L44" i="311"/>
  <c r="N42" i="311"/>
  <c r="P40" i="311"/>
  <c r="M39" i="311"/>
  <c r="O35" i="311"/>
  <c r="N32" i="311"/>
  <c r="L24" i="311"/>
  <c r="L14" i="311"/>
  <c r="L48" i="311"/>
  <c r="N48" i="311"/>
  <c r="P48" i="311"/>
  <c r="M49" i="311"/>
  <c r="O50" i="311"/>
  <c r="O49" i="311"/>
  <c r="L50" i="311"/>
  <c r="N50" i="311"/>
  <c r="P50" i="311"/>
  <c r="O52" i="311"/>
  <c r="M51" i="311"/>
  <c r="O51" i="311"/>
  <c r="L52" i="311"/>
  <c r="N52" i="311"/>
  <c r="P53" i="311"/>
  <c r="P52" i="311"/>
  <c r="M53" i="311"/>
  <c r="O53" i="311"/>
  <c r="N49" i="311"/>
  <c r="P49" i="311"/>
  <c r="M48" i="311"/>
  <c r="O48" i="311"/>
  <c r="L49" i="311"/>
  <c r="L51" i="311"/>
  <c r="M50" i="311"/>
  <c r="N51" i="311"/>
  <c r="P51" i="311"/>
  <c r="M52" i="311"/>
  <c r="L53" i="311"/>
  <c r="N53" i="311"/>
  <c r="O39" i="326"/>
  <c r="L44" i="326"/>
  <c r="P30" i="326"/>
  <c r="O45" i="326"/>
  <c r="M34" i="326"/>
  <c r="L43" i="326"/>
  <c r="L30" i="326"/>
  <c r="P44" i="326"/>
  <c r="N33" i="326"/>
  <c r="M35" i="326"/>
  <c r="O40" i="326"/>
  <c r="N32" i="326"/>
  <c r="P35" i="326"/>
  <c r="O44" i="326"/>
  <c r="O31" i="326"/>
  <c r="L35" i="326"/>
  <c r="P38" i="326"/>
  <c r="M42" i="326"/>
  <c r="L34" i="326"/>
  <c r="N39" i="326"/>
  <c r="N31" i="326"/>
  <c r="M33" i="326"/>
  <c r="O38" i="326"/>
  <c r="N40" i="326"/>
  <c r="L38" i="326"/>
  <c r="P43" i="326"/>
  <c r="O35" i="326"/>
  <c r="L41" i="326"/>
  <c r="M41" i="326"/>
  <c r="L33" i="326"/>
  <c r="P34" i="326"/>
  <c r="M40" i="326"/>
  <c r="L42" i="326"/>
  <c r="O30" i="326"/>
  <c r="N45" i="326"/>
  <c r="M39" i="326"/>
  <c r="O42" i="326"/>
  <c r="P42" i="326"/>
  <c r="O34" i="326"/>
  <c r="N38" i="326"/>
  <c r="P41" i="326"/>
  <c r="N34" i="326"/>
  <c r="O43" i="326"/>
  <c r="M32" i="326"/>
  <c r="P40" i="326"/>
  <c r="P32" i="326"/>
  <c r="M44" i="326"/>
  <c r="N44" i="326"/>
  <c r="M38" i="326"/>
  <c r="L40" i="326"/>
  <c r="N43" i="326"/>
  <c r="N30" i="326"/>
  <c r="M45" i="326"/>
  <c r="P33" i="326"/>
  <c r="N42" i="326"/>
  <c r="L31" i="326"/>
  <c r="P45" i="326"/>
  <c r="P39" i="326"/>
  <c r="O41" i="326"/>
  <c r="M30" i="326"/>
  <c r="L45" i="326"/>
  <c r="L32" i="326"/>
  <c r="N35" i="326"/>
  <c r="O32" i="326"/>
  <c r="N41" i="326"/>
  <c r="M31" i="326"/>
  <c r="M43" i="326"/>
  <c r="P31" i="326"/>
  <c r="O33" i="326"/>
  <c r="L39" i="326"/>
  <c r="C8" i="325"/>
  <c r="D31" i="325"/>
  <c r="G26" i="325"/>
  <c r="G8" i="325"/>
  <c r="C29" i="325"/>
  <c r="G25" i="325"/>
  <c r="E15" i="325"/>
  <c r="G29" i="325"/>
  <c r="N15" i="326"/>
  <c r="P13" i="326"/>
  <c r="M12" i="326"/>
  <c r="O10" i="326"/>
  <c r="L9" i="326"/>
  <c r="F18" i="325"/>
  <c r="C18" i="325"/>
  <c r="G18" i="325"/>
  <c r="M15" i="326"/>
  <c r="O13" i="326"/>
  <c r="L12" i="326"/>
  <c r="N10" i="326"/>
  <c r="P8" i="326"/>
  <c r="G34" i="325"/>
  <c r="E18" i="325"/>
  <c r="N12" i="326"/>
  <c r="L15" i="326"/>
  <c r="N13" i="326"/>
  <c r="P11" i="326"/>
  <c r="M10" i="326"/>
  <c r="O8" i="326"/>
  <c r="F34" i="325"/>
  <c r="D18" i="325"/>
  <c r="O15" i="326"/>
  <c r="P14" i="326"/>
  <c r="M13" i="326"/>
  <c r="O11" i="326"/>
  <c r="L10" i="326"/>
  <c r="N8" i="326"/>
  <c r="E34" i="325"/>
  <c r="M9" i="326"/>
  <c r="O14" i="326"/>
  <c r="L13" i="326"/>
  <c r="N11" i="326"/>
  <c r="P9" i="326"/>
  <c r="M8" i="326"/>
  <c r="D34" i="325"/>
  <c r="L14" i="326"/>
  <c r="N14" i="326"/>
  <c r="P12" i="326"/>
  <c r="M11" i="326"/>
  <c r="O9" i="326"/>
  <c r="L8" i="326"/>
  <c r="C34" i="325"/>
  <c r="P10" i="326"/>
  <c r="P15" i="326"/>
  <c r="M14" i="326"/>
  <c r="O12" i="326"/>
  <c r="L11" i="326"/>
  <c r="N9" i="326"/>
  <c r="F8" i="325"/>
  <c r="D30" i="325"/>
  <c r="C11" i="325"/>
  <c r="D11" i="325"/>
  <c r="E31" i="325"/>
  <c r="D8" i="325"/>
  <c r="E8" i="325"/>
  <c r="D15" i="325"/>
  <c r="C12" i="325"/>
  <c r="D12" i="325"/>
  <c r="E12" i="325"/>
  <c r="E11" i="325"/>
  <c r="F11" i="325"/>
  <c r="G11" i="325"/>
  <c r="G19" i="325"/>
  <c r="F15" i="325"/>
  <c r="G15" i="325"/>
  <c r="C19" i="325"/>
  <c r="F12" i="325"/>
  <c r="G12" i="325"/>
  <c r="C15" i="325"/>
  <c r="F25" i="325"/>
  <c r="C22" i="325"/>
  <c r="D22" i="325"/>
  <c r="E22" i="325"/>
  <c r="D19" i="325"/>
  <c r="E19" i="325"/>
  <c r="F19" i="325"/>
  <c r="D29" i="325"/>
  <c r="E29" i="325"/>
  <c r="C26" i="325"/>
  <c r="F22" i="325"/>
  <c r="G22" i="325"/>
  <c r="E25" i="325"/>
  <c r="C30" i="325"/>
  <c r="E30" i="325"/>
  <c r="F30" i="325"/>
  <c r="F29" i="325"/>
  <c r="C25" i="325"/>
  <c r="D25" i="325"/>
  <c r="F26" i="325"/>
  <c r="F31" i="325"/>
  <c r="G31" i="325"/>
  <c r="G30" i="325"/>
  <c r="D26" i="325"/>
  <c r="E26" i="325"/>
  <c r="C31" i="325"/>
  <c r="O62" i="324"/>
  <c r="L61" i="324"/>
  <c r="N59" i="324"/>
  <c r="P55" i="324"/>
  <c r="M54" i="324"/>
  <c r="O52" i="324"/>
  <c r="L51" i="324"/>
  <c r="N49" i="324"/>
  <c r="P45" i="324"/>
  <c r="M44" i="324"/>
  <c r="O42" i="324"/>
  <c r="L41" i="324"/>
  <c r="N39" i="324"/>
  <c r="P35" i="324"/>
  <c r="M34" i="324"/>
  <c r="O32" i="324"/>
  <c r="L31" i="324"/>
  <c r="N29" i="324"/>
  <c r="P25" i="324"/>
  <c r="M24" i="324"/>
  <c r="O22" i="324"/>
  <c r="L21" i="324"/>
  <c r="N19" i="324"/>
  <c r="P15" i="324"/>
  <c r="M14" i="324"/>
  <c r="N9" i="324"/>
  <c r="M9" i="324"/>
  <c r="L60" i="324"/>
  <c r="N48" i="324"/>
  <c r="P34" i="324"/>
  <c r="M23" i="324"/>
  <c r="P32" i="324"/>
  <c r="L18" i="324"/>
  <c r="N62" i="324"/>
  <c r="P60" i="324"/>
  <c r="M59" i="324"/>
  <c r="O55" i="324"/>
  <c r="L54" i="324"/>
  <c r="N52" i="324"/>
  <c r="P50" i="324"/>
  <c r="M49" i="324"/>
  <c r="O45" i="324"/>
  <c r="L44" i="324"/>
  <c r="N42" i="324"/>
  <c r="P40" i="324"/>
  <c r="M39" i="324"/>
  <c r="O35" i="324"/>
  <c r="L34" i="324"/>
  <c r="N32" i="324"/>
  <c r="P30" i="324"/>
  <c r="M29" i="324"/>
  <c r="O25" i="324"/>
  <c r="L24" i="324"/>
  <c r="N22" i="324"/>
  <c r="P20" i="324"/>
  <c r="M19" i="324"/>
  <c r="O15" i="324"/>
  <c r="L14" i="324"/>
  <c r="P10" i="324"/>
  <c r="L9" i="324"/>
  <c r="O51" i="324"/>
  <c r="L40" i="324"/>
  <c r="N28" i="324"/>
  <c r="P14" i="324"/>
  <c r="N34" i="324"/>
  <c r="M21" i="324"/>
  <c r="P63" i="324"/>
  <c r="M62" i="324"/>
  <c r="O60" i="324"/>
  <c r="L59" i="324"/>
  <c r="N55" i="324"/>
  <c r="P53" i="324"/>
  <c r="M52" i="324"/>
  <c r="O50" i="324"/>
  <c r="L49" i="324"/>
  <c r="N45" i="324"/>
  <c r="P43" i="324"/>
  <c r="M42" i="324"/>
  <c r="O40" i="324"/>
  <c r="L39" i="324"/>
  <c r="N35" i="324"/>
  <c r="P33" i="324"/>
  <c r="M32" i="324"/>
  <c r="O30" i="324"/>
  <c r="L29" i="324"/>
  <c r="N25" i="324"/>
  <c r="P23" i="324"/>
  <c r="M22" i="324"/>
  <c r="O20" i="324"/>
  <c r="L19" i="324"/>
  <c r="N15" i="324"/>
  <c r="O10" i="324"/>
  <c r="M53" i="324"/>
  <c r="O41" i="324"/>
  <c r="L30" i="324"/>
  <c r="N18" i="324"/>
  <c r="M41" i="324"/>
  <c r="N24" i="324"/>
  <c r="O9" i="324"/>
  <c r="O63" i="324"/>
  <c r="L62" i="324"/>
  <c r="N60" i="324"/>
  <c r="P58" i="324"/>
  <c r="M55" i="324"/>
  <c r="O53" i="324"/>
  <c r="L52" i="324"/>
  <c r="N50" i="324"/>
  <c r="P48" i="324"/>
  <c r="M45" i="324"/>
  <c r="O43" i="324"/>
  <c r="L42" i="324"/>
  <c r="N40" i="324"/>
  <c r="P38" i="324"/>
  <c r="M35" i="324"/>
  <c r="O33" i="324"/>
  <c r="L32" i="324"/>
  <c r="N30" i="324"/>
  <c r="P28" i="324"/>
  <c r="M25" i="324"/>
  <c r="O23" i="324"/>
  <c r="L22" i="324"/>
  <c r="N20" i="324"/>
  <c r="P18" i="324"/>
  <c r="M15" i="324"/>
  <c r="N10" i="324"/>
  <c r="P8" i="324"/>
  <c r="O8" i="324"/>
  <c r="N58" i="324"/>
  <c r="M43" i="324"/>
  <c r="O31" i="324"/>
  <c r="O21" i="324"/>
  <c r="L10" i="324"/>
  <c r="M31" i="324"/>
  <c r="N14" i="324"/>
  <c r="N63" i="324"/>
  <c r="P61" i="324"/>
  <c r="M60" i="324"/>
  <c r="O58" i="324"/>
  <c r="L55" i="324"/>
  <c r="N53" i="324"/>
  <c r="P51" i="324"/>
  <c r="M50" i="324"/>
  <c r="O48" i="324"/>
  <c r="L45" i="324"/>
  <c r="N43" i="324"/>
  <c r="P41" i="324"/>
  <c r="M40" i="324"/>
  <c r="O38" i="324"/>
  <c r="L35" i="324"/>
  <c r="N33" i="324"/>
  <c r="P31" i="324"/>
  <c r="M30" i="324"/>
  <c r="O28" i="324"/>
  <c r="L25" i="324"/>
  <c r="N23" i="324"/>
  <c r="P21" i="324"/>
  <c r="M20" i="324"/>
  <c r="O18" i="324"/>
  <c r="L15" i="324"/>
  <c r="M10" i="324"/>
  <c r="O61" i="324"/>
  <c r="L50" i="324"/>
  <c r="N38" i="324"/>
  <c r="P24" i="324"/>
  <c r="L38" i="324"/>
  <c r="O19" i="324"/>
  <c r="M63" i="324"/>
  <c r="P54" i="324"/>
  <c r="P44" i="324"/>
  <c r="M33" i="324"/>
  <c r="L20" i="324"/>
  <c r="N8" i="324"/>
  <c r="L28" i="324"/>
  <c r="L63" i="324"/>
  <c r="N61" i="324"/>
  <c r="P59" i="324"/>
  <c r="M58" i="324"/>
  <c r="O54" i="324"/>
  <c r="L53" i="324"/>
  <c r="N51" i="324"/>
  <c r="P49" i="324"/>
  <c r="M48" i="324"/>
  <c r="O44" i="324"/>
  <c r="L43" i="324"/>
  <c r="N41" i="324"/>
  <c r="P39" i="324"/>
  <c r="M38" i="324"/>
  <c r="O34" i="324"/>
  <c r="L33" i="324"/>
  <c r="N31" i="324"/>
  <c r="P29" i="324"/>
  <c r="M28" i="324"/>
  <c r="O24" i="324"/>
  <c r="L23" i="324"/>
  <c r="N21" i="324"/>
  <c r="P19" i="324"/>
  <c r="M18" i="324"/>
  <c r="O14" i="324"/>
  <c r="P9" i="324"/>
  <c r="M8" i="324"/>
  <c r="O49" i="324"/>
  <c r="N44" i="324"/>
  <c r="O39" i="324"/>
  <c r="P22" i="324"/>
  <c r="L8" i="324"/>
  <c r="P62" i="324"/>
  <c r="M61" i="324"/>
  <c r="O59" i="324"/>
  <c r="L58" i="324"/>
  <c r="N54" i="324"/>
  <c r="P52" i="324"/>
  <c r="M51" i="324"/>
  <c r="L48" i="324"/>
  <c r="P42" i="324"/>
  <c r="O29" i="324"/>
  <c r="P55" i="323"/>
  <c r="M54" i="323"/>
  <c r="O52" i="323"/>
  <c r="L51" i="323"/>
  <c r="N49" i="323"/>
  <c r="P45" i="323"/>
  <c r="M44" i="323"/>
  <c r="O42" i="323"/>
  <c r="L41" i="323"/>
  <c r="N39" i="323"/>
  <c r="P35" i="323"/>
  <c r="M34" i="323"/>
  <c r="O32" i="323"/>
  <c r="L31" i="323"/>
  <c r="N29" i="323"/>
  <c r="P25" i="323"/>
  <c r="M24" i="323"/>
  <c r="O22" i="323"/>
  <c r="L21" i="323"/>
  <c r="N19" i="323"/>
  <c r="P15" i="323"/>
  <c r="M14" i="323"/>
  <c r="O12" i="323"/>
  <c r="L11" i="323"/>
  <c r="N9" i="323"/>
  <c r="O44" i="323"/>
  <c r="L33" i="323"/>
  <c r="N21" i="323"/>
  <c r="P9" i="323"/>
  <c r="L48" i="323"/>
  <c r="N34" i="323"/>
  <c r="P22" i="323"/>
  <c r="M11" i="323"/>
  <c r="O55" i="323"/>
  <c r="L54" i="323"/>
  <c r="N52" i="323"/>
  <c r="P50" i="323"/>
  <c r="M49" i="323"/>
  <c r="O45" i="323"/>
  <c r="L44" i="323"/>
  <c r="N42" i="323"/>
  <c r="P40" i="323"/>
  <c r="M39" i="323"/>
  <c r="O35" i="323"/>
  <c r="L34" i="323"/>
  <c r="N32" i="323"/>
  <c r="P30" i="323"/>
  <c r="M29" i="323"/>
  <c r="O25" i="323"/>
  <c r="L24" i="323"/>
  <c r="N22" i="323"/>
  <c r="P20" i="323"/>
  <c r="M19" i="323"/>
  <c r="O15" i="323"/>
  <c r="L14" i="323"/>
  <c r="N12" i="323"/>
  <c r="P10" i="323"/>
  <c r="M9" i="323"/>
  <c r="O54" i="323"/>
  <c r="L43" i="323"/>
  <c r="N31" i="323"/>
  <c r="P19" i="323"/>
  <c r="P52" i="323"/>
  <c r="P42" i="323"/>
  <c r="M31" i="323"/>
  <c r="O19" i="323"/>
  <c r="L8" i="323"/>
  <c r="N55" i="323"/>
  <c r="P53" i="323"/>
  <c r="M52" i="323"/>
  <c r="O50" i="323"/>
  <c r="L49" i="323"/>
  <c r="N45" i="323"/>
  <c r="P43" i="323"/>
  <c r="M42" i="323"/>
  <c r="O40" i="323"/>
  <c r="L39" i="323"/>
  <c r="N35" i="323"/>
  <c r="P33" i="323"/>
  <c r="M32" i="323"/>
  <c r="O30" i="323"/>
  <c r="L29" i="323"/>
  <c r="N25" i="323"/>
  <c r="P23" i="323"/>
  <c r="M22" i="323"/>
  <c r="O20" i="323"/>
  <c r="L19" i="323"/>
  <c r="N15" i="323"/>
  <c r="P13" i="323"/>
  <c r="M12" i="323"/>
  <c r="O10" i="323"/>
  <c r="L9" i="323"/>
  <c r="P49" i="323"/>
  <c r="M38" i="323"/>
  <c r="O24" i="323"/>
  <c r="L13" i="323"/>
  <c r="M51" i="323"/>
  <c r="O39" i="323"/>
  <c r="L28" i="323"/>
  <c r="N14" i="323"/>
  <c r="M55" i="323"/>
  <c r="O53" i="323"/>
  <c r="L52" i="323"/>
  <c r="N50" i="323"/>
  <c r="P48" i="323"/>
  <c r="M45" i="323"/>
  <c r="O43" i="323"/>
  <c r="L42" i="323"/>
  <c r="N40" i="323"/>
  <c r="P38" i="323"/>
  <c r="M35" i="323"/>
  <c r="O33" i="323"/>
  <c r="L32" i="323"/>
  <c r="N30" i="323"/>
  <c r="P28" i="323"/>
  <c r="M25" i="323"/>
  <c r="O23" i="323"/>
  <c r="L22" i="323"/>
  <c r="N20" i="323"/>
  <c r="P18" i="323"/>
  <c r="M15" i="323"/>
  <c r="O13" i="323"/>
  <c r="L12" i="323"/>
  <c r="N10" i="323"/>
  <c r="P8" i="323"/>
  <c r="L53" i="323"/>
  <c r="P39" i="323"/>
  <c r="M28" i="323"/>
  <c r="O14" i="323"/>
  <c r="N54" i="323"/>
  <c r="M41" i="323"/>
  <c r="O29" i="323"/>
  <c r="L18" i="323"/>
  <c r="L55" i="323"/>
  <c r="N53" i="323"/>
  <c r="P51" i="323"/>
  <c r="M50" i="323"/>
  <c r="O48" i="323"/>
  <c r="L45" i="323"/>
  <c r="N43" i="323"/>
  <c r="P41" i="323"/>
  <c r="M40" i="323"/>
  <c r="O38" i="323"/>
  <c r="L35" i="323"/>
  <c r="N33" i="323"/>
  <c r="P31" i="323"/>
  <c r="M30" i="323"/>
  <c r="O28" i="323"/>
  <c r="L25" i="323"/>
  <c r="N23" i="323"/>
  <c r="P21" i="323"/>
  <c r="M20" i="323"/>
  <c r="O18" i="323"/>
  <c r="L15" i="323"/>
  <c r="N13" i="323"/>
  <c r="P11" i="323"/>
  <c r="M10" i="323"/>
  <c r="O8" i="323"/>
  <c r="M48" i="323"/>
  <c r="O34" i="323"/>
  <c r="L23" i="323"/>
  <c r="N11" i="323"/>
  <c r="O49" i="323"/>
  <c r="L38" i="323"/>
  <c r="N24" i="323"/>
  <c r="P12" i="323"/>
  <c r="P54" i="323"/>
  <c r="M53" i="323"/>
  <c r="O51" i="323"/>
  <c r="L50" i="323"/>
  <c r="N48" i="323"/>
  <c r="P44" i="323"/>
  <c r="M43" i="323"/>
  <c r="O41" i="323"/>
  <c r="L40" i="323"/>
  <c r="N38" i="323"/>
  <c r="P34" i="323"/>
  <c r="M33" i="323"/>
  <c r="O31" i="323"/>
  <c r="L30" i="323"/>
  <c r="N28" i="323"/>
  <c r="P24" i="323"/>
  <c r="M23" i="323"/>
  <c r="O21" i="323"/>
  <c r="L20" i="323"/>
  <c r="N18" i="323"/>
  <c r="P14" i="323"/>
  <c r="M13" i="323"/>
  <c r="O11" i="323"/>
  <c r="L10" i="323"/>
  <c r="N8" i="323"/>
  <c r="N51" i="323"/>
  <c r="N41" i="323"/>
  <c r="P29" i="323"/>
  <c r="M18" i="323"/>
  <c r="M8" i="323"/>
  <c r="N44" i="323"/>
  <c r="P32" i="323"/>
  <c r="M21" i="323"/>
  <c r="O9" i="323"/>
  <c r="F30" i="321"/>
  <c r="D36" i="321"/>
  <c r="F31" i="321"/>
  <c r="D29" i="321"/>
  <c r="F24" i="321"/>
  <c r="D21" i="321"/>
  <c r="F14" i="321"/>
  <c r="D12" i="321"/>
  <c r="G11" i="288"/>
  <c r="E14" i="321"/>
  <c r="G9" i="321"/>
  <c r="F12" i="288"/>
  <c r="E29" i="321"/>
  <c r="C13" i="321"/>
  <c r="E30" i="321"/>
  <c r="C36" i="321"/>
  <c r="G34" i="321"/>
  <c r="E31" i="321"/>
  <c r="C29" i="321"/>
  <c r="G25" i="321"/>
  <c r="E24" i="321"/>
  <c r="C21" i="321"/>
  <c r="G17" i="321"/>
  <c r="C12" i="321"/>
  <c r="F11" i="288"/>
  <c r="D11" i="288"/>
  <c r="C35" i="321"/>
  <c r="G14" i="321"/>
  <c r="D30" i="321"/>
  <c r="F34" i="321"/>
  <c r="D31" i="321"/>
  <c r="F25" i="321"/>
  <c r="D24" i="321"/>
  <c r="F17" i="321"/>
  <c r="D14" i="321"/>
  <c r="F9" i="321"/>
  <c r="G12" i="288"/>
  <c r="E11" i="288"/>
  <c r="G13" i="321"/>
  <c r="C21" i="288"/>
  <c r="E21" i="288"/>
  <c r="G24" i="321"/>
  <c r="C30" i="321"/>
  <c r="G35" i="321"/>
  <c r="E34" i="321"/>
  <c r="C31" i="321"/>
  <c r="G26" i="321"/>
  <c r="E25" i="321"/>
  <c r="C24" i="321"/>
  <c r="G18" i="321"/>
  <c r="E17" i="321"/>
  <c r="C14" i="321"/>
  <c r="E9" i="321"/>
  <c r="G30" i="321"/>
  <c r="E21" i="321"/>
  <c r="F35" i="321"/>
  <c r="D34" i="321"/>
  <c r="F26" i="321"/>
  <c r="D25" i="321"/>
  <c r="F18" i="321"/>
  <c r="D17" i="321"/>
  <c r="F13" i="321"/>
  <c r="D9" i="321"/>
  <c r="D21" i="288"/>
  <c r="E12" i="288"/>
  <c r="C11" i="288"/>
  <c r="E13" i="321"/>
  <c r="D12" i="288"/>
  <c r="C26" i="321"/>
  <c r="G21" i="288"/>
  <c r="G36" i="321"/>
  <c r="E35" i="321"/>
  <c r="C34" i="321"/>
  <c r="G29" i="321"/>
  <c r="E26" i="321"/>
  <c r="C25" i="321"/>
  <c r="G21" i="321"/>
  <c r="E18" i="321"/>
  <c r="C17" i="321"/>
  <c r="G12" i="321"/>
  <c r="G31" i="321"/>
  <c r="E12" i="321"/>
  <c r="F36" i="321"/>
  <c r="D35" i="321"/>
  <c r="F29" i="321"/>
  <c r="D26" i="321"/>
  <c r="F21" i="321"/>
  <c r="D18" i="321"/>
  <c r="F12" i="321"/>
  <c r="D13" i="321"/>
  <c r="F21" i="288"/>
  <c r="C12" i="288"/>
  <c r="E36" i="321"/>
  <c r="C18" i="321"/>
  <c r="P33" i="318"/>
  <c r="N35" i="318"/>
  <c r="L37" i="318"/>
  <c r="O38" i="318"/>
  <c r="M40" i="318"/>
  <c r="P41" i="318"/>
  <c r="N43" i="318"/>
  <c r="L17" i="318"/>
  <c r="O18" i="318"/>
  <c r="M20" i="318"/>
  <c r="P21" i="318"/>
  <c r="N23" i="318"/>
  <c r="P19" i="317"/>
  <c r="P40" i="318"/>
  <c r="M19" i="318"/>
  <c r="L24" i="318"/>
  <c r="L34" i="318"/>
  <c r="O35" i="318"/>
  <c r="M37" i="318"/>
  <c r="P38" i="318"/>
  <c r="N40" i="318"/>
  <c r="L42" i="318"/>
  <c r="O43" i="318"/>
  <c r="M17" i="318"/>
  <c r="P18" i="318"/>
  <c r="N20" i="318"/>
  <c r="L22" i="318"/>
  <c r="O23" i="318"/>
  <c r="L20" i="317"/>
  <c r="O37" i="318"/>
  <c r="N42" i="318"/>
  <c r="O17" i="318"/>
  <c r="N22" i="318"/>
  <c r="M34" i="318"/>
  <c r="P35" i="318"/>
  <c r="N37" i="318"/>
  <c r="L39" i="318"/>
  <c r="O40" i="318"/>
  <c r="M42" i="318"/>
  <c r="P43" i="318"/>
  <c r="N17" i="318"/>
  <c r="L19" i="318"/>
  <c r="O20" i="318"/>
  <c r="M22" i="318"/>
  <c r="P23" i="318"/>
  <c r="M20" i="317"/>
  <c r="L36" i="318"/>
  <c r="M39" i="318"/>
  <c r="L44" i="318"/>
  <c r="P20" i="318"/>
  <c r="N20" i="317"/>
  <c r="N34" i="318"/>
  <c r="L33" i="318"/>
  <c r="O34" i="318"/>
  <c r="M36" i="318"/>
  <c r="P37" i="318"/>
  <c r="N39" i="318"/>
  <c r="L41" i="318"/>
  <c r="O42" i="318"/>
  <c r="M44" i="318"/>
  <c r="P17" i="318"/>
  <c r="N19" i="318"/>
  <c r="L21" i="318"/>
  <c r="O22" i="318"/>
  <c r="M24" i="318"/>
  <c r="L19" i="317"/>
  <c r="O20" i="317"/>
  <c r="M33" i="318"/>
  <c r="P34" i="318"/>
  <c r="N36" i="318"/>
  <c r="L38" i="318"/>
  <c r="O39" i="318"/>
  <c r="M41" i="318"/>
  <c r="P42" i="318"/>
  <c r="N44" i="318"/>
  <c r="L18" i="318"/>
  <c r="O19" i="318"/>
  <c r="M21" i="318"/>
  <c r="P22" i="318"/>
  <c r="N24" i="318"/>
  <c r="M19" i="317"/>
  <c r="P20" i="317"/>
  <c r="N33" i="318"/>
  <c r="L35" i="318"/>
  <c r="O36" i="318"/>
  <c r="M38" i="318"/>
  <c r="P39" i="318"/>
  <c r="N41" i="318"/>
  <c r="L43" i="318"/>
  <c r="O44" i="318"/>
  <c r="M18" i="318"/>
  <c r="P19" i="318"/>
  <c r="N21" i="318"/>
  <c r="L23" i="318"/>
  <c r="O24" i="318"/>
  <c r="N19" i="317"/>
  <c r="O33" i="318"/>
  <c r="M35" i="318"/>
  <c r="P36" i="318"/>
  <c r="N38" i="318"/>
  <c r="L40" i="318"/>
  <c r="O41" i="318"/>
  <c r="M43" i="318"/>
  <c r="P44" i="318"/>
  <c r="N18" i="318"/>
  <c r="L20" i="318"/>
  <c r="O21" i="318"/>
  <c r="M23" i="318"/>
  <c r="P24" i="318"/>
  <c r="O19" i="317"/>
  <c r="O54" i="319"/>
  <c r="L53" i="319"/>
  <c r="N51" i="319"/>
  <c r="P49" i="319"/>
  <c r="M48" i="319"/>
  <c r="O44" i="319"/>
  <c r="L43" i="319"/>
  <c r="N41" i="319"/>
  <c r="P39" i="319"/>
  <c r="M38" i="319"/>
  <c r="O34" i="319"/>
  <c r="L33" i="319"/>
  <c r="N31" i="319"/>
  <c r="P29" i="319"/>
  <c r="M28" i="319"/>
  <c r="O24" i="319"/>
  <c r="L23" i="319"/>
  <c r="N21" i="319"/>
  <c r="P19" i="319"/>
  <c r="M18" i="319"/>
  <c r="O14" i="319"/>
  <c r="L13" i="319"/>
  <c r="N11" i="319"/>
  <c r="P9" i="319"/>
  <c r="M8" i="319"/>
  <c r="M53" i="319"/>
  <c r="L40" i="319"/>
  <c r="P24" i="319"/>
  <c r="O11" i="319"/>
  <c r="N54" i="319"/>
  <c r="P52" i="319"/>
  <c r="M51" i="319"/>
  <c r="O49" i="319"/>
  <c r="L48" i="319"/>
  <c r="N44" i="319"/>
  <c r="P42" i="319"/>
  <c r="M41" i="319"/>
  <c r="O39" i="319"/>
  <c r="L38" i="319"/>
  <c r="N34" i="319"/>
  <c r="P32" i="319"/>
  <c r="M31" i="319"/>
  <c r="O29" i="319"/>
  <c r="L28" i="319"/>
  <c r="N24" i="319"/>
  <c r="P22" i="319"/>
  <c r="M21" i="319"/>
  <c r="O19" i="319"/>
  <c r="L18" i="319"/>
  <c r="N14" i="319"/>
  <c r="P12" i="319"/>
  <c r="M11" i="319"/>
  <c r="O9" i="319"/>
  <c r="L8" i="319"/>
  <c r="P44" i="319"/>
  <c r="O31" i="319"/>
  <c r="N18" i="319"/>
  <c r="P55" i="319"/>
  <c r="M54" i="319"/>
  <c r="O52" i="319"/>
  <c r="L51" i="319"/>
  <c r="N49" i="319"/>
  <c r="P45" i="319"/>
  <c r="M44" i="319"/>
  <c r="O42" i="319"/>
  <c r="L41" i="319"/>
  <c r="N39" i="319"/>
  <c r="P35" i="319"/>
  <c r="M34" i="319"/>
  <c r="O32" i="319"/>
  <c r="L31" i="319"/>
  <c r="N29" i="319"/>
  <c r="P25" i="319"/>
  <c r="M24" i="319"/>
  <c r="O22" i="319"/>
  <c r="L21" i="319"/>
  <c r="N19" i="319"/>
  <c r="P15" i="319"/>
  <c r="M14" i="319"/>
  <c r="O12" i="319"/>
  <c r="L11" i="319"/>
  <c r="N9" i="319"/>
  <c r="P54" i="319"/>
  <c r="O41" i="319"/>
  <c r="N28" i="319"/>
  <c r="M13" i="319"/>
  <c r="O55" i="319"/>
  <c r="L54" i="319"/>
  <c r="N52" i="319"/>
  <c r="P50" i="319"/>
  <c r="M49" i="319"/>
  <c r="O45" i="319"/>
  <c r="L44" i="319"/>
  <c r="N42" i="319"/>
  <c r="P40" i="319"/>
  <c r="M39" i="319"/>
  <c r="O35" i="319"/>
  <c r="L34" i="319"/>
  <c r="N32" i="319"/>
  <c r="P30" i="319"/>
  <c r="M29" i="319"/>
  <c r="O25" i="319"/>
  <c r="L24" i="319"/>
  <c r="N22" i="319"/>
  <c r="P20" i="319"/>
  <c r="M19" i="319"/>
  <c r="O15" i="319"/>
  <c r="L14" i="319"/>
  <c r="N12" i="319"/>
  <c r="P10" i="319"/>
  <c r="M9" i="319"/>
  <c r="O51" i="319"/>
  <c r="N38" i="319"/>
  <c r="M23" i="319"/>
  <c r="L10" i="319"/>
  <c r="N55" i="319"/>
  <c r="P53" i="319"/>
  <c r="M52" i="319"/>
  <c r="O50" i="319"/>
  <c r="L49" i="319"/>
  <c r="N45" i="319"/>
  <c r="P43" i="319"/>
  <c r="M42" i="319"/>
  <c r="O40" i="319"/>
  <c r="L39" i="319"/>
  <c r="N35" i="319"/>
  <c r="P33" i="319"/>
  <c r="M32" i="319"/>
  <c r="O30" i="319"/>
  <c r="L29" i="319"/>
  <c r="N25" i="319"/>
  <c r="P23" i="319"/>
  <c r="M22" i="319"/>
  <c r="O20" i="319"/>
  <c r="L19" i="319"/>
  <c r="N15" i="319"/>
  <c r="P13" i="319"/>
  <c r="M12" i="319"/>
  <c r="O10" i="319"/>
  <c r="L9" i="319"/>
  <c r="N48" i="319"/>
  <c r="M33" i="319"/>
  <c r="L20" i="319"/>
  <c r="M55" i="319"/>
  <c r="O53" i="319"/>
  <c r="L52" i="319"/>
  <c r="N50" i="319"/>
  <c r="P48" i="319"/>
  <c r="M45" i="319"/>
  <c r="O43" i="319"/>
  <c r="L42" i="319"/>
  <c r="N40" i="319"/>
  <c r="P38" i="319"/>
  <c r="M35" i="319"/>
  <c r="O33" i="319"/>
  <c r="L32" i="319"/>
  <c r="N30" i="319"/>
  <c r="P28" i="319"/>
  <c r="M25" i="319"/>
  <c r="O23" i="319"/>
  <c r="L22" i="319"/>
  <c r="N20" i="319"/>
  <c r="P18" i="319"/>
  <c r="M15" i="319"/>
  <c r="O13" i="319"/>
  <c r="L12" i="319"/>
  <c r="N10" i="319"/>
  <c r="P8" i="319"/>
  <c r="L50" i="319"/>
  <c r="P34" i="319"/>
  <c r="O21" i="319"/>
  <c r="N8" i="319"/>
  <c r="L55" i="319"/>
  <c r="N53" i="319"/>
  <c r="P51" i="319"/>
  <c r="M50" i="319"/>
  <c r="O48" i="319"/>
  <c r="L45" i="319"/>
  <c r="N43" i="319"/>
  <c r="P41" i="319"/>
  <c r="M40" i="319"/>
  <c r="O38" i="319"/>
  <c r="L35" i="319"/>
  <c r="N33" i="319"/>
  <c r="P31" i="319"/>
  <c r="M30" i="319"/>
  <c r="O28" i="319"/>
  <c r="L25" i="319"/>
  <c r="N23" i="319"/>
  <c r="P21" i="319"/>
  <c r="M20" i="319"/>
  <c r="O18" i="319"/>
  <c r="L15" i="319"/>
  <c r="N13" i="319"/>
  <c r="P11" i="319"/>
  <c r="M10" i="319"/>
  <c r="O8" i="319"/>
  <c r="M43" i="319"/>
  <c r="L30" i="319"/>
  <c r="P14" i="319"/>
  <c r="N53" i="318"/>
  <c r="P51" i="318"/>
  <c r="M50" i="318"/>
  <c r="O48" i="318"/>
  <c r="L47" i="318"/>
  <c r="O32" i="318"/>
  <c r="L31" i="318"/>
  <c r="N29" i="318"/>
  <c r="P27" i="318"/>
  <c r="N15" i="318"/>
  <c r="P13" i="318"/>
  <c r="M12" i="318"/>
  <c r="O10" i="318"/>
  <c r="L9" i="318"/>
  <c r="M53" i="318"/>
  <c r="O51" i="318"/>
  <c r="L50" i="318"/>
  <c r="N48" i="318"/>
  <c r="N32" i="318"/>
  <c r="P30" i="318"/>
  <c r="M29" i="318"/>
  <c r="O27" i="318"/>
  <c r="P16" i="318"/>
  <c r="M15" i="318"/>
  <c r="O13" i="318"/>
  <c r="L12" i="318"/>
  <c r="N10" i="318"/>
  <c r="P8" i="318"/>
  <c r="L53" i="318"/>
  <c r="N51" i="318"/>
  <c r="P49" i="318"/>
  <c r="M48" i="318"/>
  <c r="M32" i="318"/>
  <c r="O30" i="318"/>
  <c r="L29" i="318"/>
  <c r="N27" i="318"/>
  <c r="O16" i="318"/>
  <c r="L15" i="318"/>
  <c r="N13" i="318"/>
  <c r="P11" i="318"/>
  <c r="M10" i="318"/>
  <c r="O8" i="318"/>
  <c r="P52" i="318"/>
  <c r="M51" i="318"/>
  <c r="O49" i="318"/>
  <c r="L48" i="318"/>
  <c r="L32" i="318"/>
  <c r="N30" i="318"/>
  <c r="P28" i="318"/>
  <c r="M27" i="318"/>
  <c r="N16" i="318"/>
  <c r="P14" i="318"/>
  <c r="M13" i="318"/>
  <c r="O11" i="318"/>
  <c r="L10" i="318"/>
  <c r="N8" i="318"/>
  <c r="O52" i="318"/>
  <c r="L51" i="318"/>
  <c r="N49" i="318"/>
  <c r="P47" i="318"/>
  <c r="P31" i="318"/>
  <c r="M30" i="318"/>
  <c r="O28" i="318"/>
  <c r="L27" i="318"/>
  <c r="M16" i="318"/>
  <c r="O14" i="318"/>
  <c r="L13" i="318"/>
  <c r="N11" i="318"/>
  <c r="P9" i="318"/>
  <c r="M8" i="318"/>
  <c r="M14" i="318"/>
  <c r="N9" i="318"/>
  <c r="N52" i="318"/>
  <c r="P50" i="318"/>
  <c r="M49" i="318"/>
  <c r="O47" i="318"/>
  <c r="O31" i="318"/>
  <c r="L30" i="318"/>
  <c r="N28" i="318"/>
  <c r="L16" i="318"/>
  <c r="N14" i="318"/>
  <c r="P12" i="318"/>
  <c r="M11" i="318"/>
  <c r="O9" i="318"/>
  <c r="L8" i="318"/>
  <c r="P15" i="318"/>
  <c r="L11" i="318"/>
  <c r="P53" i="318"/>
  <c r="M52" i="318"/>
  <c r="O50" i="318"/>
  <c r="L49" i="318"/>
  <c r="N47" i="318"/>
  <c r="N31" i="318"/>
  <c r="P29" i="318"/>
  <c r="M28" i="318"/>
  <c r="O12" i="318"/>
  <c r="O53" i="318"/>
  <c r="L52" i="318"/>
  <c r="N50" i="318"/>
  <c r="P48" i="318"/>
  <c r="M47" i="318"/>
  <c r="P32" i="318"/>
  <c r="M31" i="318"/>
  <c r="O29" i="318"/>
  <c r="L28" i="318"/>
  <c r="O15" i="318"/>
  <c r="L14" i="318"/>
  <c r="N12" i="318"/>
  <c r="P10" i="318"/>
  <c r="M9" i="318"/>
  <c r="P42" i="317"/>
  <c r="M41" i="317"/>
  <c r="O39" i="317"/>
  <c r="L38" i="317"/>
  <c r="N34" i="317"/>
  <c r="P32" i="317"/>
  <c r="M31" i="317"/>
  <c r="O29" i="317"/>
  <c r="L28" i="317"/>
  <c r="N26" i="317"/>
  <c r="P24" i="317"/>
  <c r="M23" i="317"/>
  <c r="O18" i="317"/>
  <c r="L17" i="317"/>
  <c r="N15" i="317"/>
  <c r="P13" i="317"/>
  <c r="M12" i="317"/>
  <c r="O10" i="317"/>
  <c r="L9" i="317"/>
  <c r="N9" i="317"/>
  <c r="O42" i="317"/>
  <c r="L41" i="317"/>
  <c r="N39" i="317"/>
  <c r="P37" i="317"/>
  <c r="M34" i="317"/>
  <c r="O32" i="317"/>
  <c r="L31" i="317"/>
  <c r="N29" i="317"/>
  <c r="P27" i="317"/>
  <c r="M26" i="317"/>
  <c r="O24" i="317"/>
  <c r="L23" i="317"/>
  <c r="N18" i="317"/>
  <c r="P16" i="317"/>
  <c r="M15" i="317"/>
  <c r="O13" i="317"/>
  <c r="L12" i="317"/>
  <c r="N10" i="317"/>
  <c r="P8" i="317"/>
  <c r="N17" i="317"/>
  <c r="N42" i="317"/>
  <c r="P40" i="317"/>
  <c r="M39" i="317"/>
  <c r="O37" i="317"/>
  <c r="L34" i="317"/>
  <c r="N32" i="317"/>
  <c r="P30" i="317"/>
  <c r="M29" i="317"/>
  <c r="O27" i="317"/>
  <c r="L26" i="317"/>
  <c r="N24" i="317"/>
  <c r="M18" i="317"/>
  <c r="O16" i="317"/>
  <c r="L15" i="317"/>
  <c r="N13" i="317"/>
  <c r="P11" i="317"/>
  <c r="M10" i="317"/>
  <c r="O8" i="317"/>
  <c r="M14" i="317"/>
  <c r="M42" i="317"/>
  <c r="O40" i="317"/>
  <c r="L39" i="317"/>
  <c r="N37" i="317"/>
  <c r="P33" i="317"/>
  <c r="M32" i="317"/>
  <c r="O30" i="317"/>
  <c r="L29" i="317"/>
  <c r="N27" i="317"/>
  <c r="P25" i="317"/>
  <c r="M24" i="317"/>
  <c r="L18" i="317"/>
  <c r="N16" i="317"/>
  <c r="P14" i="317"/>
  <c r="M13" i="317"/>
  <c r="O11" i="317"/>
  <c r="L10" i="317"/>
  <c r="N8" i="317"/>
  <c r="L42" i="317"/>
  <c r="N40" i="317"/>
  <c r="P38" i="317"/>
  <c r="M37" i="317"/>
  <c r="O33" i="317"/>
  <c r="L32" i="317"/>
  <c r="N30" i="317"/>
  <c r="P28" i="317"/>
  <c r="M27" i="317"/>
  <c r="O25" i="317"/>
  <c r="L24" i="317"/>
  <c r="P17" i="317"/>
  <c r="M16" i="317"/>
  <c r="O14" i="317"/>
  <c r="L13" i="317"/>
  <c r="N11" i="317"/>
  <c r="P9" i="317"/>
  <c r="M8" i="317"/>
  <c r="P41" i="317"/>
  <c r="M40" i="317"/>
  <c r="O38" i="317"/>
  <c r="L37" i="317"/>
  <c r="N33" i="317"/>
  <c r="P31" i="317"/>
  <c r="M30" i="317"/>
  <c r="O28" i="317"/>
  <c r="L27" i="317"/>
  <c r="N25" i="317"/>
  <c r="P23" i="317"/>
  <c r="O17" i="317"/>
  <c r="L16" i="317"/>
  <c r="N14" i="317"/>
  <c r="P12" i="317"/>
  <c r="M11" i="317"/>
  <c r="O9" i="317"/>
  <c r="L8" i="317"/>
  <c r="L11" i="317"/>
  <c r="O41" i="317"/>
  <c r="L40" i="317"/>
  <c r="N38" i="317"/>
  <c r="P34" i="317"/>
  <c r="M33" i="317"/>
  <c r="O31" i="317"/>
  <c r="L30" i="317"/>
  <c r="N28" i="317"/>
  <c r="P26" i="317"/>
  <c r="M25" i="317"/>
  <c r="O23" i="317"/>
  <c r="O12" i="317"/>
  <c r="N41" i="317"/>
  <c r="P39" i="317"/>
  <c r="M38" i="317"/>
  <c r="O34" i="317"/>
  <c r="L33" i="317"/>
  <c r="N31" i="317"/>
  <c r="P29" i="317"/>
  <c r="M28" i="317"/>
  <c r="O26" i="317"/>
  <c r="L25" i="317"/>
  <c r="N23" i="317"/>
  <c r="P18" i="317"/>
  <c r="M17" i="317"/>
  <c r="O15" i="317"/>
  <c r="L14" i="317"/>
  <c r="N12" i="317"/>
  <c r="P10" i="317"/>
  <c r="M9" i="317"/>
  <c r="P15" i="317"/>
  <c r="N37" i="314"/>
  <c r="M32" i="314"/>
  <c r="P23" i="314"/>
  <c r="M39" i="314"/>
  <c r="L12" i="314"/>
  <c r="L22" i="314"/>
  <c r="P37" i="314"/>
  <c r="O32" i="314"/>
  <c r="N23" i="314"/>
  <c r="O39" i="314"/>
  <c r="N12" i="314"/>
  <c r="O11" i="314"/>
  <c r="N41" i="314"/>
  <c r="M14" i="314"/>
  <c r="P9" i="314"/>
  <c r="M43" i="314"/>
  <c r="L16" i="314"/>
  <c r="L8" i="314"/>
  <c r="P44" i="314"/>
  <c r="O28" i="314"/>
  <c r="N19" i="314"/>
  <c r="L39" i="314"/>
  <c r="P33" i="314"/>
  <c r="M22" i="314"/>
  <c r="P40" i="314"/>
  <c r="O13" i="314"/>
  <c r="N10" i="314"/>
  <c r="N39" i="314"/>
  <c r="M12" i="314"/>
  <c r="P11" i="314"/>
  <c r="M41" i="314"/>
  <c r="L14" i="314"/>
  <c r="L10" i="314"/>
  <c r="L43" i="314"/>
  <c r="P15" i="314"/>
  <c r="M8" i="314"/>
  <c r="P26" i="314"/>
  <c r="O17" i="314"/>
  <c r="O19" i="314"/>
  <c r="N46" i="314"/>
  <c r="M30" i="314"/>
  <c r="P25" i="314"/>
  <c r="P38" i="314"/>
  <c r="O40" i="314"/>
  <c r="N13" i="314"/>
  <c r="O10" i="314"/>
  <c r="N42" i="314"/>
  <c r="M15" i="314"/>
  <c r="P8" i="314"/>
  <c r="L41" i="314"/>
  <c r="P13" i="314"/>
  <c r="M10" i="314"/>
  <c r="P42" i="314"/>
  <c r="O15" i="314"/>
  <c r="N8" i="314"/>
  <c r="O26" i="314"/>
  <c r="N17" i="314"/>
  <c r="O25" i="314"/>
  <c r="O44" i="314"/>
  <c r="N28" i="314"/>
  <c r="M19" i="314"/>
  <c r="L37" i="314"/>
  <c r="P31" i="314"/>
  <c r="M24" i="314"/>
  <c r="N40" i="314"/>
  <c r="M42" i="314"/>
  <c r="L15" i="314"/>
  <c r="L9" i="314"/>
  <c r="L26" i="314"/>
  <c r="P16" i="314"/>
  <c r="M27" i="314"/>
  <c r="O42" i="314"/>
  <c r="N15" i="314"/>
  <c r="O8" i="314"/>
  <c r="N26" i="314"/>
  <c r="M17" i="314"/>
  <c r="P10" i="314"/>
  <c r="N44" i="314"/>
  <c r="M28" i="314"/>
  <c r="L19" i="314"/>
  <c r="M46" i="314"/>
  <c r="L30" i="314"/>
  <c r="L36" i="314"/>
  <c r="O38" i="314"/>
  <c r="N33" i="314"/>
  <c r="O22" i="314"/>
  <c r="L42" i="314"/>
  <c r="O43" i="314"/>
  <c r="P43" i="314"/>
  <c r="O16" i="314"/>
  <c r="P28" i="314"/>
  <c r="O27" i="314"/>
  <c r="N18" i="314"/>
  <c r="O33" i="314"/>
  <c r="M26" i="314"/>
  <c r="L17" i="314"/>
  <c r="P14" i="314"/>
  <c r="M44" i="314"/>
  <c r="L28" i="314"/>
  <c r="P18" i="314"/>
  <c r="L46" i="314"/>
  <c r="P29" i="314"/>
  <c r="M36" i="314"/>
  <c r="P47" i="314"/>
  <c r="O31" i="314"/>
  <c r="N24" i="314"/>
  <c r="M40" i="314"/>
  <c r="L13" i="314"/>
  <c r="L11" i="314"/>
  <c r="N27" i="314"/>
  <c r="M18" i="314"/>
  <c r="M13" i="314"/>
  <c r="N45" i="314"/>
  <c r="M29" i="314"/>
  <c r="P36" i="314"/>
  <c r="L24" i="314"/>
  <c r="L44" i="314"/>
  <c r="P27" i="314"/>
  <c r="O18" i="314"/>
  <c r="P45" i="314"/>
  <c r="O29" i="314"/>
  <c r="N36" i="314"/>
  <c r="O47" i="314"/>
  <c r="N31" i="314"/>
  <c r="O24" i="314"/>
  <c r="N38" i="314"/>
  <c r="M33" i="314"/>
  <c r="P22" i="314"/>
  <c r="P41" i="314"/>
  <c r="O14" i="314"/>
  <c r="N9" i="314"/>
  <c r="L32" i="314"/>
  <c r="M45" i="314"/>
  <c r="L29" i="314"/>
  <c r="P19" i="314"/>
  <c r="N22" i="314"/>
  <c r="L47" i="314"/>
  <c r="P30" i="314"/>
  <c r="M25" i="314"/>
  <c r="O45" i="314"/>
  <c r="N29" i="314"/>
  <c r="O36" i="314"/>
  <c r="N47" i="314"/>
  <c r="M31" i="314"/>
  <c r="P24" i="314"/>
  <c r="M38" i="314"/>
  <c r="L33" i="314"/>
  <c r="L23" i="314"/>
  <c r="L40" i="314"/>
  <c r="P12" i="314"/>
  <c r="M11" i="314"/>
  <c r="N43" i="314"/>
  <c r="M16" i="314"/>
  <c r="N30" i="314"/>
  <c r="L45" i="314"/>
  <c r="N16" i="314"/>
  <c r="P46" i="314"/>
  <c r="O30" i="314"/>
  <c r="N25" i="314"/>
  <c r="O37" i="314"/>
  <c r="N32" i="314"/>
  <c r="O23" i="314"/>
  <c r="M47" i="314"/>
  <c r="L31" i="314"/>
  <c r="L25" i="314"/>
  <c r="L38" i="314"/>
  <c r="P32" i="314"/>
  <c r="M23" i="314"/>
  <c r="P39" i="314"/>
  <c r="O12" i="314"/>
  <c r="N11" i="314"/>
  <c r="O41" i="314"/>
  <c r="N14" i="314"/>
  <c r="O9" i="314"/>
  <c r="L27" i="314"/>
  <c r="P17" i="314"/>
  <c r="L18" i="314"/>
  <c r="O46" i="314"/>
  <c r="M9" i="314"/>
  <c r="M37" i="314"/>
  <c r="O54" i="313"/>
  <c r="L53" i="313"/>
  <c r="N51" i="313"/>
  <c r="P49" i="313"/>
  <c r="M48" i="313"/>
  <c r="O44" i="313"/>
  <c r="L43" i="313"/>
  <c r="N41" i="313"/>
  <c r="P39" i="313"/>
  <c r="M38" i="313"/>
  <c r="O34" i="313"/>
  <c r="L33" i="313"/>
  <c r="N31" i="313"/>
  <c r="P29" i="313"/>
  <c r="M28" i="313"/>
  <c r="O24" i="313"/>
  <c r="L23" i="313"/>
  <c r="N21" i="313"/>
  <c r="P19" i="313"/>
  <c r="M18" i="313"/>
  <c r="O14" i="313"/>
  <c r="L13" i="313"/>
  <c r="N11" i="313"/>
  <c r="P9" i="313"/>
  <c r="M8" i="313"/>
  <c r="N54" i="313"/>
  <c r="P52" i="313"/>
  <c r="M51" i="313"/>
  <c r="O49" i="313"/>
  <c r="L48" i="313"/>
  <c r="N44" i="313"/>
  <c r="P42" i="313"/>
  <c r="M41" i="313"/>
  <c r="O39" i="313"/>
  <c r="L38" i="313"/>
  <c r="N34" i="313"/>
  <c r="P32" i="313"/>
  <c r="M31" i="313"/>
  <c r="O29" i="313"/>
  <c r="L28" i="313"/>
  <c r="N24" i="313"/>
  <c r="P22" i="313"/>
  <c r="M21" i="313"/>
  <c r="O19" i="313"/>
  <c r="L18" i="313"/>
  <c r="N14" i="313"/>
  <c r="P12" i="313"/>
  <c r="M11" i="313"/>
  <c r="O9" i="313"/>
  <c r="L8" i="313"/>
  <c r="P55" i="313"/>
  <c r="M54" i="313"/>
  <c r="O52" i="313"/>
  <c r="L51" i="313"/>
  <c r="N49" i="313"/>
  <c r="P45" i="313"/>
  <c r="M44" i="313"/>
  <c r="O42" i="313"/>
  <c r="L41" i="313"/>
  <c r="N39" i="313"/>
  <c r="P35" i="313"/>
  <c r="M34" i="313"/>
  <c r="O32" i="313"/>
  <c r="L31" i="313"/>
  <c r="N29" i="313"/>
  <c r="P25" i="313"/>
  <c r="M24" i="313"/>
  <c r="O22" i="313"/>
  <c r="L21" i="313"/>
  <c r="N19" i="313"/>
  <c r="P15" i="313"/>
  <c r="M14" i="313"/>
  <c r="O12" i="313"/>
  <c r="L11" i="313"/>
  <c r="N9" i="313"/>
  <c r="O55" i="313"/>
  <c r="L54" i="313"/>
  <c r="N52" i="313"/>
  <c r="P50" i="313"/>
  <c r="M49" i="313"/>
  <c r="O45" i="313"/>
  <c r="L44" i="313"/>
  <c r="N42" i="313"/>
  <c r="P40" i="313"/>
  <c r="M39" i="313"/>
  <c r="O35" i="313"/>
  <c r="L34" i="313"/>
  <c r="N32" i="313"/>
  <c r="P30" i="313"/>
  <c r="M29" i="313"/>
  <c r="O25" i="313"/>
  <c r="L24" i="313"/>
  <c r="N22" i="313"/>
  <c r="P20" i="313"/>
  <c r="M19" i="313"/>
  <c r="O15" i="313"/>
  <c r="L14" i="313"/>
  <c r="N12" i="313"/>
  <c r="P10" i="313"/>
  <c r="M9" i="313"/>
  <c r="N55" i="313"/>
  <c r="P53" i="313"/>
  <c r="M52" i="313"/>
  <c r="O50" i="313"/>
  <c r="L49" i="313"/>
  <c r="N45" i="313"/>
  <c r="P43" i="313"/>
  <c r="M42" i="313"/>
  <c r="O40" i="313"/>
  <c r="L39" i="313"/>
  <c r="N35" i="313"/>
  <c r="P33" i="313"/>
  <c r="M32" i="313"/>
  <c r="O30" i="313"/>
  <c r="L29" i="313"/>
  <c r="N25" i="313"/>
  <c r="P23" i="313"/>
  <c r="M22" i="313"/>
  <c r="O20" i="313"/>
  <c r="L19" i="313"/>
  <c r="N15" i="313"/>
  <c r="P13" i="313"/>
  <c r="M12" i="313"/>
  <c r="O10" i="313"/>
  <c r="L9" i="313"/>
  <c r="M55" i="313"/>
  <c r="O53" i="313"/>
  <c r="L52" i="313"/>
  <c r="N50" i="313"/>
  <c r="P48" i="313"/>
  <c r="M45" i="313"/>
  <c r="O43" i="313"/>
  <c r="L42" i="313"/>
  <c r="N40" i="313"/>
  <c r="P38" i="313"/>
  <c r="M35" i="313"/>
  <c r="O33" i="313"/>
  <c r="L32" i="313"/>
  <c r="N30" i="313"/>
  <c r="P28" i="313"/>
  <c r="M25" i="313"/>
  <c r="O23" i="313"/>
  <c r="L22" i="313"/>
  <c r="N20" i="313"/>
  <c r="P18" i="313"/>
  <c r="M15" i="313"/>
  <c r="O13" i="313"/>
  <c r="L12" i="313"/>
  <c r="N10" i="313"/>
  <c r="P8" i="313"/>
  <c r="L55" i="313"/>
  <c r="N53" i="313"/>
  <c r="P51" i="313"/>
  <c r="M50" i="313"/>
  <c r="O48" i="313"/>
  <c r="L45" i="313"/>
  <c r="N43" i="313"/>
  <c r="P41" i="313"/>
  <c r="M40" i="313"/>
  <c r="O38" i="313"/>
  <c r="L35" i="313"/>
  <c r="N33" i="313"/>
  <c r="P31" i="313"/>
  <c r="M30" i="313"/>
  <c r="O28" i="313"/>
  <c r="L25" i="313"/>
  <c r="N23" i="313"/>
  <c r="P21" i="313"/>
  <c r="M20" i="313"/>
  <c r="O18" i="313"/>
  <c r="L15" i="313"/>
  <c r="N13" i="313"/>
  <c r="P11" i="313"/>
  <c r="M10" i="313"/>
  <c r="O8" i="313"/>
  <c r="P54" i="313"/>
  <c r="M53" i="313"/>
  <c r="O51" i="313"/>
  <c r="L50" i="313"/>
  <c r="N48" i="313"/>
  <c r="P44" i="313"/>
  <c r="M43" i="313"/>
  <c r="O41" i="313"/>
  <c r="L40" i="313"/>
  <c r="N38" i="313"/>
  <c r="P34" i="313"/>
  <c r="M33" i="313"/>
  <c r="O31" i="313"/>
  <c r="L30" i="313"/>
  <c r="N28" i="313"/>
  <c r="P24" i="313"/>
  <c r="M23" i="313"/>
  <c r="O21" i="313"/>
  <c r="L20" i="313"/>
  <c r="N18" i="313"/>
  <c r="P14" i="313"/>
  <c r="M13" i="313"/>
  <c r="O11" i="313"/>
  <c r="L10" i="313"/>
  <c r="N8" i="313"/>
  <c r="N62" i="311"/>
  <c r="P60" i="311"/>
  <c r="M59" i="311"/>
  <c r="P63" i="311"/>
  <c r="M62" i="311"/>
  <c r="O60" i="311"/>
  <c r="L59" i="311"/>
  <c r="O63" i="311"/>
  <c r="L62" i="311"/>
  <c r="N60" i="311"/>
  <c r="P58" i="311"/>
  <c r="L61" i="311"/>
  <c r="N63" i="311"/>
  <c r="P61" i="311"/>
  <c r="M60" i="311"/>
  <c r="O58" i="311"/>
  <c r="M63" i="311"/>
  <c r="O61" i="311"/>
  <c r="L60" i="311"/>
  <c r="N58" i="311"/>
  <c r="O62" i="311"/>
  <c r="L63" i="311"/>
  <c r="N61" i="311"/>
  <c r="P59" i="311"/>
  <c r="M58" i="311"/>
  <c r="N59" i="311"/>
  <c r="P62" i="311"/>
  <c r="M61" i="311"/>
  <c r="O59" i="311"/>
  <c r="L58" i="311"/>
  <c r="E45" i="282"/>
  <c r="C40" i="282"/>
  <c r="G35" i="282"/>
  <c r="E172" i="268" s="1"/>
  <c r="C14" i="282"/>
  <c r="D40" i="282"/>
  <c r="D19" i="282"/>
  <c r="G39" i="282"/>
  <c r="D16" i="282"/>
  <c r="G42" i="282"/>
  <c r="E174" i="268" s="1"/>
  <c r="L55" i="311"/>
  <c r="D35" i="282"/>
  <c r="C172" i="268" s="1"/>
  <c r="C27" i="282"/>
  <c r="G20" i="282"/>
  <c r="C39" i="282"/>
  <c r="G15" i="282"/>
  <c r="C45" i="282"/>
  <c r="D20" i="282"/>
  <c r="C156" i="268" s="1"/>
  <c r="C11" i="282"/>
  <c r="E20" i="282"/>
  <c r="D45" i="282"/>
  <c r="C175" i="268" s="1"/>
  <c r="C20" i="282"/>
  <c r="F45" i="282"/>
  <c r="D175" i="268" s="1"/>
  <c r="C15" i="282"/>
  <c r="D41" i="282"/>
  <c r="C173" i="268" s="1"/>
  <c r="E16" i="282"/>
  <c r="F42" i="282"/>
  <c r="D174" i="268" s="1"/>
  <c r="M55" i="311"/>
  <c r="D28" i="282"/>
  <c r="C166" i="268" s="1"/>
  <c r="F23" i="282"/>
  <c r="D162" i="268" s="1"/>
  <c r="E46" i="282"/>
  <c r="D14" i="282"/>
  <c r="E40" i="282"/>
  <c r="P55" i="311"/>
  <c r="F38" i="282"/>
  <c r="G24" i="282"/>
  <c r="C46" i="282"/>
  <c r="E24" i="282"/>
  <c r="E19" i="282"/>
  <c r="F39" i="282"/>
  <c r="G14" i="282"/>
  <c r="C41" i="282"/>
  <c r="G8" i="282"/>
  <c r="D34" i="282"/>
  <c r="D27" i="282"/>
  <c r="C165" i="268" s="1"/>
  <c r="F20" i="282"/>
  <c r="D46" i="282"/>
  <c r="C176" i="268" s="1"/>
  <c r="C19" i="282"/>
  <c r="E15" i="282"/>
  <c r="F27" i="282"/>
  <c r="D165" i="268" s="1"/>
  <c r="G28" i="282"/>
  <c r="C23" i="282"/>
  <c r="G45" i="282"/>
  <c r="E175" i="268" s="1"/>
  <c r="F19" i="282"/>
  <c r="D155" i="268" s="1"/>
  <c r="E39" i="282"/>
  <c r="G11" i="282"/>
  <c r="E150" i="268" s="1"/>
  <c r="C35" i="282"/>
  <c r="C28" i="282"/>
  <c r="G23" i="282"/>
  <c r="F24" i="282"/>
  <c r="F41" i="282"/>
  <c r="D173" i="268" s="1"/>
  <c r="D31" i="282"/>
  <c r="O54" i="311"/>
  <c r="F31" i="282"/>
  <c r="D24" i="282"/>
  <c r="C163" i="268" s="1"/>
  <c r="D23" i="282"/>
  <c r="G46" i="282"/>
  <c r="E176" i="268" s="1"/>
  <c r="F16" i="282"/>
  <c r="E42" i="282"/>
  <c r="N55" i="311"/>
  <c r="E34" i="282"/>
  <c r="E27" i="282"/>
  <c r="G27" i="282"/>
  <c r="E165" i="268" s="1"/>
  <c r="C8" i="282"/>
  <c r="G34" i="282"/>
  <c r="E8" i="282"/>
  <c r="F35" i="282"/>
  <c r="D172" i="268" s="1"/>
  <c r="F28" i="282"/>
  <c r="C24" i="282"/>
  <c r="F14" i="282"/>
  <c r="G40" i="282"/>
  <c r="F11" i="282"/>
  <c r="D150" i="268" s="1"/>
  <c r="C38" i="282"/>
  <c r="L54" i="311"/>
  <c r="C31" i="282"/>
  <c r="E31" i="282"/>
  <c r="D11" i="282"/>
  <c r="C150" i="268" s="1"/>
  <c r="E38" i="282"/>
  <c r="C16" i="282"/>
  <c r="G38" i="282"/>
  <c r="P54" i="311"/>
  <c r="G31" i="282"/>
  <c r="E28" i="282"/>
  <c r="G19" i="282"/>
  <c r="E155" i="268" s="1"/>
  <c r="D39" i="282"/>
  <c r="G16" i="282"/>
  <c r="E151" i="268" s="1"/>
  <c r="D42" i="282"/>
  <c r="C174" i="268" s="1"/>
  <c r="O55" i="311"/>
  <c r="F34" i="282"/>
  <c r="D8" i="282"/>
  <c r="F15" i="282"/>
  <c r="G41" i="282"/>
  <c r="E173" i="268" s="1"/>
  <c r="N54" i="311"/>
  <c r="D15" i="282"/>
  <c r="E41" i="282"/>
  <c r="F8" i="282"/>
  <c r="E35" i="282"/>
  <c r="C34" i="282"/>
  <c r="E23" i="282"/>
  <c r="F46" i="282"/>
  <c r="D176" i="268" s="1"/>
  <c r="E14" i="282"/>
  <c r="F40" i="282"/>
  <c r="E11" i="282"/>
  <c r="D38" i="282"/>
  <c r="M54" i="311"/>
  <c r="C42" i="282"/>
  <c r="C9" i="287"/>
  <c r="D8" i="287"/>
  <c r="D9" i="287"/>
  <c r="C442" i="268" s="1"/>
  <c r="C8" i="287"/>
  <c r="E9" i="287"/>
  <c r="F9" i="287"/>
  <c r="D442" i="268" s="1"/>
  <c r="F8" i="287"/>
  <c r="G9" i="287"/>
  <c r="E442" i="268" s="1"/>
  <c r="G8" i="287"/>
  <c r="E8" i="287"/>
  <c r="G28" i="287"/>
  <c r="E454" i="268" s="1"/>
  <c r="D25" i="287"/>
  <c r="C453" i="268" s="1"/>
  <c r="D22" i="287"/>
  <c r="C452" i="268" s="1"/>
  <c r="C20" i="287"/>
  <c r="E13" i="287"/>
  <c r="F12" i="287"/>
  <c r="D443" i="268" s="1"/>
  <c r="F28" i="287"/>
  <c r="D454" i="268" s="1"/>
  <c r="C25" i="287"/>
  <c r="E22" i="287"/>
  <c r="G17" i="287"/>
  <c r="E449" i="268" s="1"/>
  <c r="F13" i="287"/>
  <c r="E12" i="287"/>
  <c r="E28" i="287"/>
  <c r="C21" i="287"/>
  <c r="F22" i="287"/>
  <c r="F17" i="287"/>
  <c r="D449" i="268" s="1"/>
  <c r="G13" i="287"/>
  <c r="D12" i="287"/>
  <c r="D28" i="287"/>
  <c r="C454" i="268" s="1"/>
  <c r="D21" i="287"/>
  <c r="C451" i="268" s="1"/>
  <c r="G22" i="287"/>
  <c r="E17" i="287"/>
  <c r="C14" i="287"/>
  <c r="C12" i="287"/>
  <c r="C28" i="287"/>
  <c r="E21" i="287"/>
  <c r="G20" i="287"/>
  <c r="E450" i="268" s="1"/>
  <c r="D17" i="287"/>
  <c r="C449" i="268" s="1"/>
  <c r="D14" i="287"/>
  <c r="G25" i="287"/>
  <c r="E453" i="268" s="1"/>
  <c r="F21" i="287"/>
  <c r="D451" i="268" s="1"/>
  <c r="F20" i="287"/>
  <c r="C17" i="287"/>
  <c r="E14" i="287"/>
  <c r="F25" i="287"/>
  <c r="D453" i="268" s="1"/>
  <c r="G21" i="287"/>
  <c r="E451" i="268" s="1"/>
  <c r="E20" i="287"/>
  <c r="C13" i="287"/>
  <c r="F14" i="287"/>
  <c r="E25" i="287"/>
  <c r="N50" i="236"/>
  <c r="L52" i="236"/>
  <c r="O53" i="236"/>
  <c r="M55" i="236"/>
  <c r="L48" i="236"/>
  <c r="N40" i="236"/>
  <c r="L42" i="236"/>
  <c r="O43" i="236"/>
  <c r="M45" i="236"/>
  <c r="L38" i="236"/>
  <c r="N30" i="236"/>
  <c r="L32" i="236"/>
  <c r="O33" i="236"/>
  <c r="M35" i="236"/>
  <c r="L28" i="236"/>
  <c r="N20" i="236"/>
  <c r="L22" i="236"/>
  <c r="O23" i="236"/>
  <c r="M25" i="236"/>
  <c r="L18" i="236"/>
  <c r="N10" i="236"/>
  <c r="L12" i="236"/>
  <c r="O13" i="236"/>
  <c r="M15" i="236"/>
  <c r="L8" i="236"/>
  <c r="E485" i="268"/>
  <c r="D490" i="268"/>
  <c r="C492" i="268"/>
  <c r="D480" i="268"/>
  <c r="C24" i="288"/>
  <c r="C17" i="288"/>
  <c r="F16" i="288"/>
  <c r="O38" i="236"/>
  <c r="L33" i="236"/>
  <c r="O18" i="236"/>
  <c r="C485" i="268"/>
  <c r="E20" i="288"/>
  <c r="C13" i="288"/>
  <c r="C22" i="287"/>
  <c r="L49" i="236"/>
  <c r="O50" i="236"/>
  <c r="M52" i="236"/>
  <c r="P53" i="236"/>
  <c r="N55" i="236"/>
  <c r="L39" i="236"/>
  <c r="O40" i="236"/>
  <c r="M42" i="236"/>
  <c r="P43" i="236"/>
  <c r="N45" i="236"/>
  <c r="L29" i="236"/>
  <c r="O30" i="236"/>
  <c r="M32" i="236"/>
  <c r="P33" i="236"/>
  <c r="N35" i="236"/>
  <c r="L19" i="236"/>
  <c r="O20" i="236"/>
  <c r="M22" i="236"/>
  <c r="P23" i="236"/>
  <c r="N25" i="236"/>
  <c r="L9" i="236"/>
  <c r="O10" i="236"/>
  <c r="M12" i="236"/>
  <c r="P13" i="236"/>
  <c r="N15" i="236"/>
  <c r="C489" i="268"/>
  <c r="D476" i="268"/>
  <c r="D17" i="288"/>
  <c r="E472" i="268"/>
  <c r="E16" i="288"/>
  <c r="G13" i="288"/>
  <c r="E468" i="268" s="1"/>
  <c r="O44" i="236"/>
  <c r="N21" i="236"/>
  <c r="O14" i="236"/>
  <c r="D491" i="268"/>
  <c r="E475" i="268"/>
  <c r="G12" i="287"/>
  <c r="D20" i="287"/>
  <c r="M49" i="236"/>
  <c r="P50" i="236"/>
  <c r="N52" i="236"/>
  <c r="L54" i="236"/>
  <c r="O55" i="236"/>
  <c r="M39" i="236"/>
  <c r="P40" i="236"/>
  <c r="N42" i="236"/>
  <c r="L44" i="236"/>
  <c r="O45" i="236"/>
  <c r="M29" i="236"/>
  <c r="P30" i="236"/>
  <c r="N32" i="236"/>
  <c r="L34" i="236"/>
  <c r="O35" i="236"/>
  <c r="M19" i="236"/>
  <c r="P20" i="236"/>
  <c r="N22" i="236"/>
  <c r="L24" i="236"/>
  <c r="O25" i="236"/>
  <c r="M9" i="236"/>
  <c r="P10" i="236"/>
  <c r="N12" i="236"/>
  <c r="L14" i="236"/>
  <c r="O15" i="236"/>
  <c r="C486" i="268"/>
  <c r="E487" i="268"/>
  <c r="D492" i="268"/>
  <c r="E482" i="268"/>
  <c r="E479" i="268"/>
  <c r="C475" i="268"/>
  <c r="E476" i="268"/>
  <c r="E17" i="288"/>
  <c r="D16" i="288"/>
  <c r="F13" i="288"/>
  <c r="N41" i="236"/>
  <c r="P19" i="236"/>
  <c r="N11" i="236"/>
  <c r="D13" i="287"/>
  <c r="C444" i="268" s="1"/>
  <c r="N49" i="236"/>
  <c r="L51" i="236"/>
  <c r="O52" i="236"/>
  <c r="M54" i="236"/>
  <c r="P55" i="236"/>
  <c r="N39" i="236"/>
  <c r="L41" i="236"/>
  <c r="O42" i="236"/>
  <c r="M44" i="236"/>
  <c r="P45" i="236"/>
  <c r="N29" i="236"/>
  <c r="L31" i="236"/>
  <c r="O32" i="236"/>
  <c r="M34" i="236"/>
  <c r="P35" i="236"/>
  <c r="N19" i="236"/>
  <c r="L21" i="236"/>
  <c r="O22" i="236"/>
  <c r="M24" i="236"/>
  <c r="P25" i="236"/>
  <c r="N9" i="236"/>
  <c r="L11" i="236"/>
  <c r="O12" i="236"/>
  <c r="M14" i="236"/>
  <c r="P15" i="236"/>
  <c r="D489" i="268"/>
  <c r="C491" i="268"/>
  <c r="E492" i="268"/>
  <c r="D479" i="268"/>
  <c r="G20" i="288"/>
  <c r="E474" i="268" s="1"/>
  <c r="F17" i="288"/>
  <c r="D471" i="268" s="1"/>
  <c r="C473" i="268"/>
  <c r="C16" i="288"/>
  <c r="E13" i="288"/>
  <c r="E8" i="288"/>
  <c r="L43" i="236"/>
  <c r="O34" i="236"/>
  <c r="O24" i="236"/>
  <c r="O8" i="236"/>
  <c r="D484" i="268"/>
  <c r="F24" i="288"/>
  <c r="G14" i="287"/>
  <c r="O49" i="236"/>
  <c r="M51" i="236"/>
  <c r="P52" i="236"/>
  <c r="N54" i="236"/>
  <c r="P48" i="236"/>
  <c r="O39" i="236"/>
  <c r="M41" i="236"/>
  <c r="P42" i="236"/>
  <c r="N44" i="236"/>
  <c r="P38" i="236"/>
  <c r="O29" i="236"/>
  <c r="M31" i="236"/>
  <c r="P32" i="236"/>
  <c r="N34" i="236"/>
  <c r="P28" i="236"/>
  <c r="O19" i="236"/>
  <c r="M21" i="236"/>
  <c r="P22" i="236"/>
  <c r="N24" i="236"/>
  <c r="P18" i="236"/>
  <c r="O9" i="236"/>
  <c r="M11" i="236"/>
  <c r="P12" i="236"/>
  <c r="N14" i="236"/>
  <c r="P8" i="236"/>
  <c r="D486" i="268"/>
  <c r="C488" i="268"/>
  <c r="E489" i="268"/>
  <c r="E484" i="268"/>
  <c r="C483" i="268"/>
  <c r="G24" i="288"/>
  <c r="D475" i="268"/>
  <c r="F20" i="288"/>
  <c r="D474" i="268" s="1"/>
  <c r="G17" i="288"/>
  <c r="D13" i="288"/>
  <c r="O48" i="236"/>
  <c r="O28" i="236"/>
  <c r="P9" i="236"/>
  <c r="E486" i="268"/>
  <c r="P49" i="236"/>
  <c r="N51" i="236"/>
  <c r="L53" i="236"/>
  <c r="O54" i="236"/>
  <c r="P39" i="236"/>
  <c r="P29" i="236"/>
  <c r="N31" i="236"/>
  <c r="L23" i="236"/>
  <c r="L13" i="236"/>
  <c r="C479" i="268"/>
  <c r="M53" i="236"/>
  <c r="O41" i="236"/>
  <c r="L30" i="236"/>
  <c r="N28" i="236"/>
  <c r="P24" i="236"/>
  <c r="M13" i="236"/>
  <c r="E483" i="268"/>
  <c r="C476" i="268"/>
  <c r="N48" i="236"/>
  <c r="N8" i="236"/>
  <c r="P34" i="236"/>
  <c r="M38" i="236"/>
  <c r="N53" i="236"/>
  <c r="P41" i="236"/>
  <c r="M30" i="236"/>
  <c r="M28" i="236"/>
  <c r="L25" i="236"/>
  <c r="N13" i="236"/>
  <c r="E491" i="268"/>
  <c r="C480" i="268"/>
  <c r="D20" i="288"/>
  <c r="C474" i="268" s="1"/>
  <c r="L50" i="236"/>
  <c r="O21" i="236"/>
  <c r="C484" i="268"/>
  <c r="N38" i="236"/>
  <c r="D24" i="288"/>
  <c r="C477" i="268" s="1"/>
  <c r="P51" i="236"/>
  <c r="C490" i="268"/>
  <c r="P54" i="236"/>
  <c r="M43" i="236"/>
  <c r="O31" i="236"/>
  <c r="L20" i="236"/>
  <c r="N18" i="236"/>
  <c r="P14" i="236"/>
  <c r="D485" i="268"/>
  <c r="C20" i="288"/>
  <c r="M33" i="236"/>
  <c r="C487" i="268"/>
  <c r="M23" i="236"/>
  <c r="G16" i="288"/>
  <c r="L35" i="236"/>
  <c r="D483" i="268"/>
  <c r="L55" i="236"/>
  <c r="N43" i="236"/>
  <c r="P31" i="236"/>
  <c r="M20" i="236"/>
  <c r="M18" i="236"/>
  <c r="L15" i="236"/>
  <c r="C472" i="268"/>
  <c r="P44" i="236"/>
  <c r="L10" i="236"/>
  <c r="O51" i="236"/>
  <c r="O11" i="236"/>
  <c r="M40" i="236"/>
  <c r="P11" i="236"/>
  <c r="M50" i="236"/>
  <c r="M48" i="236"/>
  <c r="L45" i="236"/>
  <c r="N33" i="236"/>
  <c r="P21" i="236"/>
  <c r="M10" i="236"/>
  <c r="M8" i="236"/>
  <c r="D488" i="268"/>
  <c r="E24" i="288"/>
  <c r="L40" i="236"/>
  <c r="E488" i="268"/>
  <c r="N23" i="236"/>
  <c r="F8" i="288"/>
  <c r="D467" i="268" s="1"/>
  <c r="G8" i="288"/>
  <c r="E467" i="268" s="1"/>
  <c r="C8" i="288"/>
  <c r="D8" i="288"/>
  <c r="C467" i="268" s="1"/>
  <c r="K682" i="268"/>
  <c r="K555" i="268"/>
  <c r="K564" i="268"/>
  <c r="K481" i="268"/>
  <c r="K527" i="268"/>
  <c r="K116" i="268"/>
  <c r="K376" i="268"/>
  <c r="K357" i="268"/>
  <c r="K292" i="268"/>
  <c r="K538" i="268"/>
  <c r="K445" i="268"/>
  <c r="K705" i="268"/>
  <c r="K474" i="268"/>
  <c r="K646" i="268"/>
  <c r="K587" i="268"/>
  <c r="K691" i="268"/>
  <c r="K134" i="268"/>
  <c r="K274" i="268"/>
  <c r="K421" i="268"/>
  <c r="K185" i="268"/>
  <c r="K485" i="268"/>
  <c r="K41" i="268"/>
  <c r="K222" i="268"/>
  <c r="K33" i="268"/>
  <c r="K553" i="268"/>
  <c r="K213" i="268"/>
  <c r="K471" i="268"/>
  <c r="K657" i="268"/>
  <c r="K114" i="268"/>
  <c r="K650" i="268"/>
  <c r="K319" i="268"/>
  <c r="K372" i="268"/>
  <c r="K253" i="268"/>
  <c r="K56" i="268"/>
  <c r="K544" i="268"/>
  <c r="K305" i="268"/>
  <c r="K316" i="268"/>
  <c r="K4" i="268"/>
  <c r="K97" i="268"/>
  <c r="K493" i="268"/>
  <c r="K495" i="268"/>
  <c r="K722" i="268"/>
  <c r="K341" i="268"/>
  <c r="K37" i="268"/>
  <c r="K243" i="268"/>
  <c r="K726" i="268"/>
  <c r="K104" i="268"/>
  <c r="K569" i="268"/>
  <c r="K568" i="268"/>
  <c r="K110" i="268"/>
  <c r="K165" i="268"/>
  <c r="K370" i="268"/>
  <c r="K708" i="268"/>
  <c r="K55" i="268"/>
  <c r="K60" i="268"/>
  <c r="K509" i="268"/>
  <c r="K338" i="268"/>
  <c r="K611" i="268"/>
  <c r="K279" i="268"/>
  <c r="K270" i="268"/>
  <c r="K631" i="268"/>
  <c r="K518" i="268"/>
  <c r="K23" i="268"/>
  <c r="K318" i="268"/>
  <c r="K18" i="268"/>
  <c r="K161" i="268"/>
  <c r="K607" i="268"/>
  <c r="K333" i="268"/>
  <c r="K69" i="268"/>
  <c r="K533" i="268"/>
  <c r="K671" i="268"/>
  <c r="K488" i="268"/>
  <c r="K91" i="268"/>
  <c r="K248" i="268"/>
  <c r="K202" i="268"/>
  <c r="K137" i="268"/>
  <c r="K1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301" i="268"/>
  <c r="K508" i="268"/>
  <c r="K602" i="268"/>
  <c r="K102" i="268"/>
  <c r="K645" i="268"/>
  <c r="K260" i="268"/>
  <c r="K586" i="268"/>
  <c r="K64" i="268"/>
  <c r="K402" i="268"/>
  <c r="K90" i="268"/>
  <c r="K88" i="268"/>
  <c r="K309" i="268"/>
  <c r="K428" i="268"/>
  <c r="K379" i="268"/>
  <c r="K721" i="268"/>
  <c r="K67" i="268"/>
  <c r="K170" i="268"/>
  <c r="K188" i="268"/>
  <c r="K207" i="268"/>
  <c r="K616" i="268"/>
  <c r="K287" i="268"/>
  <c r="K94" i="268"/>
  <c r="K118" i="268"/>
  <c r="K449" i="268"/>
  <c r="K713" i="268"/>
  <c r="K535" i="268"/>
  <c r="K208" i="268"/>
  <c r="K706" i="268"/>
  <c r="K356" i="268"/>
  <c r="K714" i="268"/>
  <c r="K712" i="268"/>
  <c r="K154" i="268"/>
  <c r="K673" i="268"/>
  <c r="K214" i="268"/>
  <c r="K420" i="268"/>
  <c r="K652" i="268"/>
  <c r="K524" i="268"/>
  <c r="K515" i="268"/>
  <c r="K282" i="268"/>
  <c r="K444" i="268"/>
  <c r="K558" i="268"/>
  <c r="K440" i="268"/>
  <c r="K79" i="268"/>
  <c r="K212" i="268"/>
  <c r="K27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43" i="268"/>
  <c r="K692" i="268"/>
  <c r="K223" i="268"/>
  <c r="K258" i="268"/>
  <c r="K528" i="268"/>
  <c r="K469" i="268"/>
  <c r="K348" i="268"/>
  <c r="K598" i="268"/>
  <c r="K217" i="268"/>
  <c r="K159" i="268"/>
  <c r="K40" i="268"/>
  <c r="K360" i="268"/>
  <c r="K337" i="268"/>
  <c r="K540" i="268"/>
  <c r="K47" i="268"/>
  <c r="K39" i="268"/>
  <c r="K100" i="268"/>
  <c r="K513" i="268"/>
  <c r="K264" i="268"/>
  <c r="K238" i="268"/>
  <c r="K339" i="268"/>
  <c r="K281" i="268"/>
  <c r="K442" i="268"/>
  <c r="K576" i="268"/>
  <c r="K447" i="268"/>
  <c r="K27" i="268"/>
  <c r="K46" i="268"/>
  <c r="K427" i="268"/>
  <c r="K609" i="268"/>
  <c r="K403" i="268"/>
  <c r="K128" i="268"/>
  <c r="K662" i="268"/>
  <c r="K577" i="268"/>
  <c r="K141" i="268"/>
  <c r="K621" i="268"/>
  <c r="K200" i="268"/>
  <c r="K205" i="268"/>
  <c r="K246" i="268"/>
  <c r="K65" i="268"/>
  <c r="K169" i="268"/>
  <c r="K668" i="268"/>
  <c r="K640" i="268"/>
  <c r="K476" i="268"/>
  <c r="K492" i="268"/>
  <c r="K158" i="268"/>
  <c r="K459" i="268"/>
  <c r="K174" i="268"/>
  <c r="K480" i="268"/>
  <c r="K637" i="268"/>
  <c r="K117" i="268"/>
  <c r="K589" i="268"/>
  <c r="K191" i="268"/>
  <c r="K452" i="268"/>
  <c r="K392" i="268"/>
  <c r="K387" i="268"/>
  <c r="K369" i="268"/>
  <c r="K385" i="268"/>
  <c r="K327" i="268"/>
  <c r="K676" i="268"/>
  <c r="K149" i="268"/>
  <c r="K59" i="268"/>
  <c r="K240" i="268"/>
  <c r="K280" i="268"/>
  <c r="K404" i="268"/>
  <c r="K541" i="268"/>
  <c r="K463" i="268"/>
  <c r="K83" i="268"/>
  <c r="K330" i="268"/>
  <c r="K475" i="268"/>
  <c r="K365" i="268"/>
  <c r="K54" i="268"/>
  <c r="K106" i="268"/>
  <c r="F118" i="268"/>
  <c r="F115" i="268"/>
  <c r="F112" i="268"/>
  <c r="F167" i="268"/>
  <c r="F152" i="268"/>
  <c r="F171" i="268"/>
  <c r="F170" i="268"/>
  <c r="F166" i="268"/>
  <c r="F159" i="268"/>
  <c r="F157" i="268"/>
  <c r="F153" i="268"/>
  <c r="F478" i="268"/>
  <c r="F468" i="268"/>
  <c r="K147" i="268"/>
  <c r="K460" i="268"/>
  <c r="D459" i="268"/>
  <c r="C182" i="268"/>
  <c r="E131" i="268"/>
  <c r="E456" i="268"/>
  <c r="D90" i="268"/>
  <c r="C183" i="268"/>
  <c r="D464" i="268"/>
  <c r="C124" i="268"/>
  <c r="C185" i="268"/>
  <c r="D102" i="268"/>
  <c r="E135" i="268"/>
  <c r="C497" i="268"/>
  <c r="D131" i="268"/>
  <c r="E168" i="268"/>
  <c r="C462" i="268"/>
  <c r="C460" i="268"/>
  <c r="D505" i="268"/>
  <c r="E463" i="268"/>
  <c r="C138" i="268"/>
  <c r="D100" i="268"/>
  <c r="C109" i="268"/>
  <c r="C180" i="268"/>
  <c r="C132" i="268"/>
  <c r="E109" i="268"/>
  <c r="D506" i="268"/>
  <c r="D138" i="268"/>
  <c r="D105" i="268"/>
  <c r="C131" i="268"/>
  <c r="C459" i="268"/>
  <c r="D493" i="268"/>
  <c r="D130" i="268"/>
  <c r="C113" i="268"/>
  <c r="C495" i="268"/>
  <c r="C461" i="268"/>
  <c r="C187" i="268"/>
  <c r="C146" i="268"/>
  <c r="D143" i="268"/>
  <c r="D107" i="268"/>
  <c r="D93" i="268"/>
  <c r="D466"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E490" i="268"/>
  <c r="C140" i="268"/>
  <c r="E129" i="268"/>
  <c r="C95" i="268"/>
  <c r="D458" i="268"/>
  <c r="E86" i="268"/>
  <c r="D113" i="268"/>
  <c r="C122" i="268"/>
  <c r="C101" i="268"/>
  <c r="C501" i="268"/>
  <c r="D97" i="268"/>
  <c r="D144" i="268"/>
  <c r="E106" i="268"/>
  <c r="C148" i="268"/>
  <c r="C181" i="268"/>
  <c r="C135" i="268"/>
  <c r="D495" i="268"/>
  <c r="E181" i="268"/>
  <c r="C464" i="268"/>
  <c r="D183" i="268"/>
  <c r="E154" i="268"/>
  <c r="D499" i="268"/>
  <c r="C89" i="268"/>
  <c r="C108" i="268"/>
  <c r="E457" i="268"/>
  <c r="C149" i="268"/>
  <c r="E461" i="268"/>
  <c r="E93" i="268"/>
  <c r="D494" i="268"/>
  <c r="E104" i="268"/>
  <c r="C98" i="268"/>
  <c r="D110" i="268"/>
  <c r="C463" i="268"/>
  <c r="C189" i="268"/>
  <c r="C119" i="268"/>
  <c r="C116" i="268"/>
  <c r="E480" i="268"/>
  <c r="C499" i="268"/>
  <c r="C93" i="268"/>
  <c r="C178" i="268"/>
  <c r="C188" i="268"/>
  <c r="E501" i="268"/>
  <c r="E132" i="268"/>
  <c r="C96" i="268"/>
  <c r="C186" i="268"/>
  <c r="E124" i="268"/>
  <c r="C128" i="268"/>
  <c r="E92" i="268"/>
  <c r="D154" i="268"/>
  <c r="D461" i="268"/>
  <c r="D116" i="268"/>
  <c r="E167" i="268"/>
  <c r="D108" i="268"/>
  <c r="D114" i="268"/>
  <c r="C104" i="268"/>
  <c r="E85" i="268"/>
  <c r="E125" i="268"/>
  <c r="D141" i="268"/>
  <c r="E183" i="268"/>
  <c r="C466" i="268"/>
  <c r="E145" i="268"/>
  <c r="E99" i="268"/>
  <c r="D106" i="268"/>
  <c r="E184" i="268"/>
  <c r="E502" i="268"/>
  <c r="C496" i="268"/>
  <c r="D109" i="268"/>
  <c r="E95" i="268"/>
  <c r="C100" i="268"/>
  <c r="E120" i="268"/>
  <c r="C129" i="268"/>
  <c r="D95" i="268"/>
  <c r="D147" i="268"/>
  <c r="E98" i="268"/>
  <c r="D89" i="268"/>
  <c r="C102" i="268"/>
  <c r="D92" i="268"/>
  <c r="E187" i="268"/>
  <c r="C503" i="268"/>
  <c r="E185" i="268"/>
  <c r="C130" i="268"/>
  <c r="C184" i="268"/>
  <c r="D98" i="268"/>
  <c r="D501" i="268"/>
  <c r="D85" i="268"/>
  <c r="E107" i="268"/>
  <c r="D133" i="268"/>
  <c r="D182" i="268"/>
  <c r="C97" i="268"/>
  <c r="E462" i="268"/>
  <c r="D181" i="268"/>
  <c r="C120" i="268"/>
  <c r="D168" i="268"/>
  <c r="C139" i="268"/>
  <c r="E459" i="268"/>
  <c r="C456" i="268"/>
  <c r="E134" i="268"/>
  <c r="D502" i="268"/>
  <c r="D186" i="268"/>
  <c r="C123" i="268"/>
  <c r="E465" i="268"/>
  <c r="E177" i="268"/>
  <c r="D456" i="268"/>
  <c r="E147" i="268"/>
  <c r="E179" i="268"/>
  <c r="D460" i="268"/>
  <c r="E149" i="268"/>
  <c r="D139" i="268"/>
  <c r="C134" i="268"/>
  <c r="D167" i="268"/>
  <c r="D123" i="268"/>
  <c r="E137" i="268"/>
  <c r="D448" i="268"/>
  <c r="D142" i="268"/>
  <c r="E113" i="268"/>
  <c r="C447" i="268"/>
  <c r="E121" i="268"/>
  <c r="C107" i="268"/>
  <c r="D457" i="268"/>
  <c r="D128" i="268"/>
  <c r="C99" i="268"/>
  <c r="E446" i="268"/>
  <c r="D87" i="268"/>
  <c r="E157" i="268"/>
  <c r="D99" i="268"/>
  <c r="D503" i="268"/>
  <c r="D91" i="268"/>
  <c r="D180" i="268"/>
  <c r="E101" i="268"/>
  <c r="E189" i="268"/>
  <c r="D94" i="268"/>
  <c r="D101" i="268"/>
  <c r="D129" i="268"/>
  <c r="C493" i="268"/>
  <c r="D136" i="268"/>
  <c r="E123" i="268"/>
  <c r="E496" i="268"/>
  <c r="E448" i="268"/>
  <c r="D96" i="268"/>
  <c r="E141" i="268"/>
  <c r="C115" i="268"/>
  <c r="D121" i="268"/>
  <c r="D132" i="268"/>
  <c r="C118" i="268"/>
  <c r="C147" i="268"/>
  <c r="E142" i="268"/>
  <c r="E493" i="268"/>
  <c r="C455" i="268"/>
  <c r="E127" i="268"/>
  <c r="C121" i="268"/>
  <c r="C143" i="268"/>
  <c r="C154" i="268"/>
  <c r="E103" i="268"/>
  <c r="C457" i="268"/>
  <c r="D134" i="268"/>
  <c r="D124" i="268"/>
  <c r="C498" i="268"/>
  <c r="D496" i="268"/>
  <c r="E504" i="268"/>
  <c r="D185" i="268"/>
  <c r="C105" i="268"/>
  <c r="E126" i="268"/>
  <c r="D86" i="268"/>
  <c r="E116" i="268"/>
  <c r="E100" i="268"/>
  <c r="E169" i="268"/>
  <c r="D187" i="268"/>
  <c r="C88" i="268"/>
  <c r="D498" i="268"/>
  <c r="E114" i="268"/>
  <c r="C506" i="268"/>
  <c r="C103" i="268"/>
  <c r="E90" i="268"/>
  <c r="C86" i="268"/>
  <c r="C145" i="268"/>
  <c r="C92" i="268"/>
  <c r="E108" i="268"/>
  <c r="C133" i="268"/>
  <c r="E186" i="268"/>
  <c r="C137" i="268"/>
  <c r="D137" i="268"/>
  <c r="E97" i="268"/>
  <c r="C168" i="268"/>
  <c r="C169" i="268"/>
  <c r="D177" i="268"/>
  <c r="C125" i="268"/>
  <c r="D125" i="268"/>
  <c r="E119" i="268"/>
  <c r="E87" i="268"/>
  <c r="D135" i="268"/>
  <c r="E171" i="268"/>
  <c r="D504" i="268"/>
  <c r="D120" i="268"/>
  <c r="D487" i="268"/>
  <c r="E447" i="268"/>
  <c r="D119" i="268"/>
  <c r="E144" i="268"/>
  <c r="C157" i="268"/>
  <c r="C87" i="268"/>
  <c r="E182" i="268"/>
  <c r="E130" i="268"/>
  <c r="D465" i="268"/>
  <c r="E188" i="268"/>
  <c r="C144" i="268"/>
  <c r="E148" i="268"/>
  <c r="E164" i="268"/>
  <c r="E146" i="268"/>
  <c r="C155" i="268"/>
  <c r="C465" i="268"/>
  <c r="D179" i="268"/>
  <c r="E96" i="268"/>
  <c r="D472" i="268"/>
  <c r="C500" i="268"/>
  <c r="D149" i="268"/>
  <c r="C91" i="268"/>
  <c r="D169" i="268"/>
  <c r="C126" i="268"/>
  <c r="D118" i="268"/>
  <c r="E105" i="268"/>
  <c r="E499" i="268"/>
  <c r="D184" i="268"/>
  <c r="E180" i="268"/>
  <c r="D189" i="268"/>
  <c r="E143" i="268"/>
  <c r="E88" i="268"/>
  <c r="E138" i="268"/>
  <c r="D126" i="268"/>
  <c r="E94" i="268"/>
  <c r="E455" i="268"/>
  <c r="C164" i="268"/>
  <c r="E464" i="268"/>
  <c r="E89" i="268"/>
  <c r="E140" i="268"/>
  <c r="E110" i="268"/>
  <c r="C504" i="268"/>
  <c r="C502" i="268"/>
  <c r="C448" i="268"/>
  <c r="C85" i="268"/>
  <c r="C94" i="268"/>
  <c r="E498" i="268"/>
  <c r="E128" i="268"/>
  <c r="D161" i="268"/>
  <c r="D500" i="268"/>
  <c r="D164" i="268"/>
  <c r="D112" i="268"/>
  <c r="D145" i="268"/>
  <c r="D104" i="268"/>
  <c r="D497" i="268"/>
  <c r="D103" i="268"/>
  <c r="D462" i="268"/>
  <c r="C136" i="268"/>
  <c r="E506" i="268"/>
  <c r="C112" i="268"/>
  <c r="D178" i="268"/>
  <c r="E136" i="268"/>
  <c r="E133" i="268"/>
  <c r="C142" i="268"/>
  <c r="C458" i="268"/>
  <c r="C141" i="268"/>
  <c r="E122" i="268"/>
  <c r="C177" i="268"/>
  <c r="C505" i="268"/>
  <c r="C110" i="268"/>
  <c r="D140" i="268"/>
  <c r="D88" i="268"/>
  <c r="E178" i="268"/>
  <c r="C494" i="268"/>
  <c r="E458" i="268"/>
  <c r="D171" i="268"/>
  <c r="E139" i="268"/>
  <c r="C106" i="268"/>
  <c r="E505" i="268"/>
  <c r="E118" i="268"/>
  <c r="C171" i="268"/>
  <c r="C90" i="268"/>
  <c r="E495" i="268"/>
  <c r="D188" i="268"/>
  <c r="C127" i="268"/>
  <c r="D463" i="268"/>
  <c r="E102" i="268"/>
  <c r="E91" i="268"/>
  <c r="E503" i="268"/>
  <c r="D146" i="268"/>
  <c r="E500" i="268"/>
  <c r="E466" i="268"/>
  <c r="D127" i="268"/>
  <c r="D455" i="268"/>
  <c r="C179" i="268"/>
  <c r="C446" i="268"/>
  <c r="E460"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D151" i="268" l="1"/>
  <c r="C152" i="268"/>
  <c r="D469" i="268"/>
  <c r="E111" i="268"/>
  <c r="E117" i="268"/>
  <c r="C117" i="268"/>
  <c r="D117" i="268"/>
  <c r="C114" i="268"/>
  <c r="E115" i="268"/>
  <c r="D115" i="268"/>
  <c r="C111" i="268"/>
  <c r="D111" i="268"/>
  <c r="E112" i="268"/>
  <c r="C469" i="268"/>
  <c r="E470" i="268"/>
  <c r="D470" i="268"/>
  <c r="D478" i="268"/>
  <c r="D445" i="268"/>
  <c r="C482" i="268"/>
  <c r="E478" i="268"/>
  <c r="D450" i="268"/>
  <c r="D447" i="268"/>
  <c r="D482" i="268"/>
  <c r="C471" i="268"/>
  <c r="C158" i="268"/>
  <c r="D156" i="268"/>
  <c r="D153" i="268"/>
  <c r="E159" i="268"/>
  <c r="D158" i="268"/>
  <c r="E158" i="268"/>
  <c r="C170" i="268"/>
  <c r="E152" i="268"/>
  <c r="C153" i="268"/>
  <c r="D166" i="268"/>
  <c r="E162" i="268"/>
  <c r="E170" i="268"/>
  <c r="D170" i="268"/>
  <c r="C167" i="268"/>
  <c r="E166" i="268"/>
  <c r="C162" i="268"/>
  <c r="E163" i="268"/>
  <c r="D163" i="268"/>
  <c r="E160" i="268"/>
  <c r="C160" i="268"/>
  <c r="D157" i="268"/>
  <c r="C159" i="268"/>
  <c r="E156" i="268"/>
  <c r="E161" i="268"/>
  <c r="D160" i="268"/>
  <c r="C161" i="268"/>
  <c r="D159" i="268"/>
  <c r="E153" i="268"/>
  <c r="D152" i="268"/>
  <c r="C151" i="268"/>
  <c r="D452" i="268"/>
  <c r="E452" i="268"/>
  <c r="C450" i="268"/>
  <c r="D444" i="268"/>
  <c r="E445" i="268"/>
  <c r="C443" i="268"/>
  <c r="E444" i="268"/>
  <c r="C445" i="268"/>
  <c r="D446" i="268"/>
  <c r="E443" i="268"/>
  <c r="D481" i="268"/>
  <c r="C481" i="268"/>
  <c r="E481" i="268"/>
  <c r="C478" i="268"/>
  <c r="D477" i="268"/>
  <c r="E477" i="268"/>
  <c r="D473" i="268"/>
  <c r="E471" i="268"/>
  <c r="E473" i="268"/>
  <c r="C470" i="268"/>
  <c r="E469" i="268"/>
  <c r="C468" i="268"/>
  <c r="D468" i="268"/>
</calcChain>
</file>

<file path=xl/sharedStrings.xml><?xml version="1.0" encoding="utf-8"?>
<sst xmlns="http://schemas.openxmlformats.org/spreadsheetml/2006/main" count="6227" uniqueCount="1091">
  <si>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</si>
  <si>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</si>
  <si>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</si>
  <si>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</si>
  <si>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</si>
  <si>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</si>
  <si>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</si>
  <si>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</si>
  <si>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</si>
  <si>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</si>
  <si>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</si>
  <si>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</si>
  <si>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</si>
  <si>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</si>
  <si>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</si>
  <si>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</si>
  <si>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</si>
  <si>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</si>
  <si>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</si>
  <si>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</si>
  <si>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</si>
  <si>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</si>
  <si>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</si>
  <si>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</si>
  <si>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</si>
  <si>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</si>
  <si>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</si>
  <si>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</si>
  <si>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</si>
  <si>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</si>
  <si>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</si>
  <si>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</si>
  <si>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</si>
  <si>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</si>
  <si>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</si>
  <si>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</si>
  <si>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</si>
  <si>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</si>
  <si>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</si>
  <si>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</si>
  <si>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</si>
  <si>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</si>
  <si>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</si>
  <si>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</si>
  <si>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</si>
  <si>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</si>
  <si>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</si>
  <si>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</si>
  <si>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</si>
  <si>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</si>
  <si>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</si>
  <si>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</si>
  <si>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</si>
  <si>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</si>
  <si>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</si>
  <si>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</si>
  <si>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</si>
  <si>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</si>
  <si>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</si>
  <si>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</si>
  <si>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</si>
  <si>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</si>
  <si>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</si>
  <si>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</si>
  <si>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</si>
  <si>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</si>
  <si>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</si>
  <si>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</si>
  <si>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</si>
  <si>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</si>
  <si>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</si>
  <si>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</si>
  <si>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</si>
  <si>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</si>
  <si>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</si>
  <si>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</si>
  <si>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</si>
  <si>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UZUN</t>
  </si>
  <si>
    <t>YÜKSEK</t>
  </si>
  <si>
    <t>SIRIK</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</si>
  <si>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</si>
  <si>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</si>
  <si>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</si>
  <si>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</si>
  <si>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</si>
  <si>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</si>
  <si>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</si>
  <si>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</si>
  <si>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</si>
  <si>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</si>
  <si>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</si>
  <si>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</si>
  <si>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</si>
  <si>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</si>
  <si>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</si>
  <si>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</si>
  <si>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</si>
  <si>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</si>
  <si>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</si>
  <si>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</si>
  <si>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</si>
  <si>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</si>
  <si>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</si>
  <si>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</si>
  <si>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</si>
  <si>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</si>
  <si>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</si>
  <si>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</si>
  <si>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</si>
  <si>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</si>
  <si>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</si>
  <si>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</si>
  <si>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</si>
  <si>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</si>
  <si>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</si>
  <si>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</si>
  <si>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</si>
  <si>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</si>
  <si>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</si>
  <si>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</si>
  <si>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</si>
  <si>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</si>
  <si>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</si>
  <si>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</si>
  <si>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</si>
  <si>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</si>
  <si>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</si>
  <si>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</si>
  <si>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</si>
  <si>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</si>
  <si>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</si>
  <si>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</si>
  <si>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</si>
  <si>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</si>
  <si>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</si>
  <si>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400 Metre</t>
  </si>
  <si>
    <t>1500 Metre</t>
  </si>
  <si>
    <t>Yüksek  Atlama</t>
  </si>
  <si>
    <t>800 Metre</t>
  </si>
  <si>
    <t>Türkiye Atletizm Federasyonu
İstanbul Atletizm İl Temsilciliği</t>
  </si>
  <si>
    <t>GÖĞÜS NO</t>
  </si>
  <si>
    <t>Göğüs No</t>
  </si>
  <si>
    <t>Formül</t>
  </si>
  <si>
    <t>Yarışma Adı :</t>
  </si>
  <si>
    <t>Yarışmanın Yapıldığı İl :</t>
  </si>
  <si>
    <t>Kategori :</t>
  </si>
  <si>
    <t>Tarih :</t>
  </si>
  <si>
    <t>Yarışma Bilgileri</t>
  </si>
  <si>
    <t>Katılan Sporcu Sayısı :</t>
  </si>
  <si>
    <t>Kayıt Listesi</t>
  </si>
  <si>
    <t>1.GÜN</t>
  </si>
  <si>
    <t>2.GÜN</t>
  </si>
  <si>
    <t>Tarih-Saat :</t>
  </si>
  <si>
    <t>Tarih-Saat  :</t>
  </si>
  <si>
    <t>Yarışma :</t>
  </si>
  <si>
    <t xml:space="preserve">Kategori :      </t>
  </si>
  <si>
    <t xml:space="preserve">Kategori : </t>
  </si>
  <si>
    <t>Gülle-1</t>
  </si>
  <si>
    <t>Gülle-11</t>
  </si>
  <si>
    <t>Gülle-12</t>
  </si>
  <si>
    <t>Gülle-13</t>
  </si>
  <si>
    <t>Gülle-21</t>
  </si>
  <si>
    <t>Gülle-22</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</si>
  <si>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</si>
  <si>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</si>
  <si>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</si>
  <si>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</si>
  <si>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</si>
  <si>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</si>
  <si>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</si>
  <si>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</si>
  <si>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</si>
  <si>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</si>
  <si>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</si>
  <si>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</si>
  <si>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</si>
  <si>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</si>
  <si>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</si>
  <si>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</si>
  <si>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</si>
  <si>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Yüksek-9</t>
  </si>
  <si>
    <t>Yüksek-10</t>
  </si>
  <si>
    <t>Yüksek-11</t>
  </si>
  <si>
    <t>Yüksek-12</t>
  </si>
  <si>
    <t>Yüksek-13</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</si>
  <si>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</si>
  <si>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</si>
  <si>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</si>
  <si>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</si>
  <si>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</si>
  <si>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</si>
  <si>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</si>
  <si>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</si>
  <si>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</si>
  <si>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</si>
  <si>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</si>
  <si>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</si>
  <si>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</si>
  <si>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</si>
  <si>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</si>
  <si>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</si>
  <si>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</si>
  <si>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</si>
  <si>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</si>
  <si>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</si>
  <si>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</si>
  <si>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</si>
  <si>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</si>
  <si>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</si>
  <si>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</si>
  <si>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ARA DERECE</t>
  </si>
  <si>
    <t>GTR : Türkiye Gençler Rekoru</t>
  </si>
  <si>
    <t>YTR : Türkiye Yıldızlar Rekoru</t>
  </si>
  <si>
    <t>Uzun Atlama</t>
  </si>
  <si>
    <t>UZUN-16</t>
  </si>
  <si>
    <t>Masterler Salon Şampiyonası</t>
  </si>
  <si>
    <t>yaş grubu</t>
  </si>
  <si>
    <t>Yaş Katagorisi</t>
  </si>
  <si>
    <t>İZMİR ATLETİZM SPOR KULÜBÜ</t>
  </si>
  <si>
    <t>İSTANBUL MASTERLERİ ATL. KULÜBÜ</t>
  </si>
  <si>
    <t>İZMİR MASTERLER ATL. KULÜBÜ</t>
  </si>
  <si>
    <t>FERDİ</t>
  </si>
  <si>
    <t>1500M-1-13</t>
  </si>
  <si>
    <t>VETERAN ERKEK</t>
  </si>
  <si>
    <t>800M-1-7</t>
  </si>
  <si>
    <t>800M-1-8</t>
  </si>
  <si>
    <t>800M-2-7</t>
  </si>
  <si>
    <t>800M-3-7</t>
  </si>
  <si>
    <t>800M-4-7</t>
  </si>
  <si>
    <t>200M</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</si>
  <si>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</si>
  <si>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</si>
  <si>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</si>
  <si>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</si>
  <si>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</si>
  <si>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</si>
  <si>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</si>
  <si>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</si>
  <si>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</si>
  <si>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</si>
  <si>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</si>
  <si>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</si>
  <si>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</si>
  <si>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</si>
  <si>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</si>
  <si>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</si>
  <si>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</si>
  <si>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</si>
  <si>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</si>
  <si>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</si>
  <si>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</si>
  <si>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</si>
  <si>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</si>
  <si>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</si>
  <si>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</si>
  <si>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</si>
  <si>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</si>
  <si>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</si>
  <si>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</si>
  <si>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</si>
  <si>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</si>
  <si>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</si>
  <si>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</si>
  <si>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</si>
  <si>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</si>
  <si>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</si>
  <si>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 Metre</t>
  </si>
  <si>
    <t>35 YAŞ VETERAN
A  T  L A M  A  L  A  R</t>
  </si>
  <si>
    <t>45 YAŞ VETERAN
A  T  L A M  A  L  A  R</t>
  </si>
  <si>
    <t>50 YAŞ VETERAN
A  T  L A M  A  L  A  R</t>
  </si>
  <si>
    <t>55 YAŞ VETERAN
A  T  L A M  A  L  A  R</t>
  </si>
  <si>
    <t>60 YAŞ VETERAN
A  T  L A M  A  L  A  R</t>
  </si>
  <si>
    <t>65 YAŞ VETERAN
A  T  L A M  A  L  A  R</t>
  </si>
  <si>
    <t>75 YAŞ VETERAN
A  T  L A M  A  L  A  R</t>
  </si>
  <si>
    <t>55 YAŞ VETERAN
A  T  L  A  M  A  L  A  R</t>
  </si>
  <si>
    <t>65 YAŞ VETERAN
A  T  L  A  M  A  L  A  R</t>
  </si>
  <si>
    <t>80 YAŞ VETERAN
A  T  L  A  M  A  L  A  R</t>
  </si>
  <si>
    <t>70 YAŞ VETERAN
A  T  L A M  A  L  A  R</t>
  </si>
  <si>
    <t>-</t>
  </si>
  <si>
    <t>800M-4-8</t>
  </si>
  <si>
    <t>Doğum Tarihi
Gün/Ay/Yıl</t>
  </si>
  <si>
    <t>Türkiye Rekoru :</t>
  </si>
  <si>
    <t>100 Metre</t>
  </si>
  <si>
    <t xml:space="preserve">KURAL 254.2 : Yarışma sırasında kurallar dışında yardım alan veya yardım veren atlet, başhakem tarafından önce sarı kartla uyarılır, tekrarı halinde IAAF Kural 254.2’ye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254.2 çerçevesinde her iki atletin de diskalifiye edilmesini gerektirir.  </t>
  </si>
  <si>
    <t>KURAL 170.25 : Bayrak yarışmalarında bayrağın değişim sahasının dışında değiştirilmesi durumunda hatalı değişimi yapan takım IAAF Kural 170.25 gereği diskalifiye edilecektir. Bu noktada dikkat edilmesi gereken en önemli husus sporcunun değil, bayrağın değişim alanı içerisinde olmasıdır.</t>
  </si>
  <si>
    <t>Çekiç Atma</t>
  </si>
  <si>
    <t>2000 Metre Engelli</t>
  </si>
  <si>
    <t>80 Metre Engelli</t>
  </si>
  <si>
    <t>5000 Metre</t>
  </si>
  <si>
    <t>4X100 Metre Bayrak</t>
  </si>
  <si>
    <t>3 Adım Atlama</t>
  </si>
  <si>
    <t>Cirit Atma</t>
  </si>
  <si>
    <t>300 Metre Engelli</t>
  </si>
  <si>
    <t>400 Metre Engelli</t>
  </si>
  <si>
    <t>Disk Atma</t>
  </si>
  <si>
    <t>10.000 Metre</t>
  </si>
  <si>
    <t>5000 Metre Yürüyüş</t>
  </si>
  <si>
    <t>4X400 Metre Bayrak</t>
  </si>
  <si>
    <t>25-26 Temmuz 2015</t>
  </si>
  <si>
    <t>İZMİR</t>
  </si>
  <si>
    <t>Masterler Türkiye Şampiyonası</t>
  </si>
  <si>
    <t>Türkiye Atletizm Federasyonu
İzmir Atletizm İl Temsilciliği</t>
  </si>
  <si>
    <t>MASTERLER TÜRKİYE REKORLARI</t>
  </si>
  <si>
    <t>YAŞ GRUBU</t>
  </si>
  <si>
    <t>BRANŞLAR</t>
  </si>
  <si>
    <t>35-39 YAŞ GRUBU</t>
  </si>
  <si>
    <t>40-44 YAŞ GRUBU</t>
  </si>
  <si>
    <t>45-49 YAŞ GRUBU</t>
  </si>
  <si>
    <t>50-54 YAŞ GRUBU</t>
  </si>
  <si>
    <t>55-59 YAŞ GRUBU</t>
  </si>
  <si>
    <t>60-64 YAŞ GRUBU</t>
  </si>
  <si>
    <t>65-69 YAŞ GRUBU</t>
  </si>
  <si>
    <t>70-74 YAŞ GRUBU</t>
  </si>
  <si>
    <t>75-79 YAŞ GRUBU</t>
  </si>
  <si>
    <t>80-84 YAŞ GRUBU</t>
  </si>
  <si>
    <t>85-89 YAŞ GRUBU</t>
  </si>
  <si>
    <t>100 METRE</t>
  </si>
  <si>
    <t>200 METRE</t>
  </si>
  <si>
    <t>400 METRE</t>
  </si>
  <si>
    <t>800 METRE</t>
  </si>
  <si>
    <t>1500 METRE</t>
  </si>
  <si>
    <t>5000 METRE</t>
  </si>
  <si>
    <t>10000 METRE</t>
  </si>
  <si>
    <t>80 METRE ENG.</t>
  </si>
  <si>
    <t>100 METRE ENG.</t>
  </si>
  <si>
    <t>110 METRE ENG.</t>
  </si>
  <si>
    <t>200 METRE ENG.</t>
  </si>
  <si>
    <t>300 METRE ENG.</t>
  </si>
  <si>
    <t>400 METRE ENG.</t>
  </si>
  <si>
    <t>2000 METRE ENG.</t>
  </si>
  <si>
    <t>3000 METRE ENG.</t>
  </si>
  <si>
    <t>5000 METRE YÜRÜYÜŞ</t>
  </si>
  <si>
    <t>YÜKSEK ATLAMA</t>
  </si>
  <si>
    <t>SIRIKLA YÜKSEK ATLAMA</t>
  </si>
  <si>
    <t>UZUN ATLAMA</t>
  </si>
  <si>
    <t>ÜÇ ADIM ATLAMA</t>
  </si>
  <si>
    <t>DİSK ATMA</t>
  </si>
  <si>
    <t>CİRİT ATMA</t>
  </si>
  <si>
    <t>ÇEKİÇ ATMA</t>
  </si>
  <si>
    <t>4x100 METRE BAYRAK</t>
  </si>
  <si>
    <t>4x400 METRE BAYRAK</t>
  </si>
  <si>
    <t>90-94 YAŞ GRUBU</t>
  </si>
  <si>
    <t>İZMİR B. BLD. GENÇLİK VE SPOR KULÜBÜ</t>
  </si>
  <si>
    <t>10000M</t>
  </si>
  <si>
    <t>1</t>
  </si>
  <si>
    <t>2</t>
  </si>
  <si>
    <t>3</t>
  </si>
  <si>
    <t>4</t>
  </si>
  <si>
    <t>5</t>
  </si>
  <si>
    <t>6</t>
  </si>
  <si>
    <t>7</t>
  </si>
  <si>
    <t>8</t>
  </si>
  <si>
    <t>100M</t>
  </si>
  <si>
    <t>80M.ENG</t>
  </si>
  <si>
    <t>80M.ENG-1-4</t>
  </si>
  <si>
    <t>80M.ENG-1-1</t>
  </si>
  <si>
    <t>80M.ENG-1-2</t>
  </si>
  <si>
    <t>80M.ENG-1-3</t>
  </si>
  <si>
    <t>80M.ENG-1-5</t>
  </si>
  <si>
    <t>80M.ENG-1-6</t>
  </si>
  <si>
    <t>80M.ENG-1-7</t>
  </si>
  <si>
    <t>80M.ENG-1-8</t>
  </si>
  <si>
    <t>80M.ENG-2-1</t>
  </si>
  <si>
    <t>80M.ENG-2-2</t>
  </si>
  <si>
    <t>80M.ENG-2-3</t>
  </si>
  <si>
    <t>80M.ENG-2-4</t>
  </si>
  <si>
    <t>80M.ENG-2-5</t>
  </si>
  <si>
    <t>80M.ENG-2-6</t>
  </si>
  <si>
    <t>80M.ENG-2-7</t>
  </si>
  <si>
    <t>80M.ENG-2-8</t>
  </si>
  <si>
    <t>80M.ENG-3-1</t>
  </si>
  <si>
    <t>80M.ENG-3-2</t>
  </si>
  <si>
    <t>80M.ENG-3-3</t>
  </si>
  <si>
    <t>80M.ENG-3-4</t>
  </si>
  <si>
    <t>80M.ENG-3-5</t>
  </si>
  <si>
    <t>80M.ENG-3-6</t>
  </si>
  <si>
    <t>80M.ENG-3-7</t>
  </si>
  <si>
    <t>80M.ENG-3-8</t>
  </si>
  <si>
    <t>80M.ENG-4-8</t>
  </si>
  <si>
    <t>80M.ENG-4-1</t>
  </si>
  <si>
    <t>80M.ENG-4-2</t>
  </si>
  <si>
    <t>80M.ENG-4-3</t>
  </si>
  <si>
    <t>80M.ENG-4-4</t>
  </si>
  <si>
    <t>80M.ENG-4-5</t>
  </si>
  <si>
    <t>80M.ENG-4-6</t>
  </si>
  <si>
    <t>80M.ENG-4-7</t>
  </si>
  <si>
    <t>80M.ENG-5-1</t>
  </si>
  <si>
    <t>80M.ENG-5-2</t>
  </si>
  <si>
    <t>80M.ENG-5-3</t>
  </si>
  <si>
    <t>80M.ENG-5-4</t>
  </si>
  <si>
    <t>80M.ENG-5-5</t>
  </si>
  <si>
    <t>80M.ENG-5-6</t>
  </si>
  <si>
    <t>80M.ENG-5-7</t>
  </si>
  <si>
    <t>80M.ENG-5-8</t>
  </si>
  <si>
    <t>110M.ENG-4-1</t>
  </si>
  <si>
    <t>110M.ENG-4-2</t>
  </si>
  <si>
    <t>110M.ENG-4-3</t>
  </si>
  <si>
    <t>110M.ENG-4-4</t>
  </si>
  <si>
    <t>110M.ENG-4-5</t>
  </si>
  <si>
    <t>110M.ENG-4-6</t>
  </si>
  <si>
    <t>110M.ENG-4-7</t>
  </si>
  <si>
    <t>110M.ENG-4-8</t>
  </si>
  <si>
    <t>110M.ENG-5-1</t>
  </si>
  <si>
    <t>110M.ENG-5-2</t>
  </si>
  <si>
    <t>110M.ENG-5-3</t>
  </si>
  <si>
    <t>110M.ENG-5-4</t>
  </si>
  <si>
    <t>110M.ENG-5-5</t>
  </si>
  <si>
    <t>110M.ENG-5-6</t>
  </si>
  <si>
    <t>110M.ENG-5-7</t>
  </si>
  <si>
    <t>110M.ENG-5-8</t>
  </si>
  <si>
    <t>Yüksek-21</t>
  </si>
  <si>
    <t>60 YAŞ VETERAN
A  T  L  A  M  A  L  A  R</t>
  </si>
  <si>
    <t>Gülle-31</t>
  </si>
  <si>
    <t>Gülle-32</t>
  </si>
  <si>
    <t>Gülle-41</t>
  </si>
  <si>
    <t>Gülle-42</t>
  </si>
  <si>
    <t>Gülle-51</t>
  </si>
  <si>
    <t>Gülle-61</t>
  </si>
  <si>
    <t>Gülle-62</t>
  </si>
  <si>
    <t>Gülle-71</t>
  </si>
  <si>
    <t>Gülle-72</t>
  </si>
  <si>
    <t>Gülle-73</t>
  </si>
  <si>
    <t>Gülle-74</t>
  </si>
  <si>
    <t>Gülle-75</t>
  </si>
  <si>
    <t>Gülle-81</t>
  </si>
  <si>
    <t>Gülle-82</t>
  </si>
  <si>
    <t>Rüzgar :</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</si>
  <si>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</si>
  <si>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</si>
  <si>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</si>
  <si>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</si>
  <si>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</si>
  <si>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</si>
  <si>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</si>
  <si>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</si>
  <si>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</si>
  <si>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</si>
  <si>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</si>
  <si>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</si>
  <si>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</si>
  <si>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</si>
  <si>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</si>
  <si>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</si>
  <si>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</si>
  <si>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</si>
  <si>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</si>
  <si>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</si>
  <si>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</si>
  <si>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</si>
  <si>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</si>
  <si>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</si>
  <si>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</si>
  <si>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</si>
  <si>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</si>
  <si>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</si>
  <si>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</si>
  <si>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</si>
  <si>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</si>
  <si>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</si>
  <si>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100M-5-1</t>
  </si>
  <si>
    <t>100M-5-2</t>
  </si>
  <si>
    <t>100M-5-3</t>
  </si>
  <si>
    <t>100M-5-4</t>
  </si>
  <si>
    <t>100M-5-5</t>
  </si>
  <si>
    <t>100M-5-6</t>
  </si>
  <si>
    <t>100M-5-7</t>
  </si>
  <si>
    <t>100M-5-8</t>
  </si>
  <si>
    <t>100M-6-1</t>
  </si>
  <si>
    <t>100M-6-2</t>
  </si>
  <si>
    <t>100M-6-3</t>
  </si>
  <si>
    <t>100M-6-4</t>
  </si>
  <si>
    <t>100M-6-5</t>
  </si>
  <si>
    <t>100M-6-6</t>
  </si>
  <si>
    <t>ÇEKİÇ</t>
  </si>
  <si>
    <t>ÇEKİÇ-1</t>
  </si>
  <si>
    <t>ÇEKİÇ-11</t>
  </si>
  <si>
    <t>ÇEKİÇ-21</t>
  </si>
  <si>
    <t>ÇEKİÇ-22</t>
  </si>
  <si>
    <t>ÇEKİÇ-31</t>
  </si>
  <si>
    <t>ÇEKİÇ-41</t>
  </si>
  <si>
    <t>ÇEKİÇ-42</t>
  </si>
  <si>
    <t>ÇEKİÇ-51</t>
  </si>
  <si>
    <t>ÇEKİÇ-71</t>
  </si>
  <si>
    <t>ÇEKİÇ-72</t>
  </si>
  <si>
    <t>ÇEKİÇ-73</t>
  </si>
  <si>
    <t>ÇEKİÇ-74</t>
  </si>
  <si>
    <t>ÇEKİÇ-75</t>
  </si>
  <si>
    <t>400M-1-7</t>
  </si>
  <si>
    <t>400M-1-8</t>
  </si>
  <si>
    <t>400M-2-7</t>
  </si>
  <si>
    <t>400M-2-8</t>
  </si>
  <si>
    <t>400M-3-7</t>
  </si>
  <si>
    <t>400M-3-8</t>
  </si>
  <si>
    <t>400M-4-7</t>
  </si>
  <si>
    <t>400M-4-8</t>
  </si>
  <si>
    <t>400M-5-7</t>
  </si>
  <si>
    <t>400M-5-8</t>
  </si>
  <si>
    <t>2000M.ENG-1-1</t>
  </si>
  <si>
    <t>2000M.ENG-1-2</t>
  </si>
  <si>
    <t>2000M.ENG-1-3</t>
  </si>
  <si>
    <t>2000M.ENG-1-4</t>
  </si>
  <si>
    <t>2000M.ENG-1-5</t>
  </si>
  <si>
    <t>2000M.ENG-1-6</t>
  </si>
  <si>
    <t>2000M.ENG-1-7</t>
  </si>
  <si>
    <t>2000M.ENG-1-8</t>
  </si>
  <si>
    <t>2000M.ENG-2-1</t>
  </si>
  <si>
    <t>2000M.ENG-2-2</t>
  </si>
  <si>
    <t>2000M.ENG-2-3</t>
  </si>
  <si>
    <t>2000M.ENG-2-4</t>
  </si>
  <si>
    <t>2000M.ENG-2-5</t>
  </si>
  <si>
    <t>2000M.ENG-2-6</t>
  </si>
  <si>
    <t>2000M.ENG-2-7</t>
  </si>
  <si>
    <t>2000M.ENG-2-8</t>
  </si>
  <si>
    <t>2000M.ENG-1-9</t>
  </si>
  <si>
    <t>2000M.ENG-1-10</t>
  </si>
  <si>
    <t>2000M.ENG-1-11</t>
  </si>
  <si>
    <t>2000M.ENG-1-12</t>
  </si>
  <si>
    <t>2000M.ENG-2-9</t>
  </si>
  <si>
    <t>2000M.ENG-2-10</t>
  </si>
  <si>
    <t>2000M.ENG-2-11</t>
  </si>
  <si>
    <t>2000M.ENG-2-12</t>
  </si>
  <si>
    <t>2000M.ENG-3-1</t>
  </si>
  <si>
    <t>2000M.ENG-3-2</t>
  </si>
  <si>
    <t>2000M.ENG-3-3</t>
  </si>
  <si>
    <t>2000M.ENG-3-4</t>
  </si>
  <si>
    <t>2000M.ENG-3-5</t>
  </si>
  <si>
    <t>2000M.ENG-3-6</t>
  </si>
  <si>
    <t>2000M.ENG-3-7</t>
  </si>
  <si>
    <t>2000M.ENG-3-8</t>
  </si>
  <si>
    <t>2000M.ENG-3-9</t>
  </si>
  <si>
    <t>2000M.ENG-3-10</t>
  </si>
  <si>
    <t>2000M.ENG-3-11</t>
  </si>
  <si>
    <t>2000M.ENG-3-12</t>
  </si>
  <si>
    <t>2000M.ENG</t>
  </si>
  <si>
    <t>5000M-1-1</t>
  </si>
  <si>
    <t>5000M-1-2</t>
  </si>
  <si>
    <t>5000M-1-3</t>
  </si>
  <si>
    <t>5000M-1-4</t>
  </si>
  <si>
    <t>5000M-1-5</t>
  </si>
  <si>
    <t>5000M-1-6</t>
  </si>
  <si>
    <t>5000M-1-7</t>
  </si>
  <si>
    <t>5000M-1-8</t>
  </si>
  <si>
    <t>5000M-1-9</t>
  </si>
  <si>
    <t>5000M-1-10</t>
  </si>
  <si>
    <t>5000M-1-11</t>
  </si>
  <si>
    <t>5000M-1-12</t>
  </si>
  <si>
    <t>5000M-1-13</t>
  </si>
  <si>
    <t>5000M-2-1</t>
  </si>
  <si>
    <t>5000M-2-2</t>
  </si>
  <si>
    <t>5000M-2-3</t>
  </si>
  <si>
    <t>5000M-2-4</t>
  </si>
  <si>
    <t>5000M-2-5</t>
  </si>
  <si>
    <t>5000M-2-6</t>
  </si>
  <si>
    <t>5000M-2-7</t>
  </si>
  <si>
    <t>5000M-2-8</t>
  </si>
  <si>
    <t>5000M-2-9</t>
  </si>
  <si>
    <t>5000M-2-10</t>
  </si>
  <si>
    <t>5000M-2-11</t>
  </si>
  <si>
    <t>5000M-2-12</t>
  </si>
  <si>
    <t>5000M-3-1</t>
  </si>
  <si>
    <t>5000M-3-2</t>
  </si>
  <si>
    <t>5000M-3-3</t>
  </si>
  <si>
    <t>5000M-3-4</t>
  </si>
  <si>
    <t>5000M-3-5</t>
  </si>
  <si>
    <t>5000M-3-6</t>
  </si>
  <si>
    <t>5000M-3-7</t>
  </si>
  <si>
    <t>5000M</t>
  </si>
  <si>
    <t>5000M-1-14</t>
  </si>
  <si>
    <t>5000M-1-15</t>
  </si>
  <si>
    <t>5000M-1-16</t>
  </si>
  <si>
    <t>5000M-1-17</t>
  </si>
  <si>
    <t>5000M-2-13</t>
  </si>
  <si>
    <t>5000M-2-14</t>
  </si>
  <si>
    <t>5000M-2-15</t>
  </si>
  <si>
    <t>5000M-2-16</t>
  </si>
  <si>
    <t>5000M-2-17</t>
  </si>
  <si>
    <t>5000M-2-18</t>
  </si>
  <si>
    <t>4X100M-1-1</t>
  </si>
  <si>
    <t>4X100M-1-2</t>
  </si>
  <si>
    <t>4X100M-1-3</t>
  </si>
  <si>
    <t>4X100M-1-4</t>
  </si>
  <si>
    <t>4X100M-1-5</t>
  </si>
  <si>
    <t>4X100M-1-6</t>
  </si>
  <si>
    <t>4X100M-1-7</t>
  </si>
  <si>
    <t>4X100M-1-8</t>
  </si>
  <si>
    <t>4X100M-2-1</t>
  </si>
  <si>
    <t>4X100M-2-2</t>
  </si>
  <si>
    <t>4X100M-2-3</t>
  </si>
  <si>
    <t>4X100M-2-4</t>
  </si>
  <si>
    <t>4X100M-2-5</t>
  </si>
  <si>
    <t>4X100M-2-6</t>
  </si>
  <si>
    <t>4X100M-2-7</t>
  </si>
  <si>
    <t>4X100M-2-8</t>
  </si>
  <si>
    <t>4X100M-3-1</t>
  </si>
  <si>
    <t>4X100M-3-2</t>
  </si>
  <si>
    <t>4X100M-3-3</t>
  </si>
  <si>
    <t>4X100M-3-4</t>
  </si>
  <si>
    <t>4X100M-3-5</t>
  </si>
  <si>
    <t>4X100M-3-6</t>
  </si>
  <si>
    <t>4X100M-3-7</t>
  </si>
  <si>
    <t>4X100M-3-8</t>
  </si>
  <si>
    <t>4X100M-4-1</t>
  </si>
  <si>
    <t>4X100M-4-2</t>
  </si>
  <si>
    <t>4X100M-4-3</t>
  </si>
  <si>
    <t>4X100M-4-4</t>
  </si>
  <si>
    <t>4X100M-4-5</t>
  </si>
  <si>
    <t>4X100M-4-6</t>
  </si>
  <si>
    <t>4X100M-4-7</t>
  </si>
  <si>
    <t>4X100M-4-8</t>
  </si>
  <si>
    <t>4X100M-5-1</t>
  </si>
  <si>
    <t>4X100M-5-2</t>
  </si>
  <si>
    <t>4X100M-5-3</t>
  </si>
  <si>
    <t>4X100M-5-4</t>
  </si>
  <si>
    <t>4X100M-5-5</t>
  </si>
  <si>
    <t>4X100M-5-6</t>
  </si>
  <si>
    <t>4X100M-5-7</t>
  </si>
  <si>
    <t>4X100M-5-8</t>
  </si>
  <si>
    <t>ÜÇADIM-1</t>
  </si>
  <si>
    <t>ÜÇADIM-11</t>
  </si>
  <si>
    <t>ÜÇADIM-12</t>
  </si>
  <si>
    <t>ÜÇADIM-13</t>
  </si>
  <si>
    <t>ÜÇADIM-21</t>
  </si>
  <si>
    <t>ÜÇADIM-31</t>
  </si>
  <si>
    <t>ÜÇADIM-32</t>
  </si>
  <si>
    <t>ÜÇADIM-41</t>
  </si>
  <si>
    <t>CİRİT</t>
  </si>
  <si>
    <t>CİRİT-1</t>
  </si>
  <si>
    <t>CİRİT-11</t>
  </si>
  <si>
    <t>CİRİT-12</t>
  </si>
  <si>
    <t>CİRİT-13</t>
  </si>
  <si>
    <t>CİRİT-21</t>
  </si>
  <si>
    <t>CİRİT-22</t>
  </si>
  <si>
    <t>CİRİT-31</t>
  </si>
  <si>
    <t>CİRİT-41</t>
  </si>
  <si>
    <t>CİRİT-42</t>
  </si>
  <si>
    <t>CİRİT-43</t>
  </si>
  <si>
    <t>CİRİT-51</t>
  </si>
  <si>
    <t>CİRİT-52</t>
  </si>
  <si>
    <t>CİRİT-53</t>
  </si>
  <si>
    <t>CİRİT-61</t>
  </si>
  <si>
    <t>CİRİT-62</t>
  </si>
  <si>
    <t>CİRİT-63</t>
  </si>
  <si>
    <t>400M.ENG</t>
  </si>
  <si>
    <t>400M.ENG-1-1</t>
  </si>
  <si>
    <t>400M.ENG-1-2</t>
  </si>
  <si>
    <t>400M.ENG-1-3</t>
  </si>
  <si>
    <t>400M.ENG-1-4</t>
  </si>
  <si>
    <t>400M.ENG-1-5</t>
  </si>
  <si>
    <t>400M.ENG-1-6</t>
  </si>
  <si>
    <t>400M.ENG-1-7</t>
  </si>
  <si>
    <t>400M.ENG-1-8</t>
  </si>
  <si>
    <t>400M.ENG-2-1</t>
  </si>
  <si>
    <t>400M.ENG-2-2</t>
  </si>
  <si>
    <t>400M.ENG-2-3</t>
  </si>
  <si>
    <t>400M.ENG-2-4</t>
  </si>
  <si>
    <t>400M.ENG-2-5</t>
  </si>
  <si>
    <t>400M.ENG-2-6</t>
  </si>
  <si>
    <t>400M.ENG-2-7</t>
  </si>
  <si>
    <t>400M.ENG-2-8</t>
  </si>
  <si>
    <t>400M.ENG-3-1</t>
  </si>
  <si>
    <t>400M.ENG-3-2</t>
  </si>
  <si>
    <t>400M.ENG-3-3</t>
  </si>
  <si>
    <t>400M.ENG-3-4</t>
  </si>
  <si>
    <t>400M.ENG-3-5</t>
  </si>
  <si>
    <t>400M.ENG-3-6</t>
  </si>
  <si>
    <t>400M.ENG-3-7</t>
  </si>
  <si>
    <t>400M.ENG-3-8</t>
  </si>
  <si>
    <t>200M-1-7</t>
  </si>
  <si>
    <t>200M-1-8</t>
  </si>
  <si>
    <t>200M-2-7</t>
  </si>
  <si>
    <t>200M-2-8</t>
  </si>
  <si>
    <t>200M-3-7</t>
  </si>
  <si>
    <t>200M-3-8</t>
  </si>
  <si>
    <t>200M-4-7</t>
  </si>
  <si>
    <t>200M-4-8</t>
  </si>
  <si>
    <t>200M-5-7</t>
  </si>
  <si>
    <t>200M-5-8</t>
  </si>
  <si>
    <t>DİSK</t>
  </si>
  <si>
    <t>DİSK-1</t>
  </si>
  <si>
    <t>DİSK-11</t>
  </si>
  <si>
    <t>DİSK-12</t>
  </si>
  <si>
    <t>DİSK-21</t>
  </si>
  <si>
    <t>DİSK-31</t>
  </si>
  <si>
    <t>DİSK-32</t>
  </si>
  <si>
    <t>DİSK-41</t>
  </si>
  <si>
    <t>DİSK-51</t>
  </si>
  <si>
    <t>DİSK-52</t>
  </si>
  <si>
    <t>DİSK-61</t>
  </si>
  <si>
    <t>DİSK-62</t>
  </si>
  <si>
    <t>DİSK-63</t>
  </si>
  <si>
    <t>DİSK-71</t>
  </si>
  <si>
    <t>800M-2-8</t>
  </si>
  <si>
    <t>800M-3-8</t>
  </si>
  <si>
    <t>10000M-1-1</t>
  </si>
  <si>
    <t>10000M-1-2</t>
  </si>
  <si>
    <t>10000M-1-3</t>
  </si>
  <si>
    <t>10000M-1-4</t>
  </si>
  <si>
    <t>10000M-1-5</t>
  </si>
  <si>
    <t>10000M-1-6</t>
  </si>
  <si>
    <t>10000M-1-7</t>
  </si>
  <si>
    <t>10000M-1-8</t>
  </si>
  <si>
    <t>10000M-1-9</t>
  </si>
  <si>
    <t>10000M-1-10</t>
  </si>
  <si>
    <t>10000M-1-11</t>
  </si>
  <si>
    <t>10000M-1-12</t>
  </si>
  <si>
    <t>10000M-1-13</t>
  </si>
  <si>
    <t>10000M-1-14</t>
  </si>
  <si>
    <t>10000M-1-15</t>
  </si>
  <si>
    <t>10000M-1-16</t>
  </si>
  <si>
    <t>10000M-1-17</t>
  </si>
  <si>
    <t>10000M-2-1</t>
  </si>
  <si>
    <t>10000M-2-2</t>
  </si>
  <si>
    <t>10000M-2-3</t>
  </si>
  <si>
    <t>10000M-2-4</t>
  </si>
  <si>
    <t>10000M-2-5</t>
  </si>
  <si>
    <t>10000M-2-6</t>
  </si>
  <si>
    <t>10000M-2-7</t>
  </si>
  <si>
    <t>10000M-2-8</t>
  </si>
  <si>
    <t>10000M-2-9</t>
  </si>
  <si>
    <t>10000M-2-10</t>
  </si>
  <si>
    <t>10000M-2-11</t>
  </si>
  <si>
    <t>10000M-2-12</t>
  </si>
  <si>
    <t>10000M-2-13</t>
  </si>
  <si>
    <t>10000M-2-14</t>
  </si>
  <si>
    <t>10000M-2-15</t>
  </si>
  <si>
    <t>10000M-2-16</t>
  </si>
  <si>
    <t>10000M-2-17</t>
  </si>
  <si>
    <t>10000M-2-18</t>
  </si>
  <si>
    <t>10000M-3-1</t>
  </si>
  <si>
    <t>10000M-3-2</t>
  </si>
  <si>
    <t>10000M-3-3</t>
  </si>
  <si>
    <t>10000M-3-4</t>
  </si>
  <si>
    <t>10000M-3-5</t>
  </si>
  <si>
    <t>10000M-3-6</t>
  </si>
  <si>
    <t>10000M-3-7</t>
  </si>
  <si>
    <t>10000M-2-19</t>
  </si>
  <si>
    <t>10000M-2-20</t>
  </si>
  <si>
    <t>10000M-2-21</t>
  </si>
  <si>
    <t>10000M-2-22</t>
  </si>
  <si>
    <t>10000M-2-23</t>
  </si>
  <si>
    <t>10000M-3-8</t>
  </si>
  <si>
    <t>10000M-3-9</t>
  </si>
  <si>
    <t>10000M-3-10</t>
  </si>
  <si>
    <t>10000M-3-11</t>
  </si>
  <si>
    <t>10000M-3-12</t>
  </si>
  <si>
    <t>10000M-3-13</t>
  </si>
  <si>
    <t>10000M-3-14</t>
  </si>
  <si>
    <t>5000M.Y</t>
  </si>
  <si>
    <t>5000M.Y-1-1</t>
  </si>
  <si>
    <t>5000M.Y-1-2</t>
  </si>
  <si>
    <t>5000M.Y-1-3</t>
  </si>
  <si>
    <t>5000M.Y-1-4</t>
  </si>
  <si>
    <t>5000M.Y-1-5</t>
  </si>
  <si>
    <t>5000M.Y-1-6</t>
  </si>
  <si>
    <t>5000M.Y-1-7</t>
  </si>
  <si>
    <t>5000M.Y-1-8</t>
  </si>
  <si>
    <t>5000M.Y-1-9</t>
  </si>
  <si>
    <t>5000M.Y-1-10</t>
  </si>
  <si>
    <t>5000M.Y-1-11</t>
  </si>
  <si>
    <t>5000M.Y-1-12</t>
  </si>
  <si>
    <t>5000M.Y-1-13</t>
  </si>
  <si>
    <t>5000M.Y-1-14</t>
  </si>
  <si>
    <t>5000M.Y-1-15</t>
  </si>
  <si>
    <t>5000M.Y-1-16</t>
  </si>
  <si>
    <t>5000M.Y-1-17</t>
  </si>
  <si>
    <t>5000M.Y-2-1</t>
  </si>
  <si>
    <t>5000M.Y-2-2</t>
  </si>
  <si>
    <t>5000M.Y-2-3</t>
  </si>
  <si>
    <t>5000M.Y-2-4</t>
  </si>
  <si>
    <t>5000M.Y-2-5</t>
  </si>
  <si>
    <t>5000M.Y-2-6</t>
  </si>
  <si>
    <t>5000M.Y-2-7</t>
  </si>
  <si>
    <t>5000M.Y-2-8</t>
  </si>
  <si>
    <t>5000M.Y-2-9</t>
  </si>
  <si>
    <t>5000M.Y-2-10</t>
  </si>
  <si>
    <t>5000M.Y-2-11</t>
  </si>
  <si>
    <t>5000M.Y-2-12</t>
  </si>
  <si>
    <t>5000M.Y-2-13</t>
  </si>
  <si>
    <t>5000M.Y-2-14</t>
  </si>
  <si>
    <t>5000M.Y-2-15</t>
  </si>
  <si>
    <t>5000M.Y-2-16</t>
  </si>
  <si>
    <t>5000M.Y-2-17</t>
  </si>
  <si>
    <t>5000M.Y-2-18</t>
  </si>
  <si>
    <t>4X400M-1-1</t>
  </si>
  <si>
    <t>4X400M-1-2</t>
  </si>
  <si>
    <t>4X400M-1-3</t>
  </si>
  <si>
    <t>4X400M-1-4</t>
  </si>
  <si>
    <t>4X400M-1-5</t>
  </si>
  <si>
    <t>4X400M-1-6</t>
  </si>
  <si>
    <t>4X400M-1-7</t>
  </si>
  <si>
    <t>4X400M-1-8</t>
  </si>
  <si>
    <t>4X400M-2-1</t>
  </si>
  <si>
    <t>4X400M-2-2</t>
  </si>
  <si>
    <t>4X400M-2-3</t>
  </si>
  <si>
    <t>4X400M-2-4</t>
  </si>
  <si>
    <t>4X400M-2-5</t>
  </si>
  <si>
    <t>4X400M-2-6</t>
  </si>
  <si>
    <t>4X400M-2-7</t>
  </si>
  <si>
    <t>4X400M-2-8</t>
  </si>
  <si>
    <t>4X400M-3-1</t>
  </si>
  <si>
    <t>4X400M-3-2</t>
  </si>
  <si>
    <t>4X400M-3-3</t>
  </si>
  <si>
    <t>4X400M-3-4</t>
  </si>
  <si>
    <t>4X400M-3-5</t>
  </si>
  <si>
    <t>4X400M-3-6</t>
  </si>
  <si>
    <t>4X400M-3-7</t>
  </si>
  <si>
    <t>4X400M-3-8</t>
  </si>
  <si>
    <t>4X400M-4-1</t>
  </si>
  <si>
    <t>4X400M-4-2</t>
  </si>
  <si>
    <t>4X400M-4-3</t>
  </si>
  <si>
    <t>4X400M-4-4</t>
  </si>
  <si>
    <t>4X400M-4-5</t>
  </si>
  <si>
    <t>4X400M-4-6</t>
  </si>
  <si>
    <t>4X400M-4-7</t>
  </si>
  <si>
    <t>4X400M-4-8</t>
  </si>
  <si>
    <t>4X400M-5-1</t>
  </si>
  <si>
    <t>4X400M-5-2</t>
  </si>
  <si>
    <t>4X400M-5-3</t>
  </si>
  <si>
    <t>4X400M-5-4</t>
  </si>
  <si>
    <t>4X400M-5-5</t>
  </si>
  <si>
    <t>4X400M-5-6</t>
  </si>
  <si>
    <t>4X400M-5-7</t>
  </si>
  <si>
    <t>4X400M-5-8</t>
  </si>
  <si>
    <t>Master Kadınlar</t>
  </si>
  <si>
    <t>KATAGORİ</t>
  </si>
  <si>
    <t>300M.ENG-1-1</t>
  </si>
  <si>
    <t>300M.ENG-1-2</t>
  </si>
  <si>
    <t>300M.ENG-1-3</t>
  </si>
  <si>
    <t>300M.ENG-1-4</t>
  </si>
  <si>
    <t>300M.ENG-1-5</t>
  </si>
  <si>
    <t>300M.ENG-1-6</t>
  </si>
  <si>
    <t>300M.ENG-1-7</t>
  </si>
  <si>
    <t>300M.ENG-1-8</t>
  </si>
  <si>
    <t>300M.ENG-2-1</t>
  </si>
  <si>
    <t>300M.ENG-2-2</t>
  </si>
  <si>
    <t>300M.ENG-2-3</t>
  </si>
  <si>
    <t>300M.ENG-2-4</t>
  </si>
  <si>
    <t>300M.ENG-2-5</t>
  </si>
  <si>
    <t>300M.ENG-2-6</t>
  </si>
  <si>
    <t>300M.ENG-2-7</t>
  </si>
  <si>
    <t>300M.ENG-2-8</t>
  </si>
  <si>
    <t>300M.ENG-3-1</t>
  </si>
  <si>
    <t>300M.ENG-3-2</t>
  </si>
  <si>
    <t>300M.ENG-3-3</t>
  </si>
  <si>
    <t>300M.ENG-3-4</t>
  </si>
  <si>
    <t>300M.ENG-3-5</t>
  </si>
  <si>
    <t>300M.ENG-3-6</t>
  </si>
  <si>
    <t>300M.ENG-3-7</t>
  </si>
  <si>
    <t>300M.ENG-3-8</t>
  </si>
  <si>
    <t>17.2.1978</t>
  </si>
  <si>
    <t>SELMA AKGÜN</t>
  </si>
  <si>
    <t>F-35</t>
  </si>
  <si>
    <t>19.1.1978</t>
  </si>
  <si>
    <t>HİCRAN ERDEM</t>
  </si>
  <si>
    <t>21.1.1979</t>
  </si>
  <si>
    <t>TUTKU SÜREN</t>
  </si>
  <si>
    <t>3.11.1977</t>
  </si>
  <si>
    <t>ÖZLEM GÜNDÜZ</t>
  </si>
  <si>
    <t>20.1.1962</t>
  </si>
  <si>
    <t>MERAL ÖRÜÇ</t>
  </si>
  <si>
    <t>30.4.1965</t>
  </si>
  <si>
    <t>FATMA ANTER</t>
  </si>
  <si>
    <t>26.12.1963</t>
  </si>
  <si>
    <t>BEYHAN VARİŞ</t>
  </si>
  <si>
    <t>1.1.1956</t>
  </si>
  <si>
    <t>NURSEL ÇAKMAK</t>
  </si>
  <si>
    <t>15.2.1960</t>
  </si>
  <si>
    <t>KAMURAN SÖNMEZ</t>
  </si>
  <si>
    <t>19.2.1960</t>
  </si>
  <si>
    <t>AYNUR AYDOĞAN</t>
  </si>
  <si>
    <t>ELİT SPOR</t>
  </si>
  <si>
    <t>22.12.1951</t>
  </si>
  <si>
    <t>KAMER ERÇELEBİ</t>
  </si>
  <si>
    <t>29.8.1951</t>
  </si>
  <si>
    <t>AYSEL YILDIZ</t>
  </si>
  <si>
    <t>10.4.1950</t>
  </si>
  <si>
    <t>GAZEL DEMİRAY</t>
  </si>
  <si>
    <t>2.5.1938</t>
  </si>
  <si>
    <t>KABADAYI YÜKSELEN</t>
  </si>
  <si>
    <t>1.1.1939</t>
  </si>
  <si>
    <t>FEHİME ÖZKAN</t>
  </si>
  <si>
    <t>F-50</t>
  </si>
  <si>
    <t>F-55</t>
  </si>
  <si>
    <t>F-60</t>
  </si>
  <si>
    <t>F-65</t>
  </si>
  <si>
    <t>F-75</t>
  </si>
  <si>
    <t>20.1.1975</t>
  </si>
  <si>
    <t>ZUHAL TÜMAY</t>
  </si>
  <si>
    <t>F-40</t>
  </si>
  <si>
    <t>10.1.1974</t>
  </si>
  <si>
    <t>GONUL  BABAYİGİT IREZ</t>
  </si>
  <si>
    <t>MUĞLA ÜNİVERSİTESİ SPOR KLUBÜ</t>
  </si>
  <si>
    <t>25.9.1966</t>
  </si>
  <si>
    <t>NESRİN OYGÜÇ</t>
  </si>
  <si>
    <t>ALTAY SPOR KULÜBÜ</t>
  </si>
  <si>
    <t>F-45</t>
  </si>
  <si>
    <t>20.8.1970</t>
  </si>
  <si>
    <t>BELKİS MERT</t>
  </si>
  <si>
    <t>24.12.1959</t>
  </si>
  <si>
    <t>İSMİGÜL YILDIZ</t>
  </si>
  <si>
    <t>15.3.1967</t>
  </si>
  <si>
    <t>;MERAL ÇALLI</t>
  </si>
  <si>
    <t>8.11.1974</t>
  </si>
  <si>
    <t>RAİKA DURUSOY</t>
  </si>
  <si>
    <t>13.1.1943</t>
  </si>
  <si>
    <t>VECAHAT İNAN</t>
  </si>
  <si>
    <t>F-70</t>
  </si>
  <si>
    <t>4.11.1966</t>
  </si>
  <si>
    <t>HAYRİYE DURANLI</t>
  </si>
  <si>
    <t>27.10.1969</t>
  </si>
  <si>
    <t>DENİZ TANAYDIN</t>
  </si>
  <si>
    <t>6.2.1957</t>
  </si>
  <si>
    <t xml:space="preserve">SEVİL YİLDİRİM </t>
  </si>
  <si>
    <t>1.1.1955</t>
  </si>
  <si>
    <t>NECLA ÖNDER</t>
  </si>
  <si>
    <t>3.6.1965</t>
  </si>
  <si>
    <t>GÜLHAYAT GÜLER</t>
  </si>
  <si>
    <t>1.2.1956</t>
  </si>
  <si>
    <t>AYŞE BABÜR</t>
  </si>
  <si>
    <t>15.3.1965</t>
  </si>
  <si>
    <t>AYŞE YEŞİM TÜL</t>
  </si>
  <si>
    <t>24.4.1976</t>
  </si>
  <si>
    <t>GUNES CANBELDEK</t>
  </si>
  <si>
    <t>2.7.1962</t>
  </si>
  <si>
    <t>FATMA BETÜL BATUR ÜNAY</t>
  </si>
  <si>
    <t>ÇEKİÇ-2</t>
  </si>
  <si>
    <t>ÇEKİÇ-12</t>
  </si>
  <si>
    <t>ÇEKİÇ-13</t>
  </si>
  <si>
    <t>ÇEKİÇ-32</t>
  </si>
  <si>
    <t>ÇEKİÇ-61</t>
  </si>
  <si>
    <t>ÇEKİÇ-62</t>
  </si>
  <si>
    <t>ÇEKİÇ-81</t>
  </si>
  <si>
    <t>ÇEKİÇ-82</t>
  </si>
  <si>
    <t>35 YAŞ VETERAN
A  T  L  A  M  A  L  A  R</t>
  </si>
  <si>
    <t>CİRİT-2</t>
  </si>
  <si>
    <t>UZUN-1</t>
  </si>
  <si>
    <t>UZUN-11</t>
  </si>
  <si>
    <t>UZUN-12</t>
  </si>
  <si>
    <t>UZUN-13</t>
  </si>
  <si>
    <t>UZUN-21</t>
  </si>
  <si>
    <t>UZUN-31</t>
  </si>
  <si>
    <t>UZUN-32</t>
  </si>
  <si>
    <t>UZUN-41</t>
  </si>
  <si>
    <t>28.4.1980</t>
  </si>
  <si>
    <t>EBRU AKIŞIK</t>
  </si>
  <si>
    <t>12.4.1969</t>
  </si>
  <si>
    <t>HANİFE SANCAK</t>
  </si>
  <si>
    <t>31.12.1967</t>
  </si>
  <si>
    <t>SEVGI ŞEN</t>
  </si>
  <si>
    <t xml:space="preserve"> FERDİ</t>
  </si>
  <si>
    <t>GÜLSÜM BAŞTUĞ</t>
  </si>
  <si>
    <t>TÜLAY TOPALOĞLU</t>
  </si>
  <si>
    <t>ELİF SULTAN ALTINIŞIK</t>
  </si>
  <si>
    <t>AKSEL GÜRCAN-12.03</t>
  </si>
  <si>
    <t>FATMA ANTER-14.31</t>
  </si>
  <si>
    <t>AYTEN BENLİ-15.21</t>
  </si>
  <si>
    <t>AYCAN ÖNEL-16.5</t>
  </si>
  <si>
    <t>Ç.SOLAN ŞENSOY-16.9</t>
  </si>
  <si>
    <t>Ç.SOLAN ŞENSOY-18.94</t>
  </si>
  <si>
    <t>Ç.SOLAN ŞENSOY-19.89</t>
  </si>
  <si>
    <t>YÜKSELEN KARADAYI-22.50</t>
  </si>
  <si>
    <t>AKSEL GÜRCAN DEMİRTAŞ-24.70</t>
  </si>
  <si>
    <t>AKSEL GÜRCAN DEMİRTAŞ-25.14</t>
  </si>
  <si>
    <t>FATMA ANTER-29.43</t>
  </si>
  <si>
    <t>GÜL ÇIRAY AKBAŞ-34.9</t>
  </si>
  <si>
    <t>NURSEL ÇAKMAK-37.01</t>
  </si>
  <si>
    <t>ÇİÇEK ŞENSOY-36.3</t>
  </si>
  <si>
    <t>BİRSEN İNAN-44.5</t>
  </si>
  <si>
    <t>Ç.SOLAN ŞENSOY-48.14</t>
  </si>
  <si>
    <t>YÜKSELEN KARADAYI-54.12</t>
  </si>
  <si>
    <t>ŞAHİNDE GÜNEŞ-1:05.3</t>
  </si>
  <si>
    <t>ŞAHİNDE GÜNEŞ-1:10.9</t>
  </si>
  <si>
    <t>FATMA ANTER-1:08.08</t>
  </si>
  <si>
    <t>GÜL ÇIRAY AKBAŞ-1:14.2</t>
  </si>
  <si>
    <t>BİRSEN İNAN-1:27.4</t>
  </si>
  <si>
    <t>BİRSEN İNAN-2:03.25</t>
  </si>
  <si>
    <t>BİRSEN İNAN-2:00.31</t>
  </si>
  <si>
    <t>BİRSEN İNAN-2:01.77</t>
  </si>
  <si>
    <t>ÜLKER KUTLU-2:22.8</t>
  </si>
  <si>
    <t>ÜLKER KUTLU-2:43.47</t>
  </si>
  <si>
    <t>ÜLKER KUTLU-2:41.33</t>
  </si>
  <si>
    <t>GÜL ÇIRAY AKBAŞ-2:45.25</t>
  </si>
  <si>
    <t>GÜL ÇIRAY AKBAŞ-2:47.74</t>
  </si>
  <si>
    <t>BİRSEN İNAN-3:10.0</t>
  </si>
  <si>
    <t>BİRSEN İNAN-3:29.84</t>
  </si>
  <si>
    <t>BİRSEN İNAN-3:51.04</t>
  </si>
  <si>
    <t>BİRSEN İNAN-4:35.39</t>
  </si>
  <si>
    <t>SVETLANA KANDEMİR-4:21.09</t>
  </si>
  <si>
    <t>GÜLŞEN AŞIKOĞLU-4:49.54</t>
  </si>
  <si>
    <t>GÜL YILDIZ-6:17.6</t>
  </si>
  <si>
    <t>GÜL ÇIRAY AKBAŞ-5:28.05</t>
  </si>
  <si>
    <t>GÜL ÇIRAY AKBAŞ-5:44.49</t>
  </si>
  <si>
    <t>BİRSEN İNAN-6:29.01</t>
  </si>
  <si>
    <t>BİRSEN İNAN-7:01.06</t>
  </si>
  <si>
    <t>BİRSEN İNAN-7:32.06</t>
  </si>
  <si>
    <t>BİRSEN İNAN-8:59.96</t>
  </si>
  <si>
    <t>MEHTAP SIZMAZ-17:43.58</t>
  </si>
  <si>
    <t>LÜTFİYE KAYA-18:25.54</t>
  </si>
  <si>
    <t>LATİFE ÇÖMLEK-22:54.8</t>
  </si>
  <si>
    <t>TÜLAY TAŞKIRAN-23:10.86</t>
  </si>
  <si>
    <t>IŞIL İSTEK-22:15.6</t>
  </si>
  <si>
    <t>BİRSEN İNAN-21:50.4</t>
  </si>
  <si>
    <t>BİRSEN İNAN-26:17.5</t>
  </si>
  <si>
    <t>BİRSEN İNAN-27:56.74</t>
  </si>
  <si>
    <t>BİRSEN İNAN-36:06.15</t>
  </si>
  <si>
    <t>BAHAR DOĞAN-33:19.71</t>
  </si>
  <si>
    <t>KERİMAN GÜNAYDIN-41:54.3</t>
  </si>
  <si>
    <t>ŞÜKRAN ÇALBAK-47:12.42</t>
  </si>
  <si>
    <t>FATMA SIKI</t>
  </si>
  <si>
    <t>1:00:11.32</t>
  </si>
  <si>
    <t>GÜL ÇIRAY AKBAŞ-50:31.0</t>
  </si>
  <si>
    <t>HARİFE SANCAK-14:46</t>
  </si>
  <si>
    <t>HARİFE SANCAK-14.66</t>
  </si>
  <si>
    <t>GANİME NALBATOĞLU-17.59</t>
  </si>
  <si>
    <t>KAMURAN SÖNMEZ-16.81</t>
  </si>
  <si>
    <t>ANZHELA ANTROSHCHENKO-14.55</t>
  </si>
  <si>
    <t>GANİME NALBATOĞLU-1:12.91</t>
  </si>
  <si>
    <t>ARZU DEMİR KIRAN UYAR-1:01.68</t>
  </si>
  <si>
    <t>HANİFE SANCAK-1:23.04</t>
  </si>
  <si>
    <t>GÖNÜL İREZ BABAYİĞİT-9:57.32</t>
  </si>
  <si>
    <t>MERAL ÇALLI-13:10.76</t>
  </si>
  <si>
    <t>HALİME İNCEDAL-17:50.0</t>
  </si>
  <si>
    <t>HÜLYA YALÇIN-29:50.96</t>
  </si>
  <si>
    <t>HALİME İNCEDAL-29:33.10</t>
  </si>
  <si>
    <t>MERAL ÇALLI-35:34.93</t>
  </si>
  <si>
    <t>SERAP YILMAZ ÇAMLICA-38:46.93</t>
  </si>
  <si>
    <t>HATİCE ALEV JANETZKA-36:18.85</t>
  </si>
  <si>
    <t>GAZEL DEMİRAY-44:14.33</t>
  </si>
  <si>
    <t>ANZHELA ANTROSHCHENKO-1.65</t>
  </si>
  <si>
    <t>AYCAN KURTCAN-1.48</t>
  </si>
  <si>
    <t>AYCAN KURTCAN-1.53</t>
  </si>
  <si>
    <t>CANEL TELATAR-1.05</t>
  </si>
  <si>
    <t>ÇİÇEK SOLON ŞENSOY-0.90</t>
  </si>
  <si>
    <t>HACER TEOMAN-1.71</t>
  </si>
  <si>
    <t>ANZHELA ANTROSHCHENKO-5.44</t>
  </si>
  <si>
    <t>NİLÜFER YURTSEVER-4.70</t>
  </si>
  <si>
    <t>AYCAN KURTCAN-4.42</t>
  </si>
  <si>
    <t>NURTEN ASLAN-3.41</t>
  </si>
  <si>
    <t>KAMURAN SÖNMEZ-3.47</t>
  </si>
  <si>
    <t>YÜKLSELEN KARADAYI-2.28</t>
  </si>
  <si>
    <t>ŞEFİKA ÖNAY-2.54</t>
  </si>
  <si>
    <t>AYŞEGÜL BAKLACI-11.44</t>
  </si>
  <si>
    <t>DENİZ İŞGÖRENLER-9.81</t>
  </si>
  <si>
    <t>AYCAN KURTCAN-9.90</t>
  </si>
  <si>
    <t>HÜRREM TURANLI-6.32</t>
  </si>
  <si>
    <t>AYŞE BABÜR-7:43</t>
  </si>
  <si>
    <t>SVETYLA SINIRTAŞ-17.54</t>
  </si>
  <si>
    <t>AYSEL TAŞ-11.28</t>
  </si>
  <si>
    <t>AYCAN ÖNEL-8.66</t>
  </si>
  <si>
    <t>AYCAN ÖNEL-10.70</t>
  </si>
  <si>
    <t>AYCAN ÖNEL-10.09</t>
  </si>
  <si>
    <t>AYTEN KANDEYDİ-7.85</t>
  </si>
  <si>
    <t>YÜKSELEN KARADAYI-5.64</t>
  </si>
  <si>
    <t>YÜKSELEN KARADAYI-5.38</t>
  </si>
  <si>
    <t>YÜKSELEN KARADAYI-4.73</t>
  </si>
  <si>
    <t>SVETYLA SINIRTAŞ-49.96</t>
  </si>
  <si>
    <t>FATMA AKKURT-34.26</t>
  </si>
  <si>
    <t>AYCAN ÖNEL-26.54</t>
  </si>
  <si>
    <t>AYCAN ÖNEL-25.16</t>
  </si>
  <si>
    <t>AYCAN ÖNEL-25.46</t>
  </si>
  <si>
    <t>AYCAN ÖNEL-23.80</t>
  </si>
  <si>
    <t>VECEHAT İNAN-12.45</t>
  </si>
  <si>
    <t>AYSEL TAŞ-56.90</t>
  </si>
  <si>
    <t>AYSEL TAŞ-45.81</t>
  </si>
  <si>
    <t>HÜRREM TURANLI-25.90</t>
  </si>
  <si>
    <t>HÜRREM TURANLI-26.45</t>
  </si>
  <si>
    <t>HÜRREM TURANLI-24.38</t>
  </si>
  <si>
    <t>HATİCE KAVAFOĞLU-16.06</t>
  </si>
  <si>
    <t>NECLA AKER-8.66</t>
  </si>
  <si>
    <t>SVETLANA SUDAK-70.74</t>
  </si>
  <si>
    <t>NURTEN KADIDUMAN-22.93</t>
  </si>
  <si>
    <t>AYŞE BABÜR-20.30</t>
  </si>
  <si>
    <t>İZMİR TAKIMI-1:05.4</t>
  </si>
  <si>
    <t>MİLLİ TAKIM-1:00.58</t>
  </si>
  <si>
    <t>MİLLİ TAKIM-1:00.47</t>
  </si>
  <si>
    <t>MİLLİ TAKIM-1:14.49</t>
  </si>
  <si>
    <t>MİLLİ TAKIM-4:57.7</t>
  </si>
  <si>
    <t>MİLLİ TAKIM-5:45.49</t>
  </si>
  <si>
    <t>KARMA TAKIM-6:40.58</t>
  </si>
  <si>
    <t>DNS</t>
  </si>
  <si>
    <t>X</t>
  </si>
  <si>
    <t>TR</t>
  </si>
  <si>
    <t>GÜL ÇIRAY AKBAŞ-1:11.8</t>
  </si>
  <si>
    <t>o</t>
  </si>
  <si>
    <t>x</t>
  </si>
  <si>
    <t>+1,5</t>
  </si>
  <si>
    <t>+0,5</t>
  </si>
  <si>
    <t>-0,2</t>
  </si>
  <si>
    <t>RÜZGAR</t>
  </si>
  <si>
    <t>+1,1</t>
  </si>
  <si>
    <t>MERAL ÇALLI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</si>
</sst>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b/>
      <sz val="9"/>
      <name val="Cambria"/>
      <family val="1"/>
      <charset val="162"/>
      <scheme val="major"/>
    </font>
    <font>
      <b/>
      <sz val="12"/>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u/>
      <sz val="14"/>
      <color rgb="FFFF0000"/>
      <name val="Cambria"/>
      <family val="1"/>
      <charset val="162"/>
      <scheme val="major"/>
    </font>
    <font>
      <b/>
      <i/>
      <sz val="11"/>
      <name val="Cambria"/>
      <family val="1"/>
      <charset val="162"/>
    </font>
    <font>
      <i/>
      <sz val="8"/>
      <name val="Cambria"/>
      <family val="1"/>
      <charset val="162"/>
    </font>
    <font>
      <b/>
      <i/>
      <sz val="8"/>
      <name val="Cambria"/>
      <family val="1"/>
      <charset val="162"/>
    </font>
    <font>
      <b/>
      <sz val="8"/>
      <name val="Cambria"/>
      <family val="1"/>
      <charset val="162"/>
    </font>
    <font>
      <b/>
      <i/>
      <sz val="8"/>
      <color indexed="21"/>
      <name val="Cambria"/>
      <family val="1"/>
      <charset val="162"/>
    </font>
    <font>
      <b/>
      <i/>
      <sz val="20"/>
      <name val="Cambria"/>
      <family val="1"/>
      <charset val="162"/>
    </font>
    <font>
      <b/>
      <sz val="8"/>
      <color rgb="FF002060"/>
      <name val="Cambria"/>
      <family val="1"/>
      <charset val="162"/>
      <scheme val="major"/>
    </font>
    <font>
      <b/>
      <sz val="12"/>
      <color theme="9" tint="-0.249977111117893"/>
      <name val="Cambria"/>
      <family val="1"/>
      <charset val="162"/>
      <scheme val="major"/>
    </font>
    <font>
      <sz val="8"/>
      <name val="Cambria"/>
      <family val="1"/>
      <charset val="16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99FF"/>
        <bgColor indexed="64"/>
      </patternFill>
    </fill>
    <fill>
      <patternFill patternType="solid">
        <fgColor rgb="FFCCFFFF"/>
        <bgColor indexed="64"/>
      </patternFill>
    </fill>
    <fill>
      <patternFill patternType="solid">
        <fgColor rgb="FFFF99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s>
  <borders count="49">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1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14" fontId="46" fillId="25" borderId="10" xfId="36" applyNumberFormat="1"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50" fillId="0" borderId="0" xfId="36" applyFont="1" applyFill="1" applyAlignment="1">
      <alignment vertical="center"/>
    </xf>
    <xf numFmtId="0" fontId="51" fillId="0" borderId="11" xfId="36" applyFont="1" applyFill="1" applyBorder="1" applyAlignment="1">
      <alignment horizontal="center" vertical="center"/>
    </xf>
    <xf numFmtId="0" fontId="52" fillId="0" borderId="11" xfId="36" applyFont="1" applyFill="1" applyBorder="1" applyAlignment="1">
      <alignment horizontal="center" vertical="center"/>
    </xf>
    <xf numFmtId="1" fontId="51" fillId="0" borderId="11" xfId="36" applyNumberFormat="1" applyFont="1" applyFill="1" applyBorder="1" applyAlignment="1">
      <alignment horizontal="center" vertical="center"/>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2" xfId="36" applyFont="1" applyFill="1" applyBorder="1" applyAlignment="1" applyProtection="1">
      <alignment vertical="center" wrapText="1"/>
      <protection locked="0"/>
    </xf>
    <xf numFmtId="14" fontId="47"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3" fillId="29" borderId="11" xfId="36" applyFont="1" applyFill="1" applyBorder="1" applyAlignment="1">
      <alignment horizontal="center" vertical="center" wrapText="1"/>
    </xf>
    <xf numFmtId="14" fontId="53" fillId="29" borderId="11" xfId="36" applyNumberFormat="1" applyFont="1" applyFill="1" applyBorder="1" applyAlignment="1">
      <alignment horizontal="center" vertical="center" wrapText="1"/>
    </xf>
    <xf numFmtId="0" fontId="53" fillId="29" borderId="11" xfId="36" applyNumberFormat="1" applyFont="1" applyFill="1" applyBorder="1" applyAlignment="1">
      <alignment horizontal="center" vertical="center" wrapText="1"/>
    </xf>
    <xf numFmtId="0" fontId="54" fillId="29" borderId="11" xfId="36" applyFont="1" applyFill="1" applyBorder="1" applyAlignment="1">
      <alignment horizontal="center" vertical="center" wrapText="1"/>
    </xf>
    <xf numFmtId="0" fontId="51" fillId="0" borderId="11" xfId="36" applyNumberFormat="1" applyFont="1" applyFill="1" applyBorder="1" applyAlignment="1">
      <alignment horizontal="left" vertical="center" wrapText="1"/>
    </xf>
    <xf numFmtId="167" fontId="48" fillId="0" borderId="0" xfId="36" applyNumberFormat="1"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5" fillId="0" borderId="0" xfId="36" applyFont="1" applyFill="1"/>
    <xf numFmtId="14" fontId="55" fillId="0" borderId="11" xfId="36" applyNumberFormat="1" applyFont="1" applyFill="1" applyBorder="1" applyAlignment="1">
      <alignment horizontal="center" vertical="center" wrapText="1"/>
    </xf>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1" fontId="55" fillId="0" borderId="11" xfId="36" applyNumberFormat="1" applyFont="1" applyFill="1" applyBorder="1" applyAlignment="1">
      <alignment horizontal="center" vertical="center" wrapText="1"/>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2" xfId="36" applyFont="1" applyFill="1" applyBorder="1" applyAlignment="1" applyProtection="1">
      <alignment vertical="center" wrapText="1"/>
      <protection locked="0"/>
    </xf>
    <xf numFmtId="0" fontId="58" fillId="0" borderId="11" xfId="36" applyFont="1" applyFill="1" applyBorder="1" applyAlignment="1">
      <alignment horizontal="center" vertical="center"/>
    </xf>
    <xf numFmtId="1" fontId="58"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59" fillId="0" borderId="11" xfId="36" applyFont="1" applyFill="1" applyBorder="1" applyAlignment="1">
      <alignment horizontal="center" vertical="center"/>
    </xf>
    <xf numFmtId="0" fontId="60" fillId="0" borderId="0" xfId="36" applyFont="1" applyFill="1" applyAlignment="1">
      <alignment horizontal="left"/>
    </xf>
    <xf numFmtId="14" fontId="60" fillId="0" borderId="0" xfId="36" applyNumberFormat="1" applyFont="1" applyFill="1" applyAlignment="1">
      <alignment horizontal="center"/>
    </xf>
    <xf numFmtId="0" fontId="61" fillId="0" borderId="0" xfId="36" applyFont="1" applyFill="1" applyBorder="1" applyAlignment="1">
      <alignment horizontal="center" vertical="center" wrapText="1"/>
    </xf>
    <xf numFmtId="0" fontId="60" fillId="0" borderId="0" xfId="36" applyFont="1" applyFill="1" applyAlignment="1">
      <alignment horizontal="center"/>
    </xf>
    <xf numFmtId="0" fontId="60" fillId="0" borderId="0" xfId="36" applyFont="1" applyFill="1"/>
    <xf numFmtId="49" fontId="60" fillId="0" borderId="0" xfId="36" applyNumberFormat="1" applyFont="1" applyFill="1" applyAlignment="1">
      <alignment horizontal="center"/>
    </xf>
    <xf numFmtId="0" fontId="62" fillId="25" borderId="10" xfId="36" applyNumberFormat="1" applyFont="1" applyFill="1" applyBorder="1" applyAlignment="1" applyProtection="1">
      <alignment horizontal="right" vertical="center" wrapText="1"/>
      <protection locked="0"/>
    </xf>
    <xf numFmtId="0" fontId="63"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4" fillId="31" borderId="11" xfId="36" applyFont="1" applyFill="1" applyBorder="1" applyAlignment="1" applyProtection="1">
      <alignment horizontal="center" vertical="center" wrapText="1"/>
      <protection locked="0"/>
    </xf>
    <xf numFmtId="0" fontId="37" fillId="0" borderId="11" xfId="36" applyFont="1" applyFill="1" applyBorder="1" applyAlignment="1" applyProtection="1">
      <alignment horizontal="center" vertical="center" wrapText="1"/>
      <protection locked="0"/>
    </xf>
    <xf numFmtId="0" fontId="65" fillId="0" borderId="11" xfId="36" applyFont="1" applyFill="1" applyBorder="1" applyAlignment="1" applyProtection="1">
      <alignment horizontal="center" vertical="center" wrapText="1"/>
      <protection locked="0"/>
    </xf>
    <xf numFmtId="1" fontId="37" fillId="0" borderId="11" xfId="36" applyNumberFormat="1" applyFont="1" applyFill="1" applyBorder="1" applyAlignment="1" applyProtection="1">
      <alignment horizontal="center" vertical="center" wrapText="1"/>
      <protection locked="0"/>
    </xf>
    <xf numFmtId="14" fontId="37"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6" fillId="0" borderId="0" xfId="0" applyFont="1"/>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7" fillId="0" borderId="11" xfId="0" applyFont="1" applyBorder="1" applyAlignment="1">
      <alignment vertical="center" wrapText="1"/>
    </xf>
    <xf numFmtId="0" fontId="68" fillId="27" borderId="0" xfId="0" applyFont="1" applyFill="1" applyAlignment="1">
      <alignment horizontal="center" vertical="center"/>
    </xf>
    <xf numFmtId="0" fontId="68" fillId="0" borderId="0" xfId="0" applyFont="1" applyAlignment="1">
      <alignment horizontal="center" vertical="center"/>
    </xf>
    <xf numFmtId="0" fontId="51" fillId="27" borderId="0" xfId="0" applyFont="1" applyFill="1" applyAlignment="1">
      <alignment horizontal="center" vertical="center"/>
    </xf>
    <xf numFmtId="0" fontId="51" fillId="0" borderId="0" xfId="0" applyFont="1" applyAlignment="1">
      <alignment horizontal="center" vertical="center"/>
    </xf>
    <xf numFmtId="0" fontId="68" fillId="0" borderId="0" xfId="0" applyFont="1" applyAlignment="1">
      <alignment horizontal="center" vertical="center" wrapText="1"/>
    </xf>
    <xf numFmtId="0" fontId="58" fillId="0" borderId="0" xfId="0" applyFont="1" applyAlignment="1">
      <alignment horizontal="center" vertical="center" wrapText="1"/>
    </xf>
    <xf numFmtId="0" fontId="69" fillId="29" borderId="11" xfId="0" applyFont="1" applyFill="1" applyBorder="1" applyAlignment="1">
      <alignment horizontal="left" vertical="center" wrapText="1"/>
    </xf>
    <xf numFmtId="0" fontId="69" fillId="29" borderId="11" xfId="0" applyFont="1" applyFill="1" applyBorder="1" applyAlignment="1">
      <alignment vertical="center" wrapText="1"/>
    </xf>
    <xf numFmtId="0" fontId="70" fillId="33" borderId="11" xfId="0" applyFont="1" applyFill="1" applyBorder="1" applyAlignment="1">
      <alignment horizontal="center" vertical="center" wrapText="1"/>
    </xf>
    <xf numFmtId="14" fontId="58" fillId="0" borderId="11" xfId="36" applyNumberFormat="1" applyFont="1" applyFill="1" applyBorder="1" applyAlignment="1">
      <alignment horizontal="center" vertical="center"/>
    </xf>
    <xf numFmtId="167" fontId="58" fillId="0" borderId="11" xfId="36" applyNumberFormat="1" applyFont="1" applyFill="1" applyBorder="1" applyAlignment="1">
      <alignment horizontal="center" vertical="center"/>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1"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1" xfId="31" applyFont="1" applyFill="1" applyBorder="1" applyAlignment="1" applyProtection="1">
      <alignment horizontal="left" vertical="center" wrapText="1"/>
    </xf>
    <xf numFmtId="0" fontId="69" fillId="32" borderId="11" xfId="31" applyFont="1" applyFill="1" applyBorder="1" applyAlignment="1" applyProtection="1">
      <alignment horizontal="left" vertical="center"/>
    </xf>
    <xf numFmtId="0" fontId="72" fillId="28" borderId="11" xfId="0" applyFont="1" applyFill="1" applyBorder="1" applyAlignment="1">
      <alignment horizontal="center" vertical="center" wrapText="1"/>
    </xf>
    <xf numFmtId="0" fontId="73" fillId="0" borderId="0" xfId="0" applyFont="1" applyBorder="1" applyAlignment="1">
      <alignment vertical="center" wrapText="1"/>
    </xf>
    <xf numFmtId="0" fontId="74"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center" vertical="center" wrapText="1"/>
    </xf>
    <xf numFmtId="14" fontId="75"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left" vertical="center" wrapText="1"/>
    </xf>
    <xf numFmtId="167" fontId="75" fillId="29" borderId="11" xfId="0" applyNumberFormat="1" applyFont="1" applyFill="1" applyBorder="1" applyAlignment="1">
      <alignment horizontal="center" vertical="center" wrapText="1"/>
    </xf>
    <xf numFmtId="164" fontId="75" fillId="29" borderId="11"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1" xfId="31" applyNumberFormat="1" applyFont="1" applyFill="1" applyBorder="1" applyAlignment="1" applyProtection="1">
      <alignment horizontal="center" vertical="center" wrapText="1"/>
    </xf>
    <xf numFmtId="14" fontId="79" fillId="30" borderId="11" xfId="31" applyNumberFormat="1" applyFont="1" applyFill="1" applyBorder="1" applyAlignment="1" applyProtection="1">
      <alignment horizontal="center" vertical="center" wrapText="1"/>
    </xf>
    <xf numFmtId="167" fontId="79" fillId="30" borderId="11" xfId="31" applyNumberFormat="1" applyFont="1" applyFill="1" applyBorder="1" applyAlignment="1" applyProtection="1">
      <alignment horizontal="center" vertical="center" wrapText="1"/>
    </xf>
    <xf numFmtId="1" fontId="79" fillId="30" borderId="11" xfId="31" applyNumberFormat="1" applyFont="1" applyFill="1" applyBorder="1" applyAlignment="1" applyProtection="1">
      <alignment horizontal="center" vertical="center" wrapText="1"/>
    </xf>
    <xf numFmtId="49" fontId="79" fillId="30" borderId="11" xfId="31" applyNumberFormat="1" applyFont="1" applyFill="1" applyBorder="1" applyAlignment="1" applyProtection="1">
      <alignment horizontal="center" vertical="center" wrapText="1"/>
    </xf>
    <xf numFmtId="0" fontId="76" fillId="30" borderId="11" xfId="0" applyNumberFormat="1" applyFont="1" applyFill="1" applyBorder="1" applyAlignment="1">
      <alignment horizontal="left" vertical="center" wrapText="1"/>
    </xf>
    <xf numFmtId="164" fontId="76" fillId="30" borderId="11" xfId="0" applyNumberFormat="1" applyFont="1" applyFill="1" applyBorder="1" applyAlignment="1">
      <alignment horizontal="center" vertical="center" wrapText="1"/>
    </xf>
    <xf numFmtId="167" fontId="76" fillId="30" borderId="11" xfId="0" applyNumberFormat="1" applyFont="1" applyFill="1" applyBorder="1" applyAlignment="1">
      <alignment horizontal="center" vertical="center" wrapText="1"/>
    </xf>
    <xf numFmtId="0" fontId="76" fillId="30" borderId="11" xfId="0" applyNumberFormat="1" applyFont="1" applyFill="1" applyBorder="1" applyAlignment="1">
      <alignment horizontal="center" vertical="center" wrapText="1"/>
    </xf>
    <xf numFmtId="0" fontId="79"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36" applyFont="1" applyFill="1" applyBorder="1" applyAlignment="1" applyProtection="1">
      <alignment horizontal="right" vertical="center" wrapText="1"/>
      <protection locked="0"/>
    </xf>
    <xf numFmtId="0" fontId="83" fillId="29" borderId="12" xfId="36" applyFont="1" applyFill="1" applyBorder="1" applyAlignment="1" applyProtection="1">
      <alignment vertical="center" wrapText="1"/>
      <protection locked="0"/>
    </xf>
    <xf numFmtId="0" fontId="84"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86" fillId="34" borderId="11" xfId="36" applyFont="1" applyFill="1" applyBorder="1" applyAlignment="1" applyProtection="1">
      <alignment horizontal="center" vertical="center" wrapText="1"/>
      <protection locked="0"/>
    </xf>
    <xf numFmtId="0" fontId="87" fillId="0" borderId="11"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1" xfId="36" applyFont="1" applyFill="1" applyBorder="1" applyAlignment="1">
      <alignment horizontal="center" vertical="center"/>
    </xf>
    <xf numFmtId="169" fontId="37" fillId="0" borderId="11" xfId="36" applyNumberFormat="1" applyFont="1" applyFill="1" applyBorder="1" applyAlignment="1" applyProtection="1">
      <alignment horizontal="center" vertical="center" wrapText="1"/>
      <protection locked="0"/>
    </xf>
    <xf numFmtId="0" fontId="58" fillId="0" borderId="11" xfId="36" applyFont="1" applyFill="1" applyBorder="1" applyAlignment="1">
      <alignment horizontal="left" vertical="center" wrapText="1"/>
    </xf>
    <xf numFmtId="0" fontId="90" fillId="0" borderId="11"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76" fillId="30" borderId="11" xfId="0" applyNumberFormat="1" applyFont="1" applyFill="1" applyBorder="1" applyAlignment="1">
      <alignment horizontal="center" vertical="center" wrapText="1"/>
    </xf>
    <xf numFmtId="168" fontId="76" fillId="30" borderId="11" xfId="0" applyNumberFormat="1" applyFont="1" applyFill="1" applyBorder="1" applyAlignment="1">
      <alignment horizontal="center" vertical="center" wrapText="1"/>
    </xf>
    <xf numFmtId="170" fontId="76" fillId="30" borderId="11" xfId="0" applyNumberFormat="1" applyFont="1" applyFill="1" applyBorder="1" applyAlignment="1">
      <alignment horizontal="center" vertical="center" wrapText="1"/>
    </xf>
    <xf numFmtId="0" fontId="37"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14" fontId="58" fillId="27" borderId="0" xfId="0" applyNumberFormat="1" applyFont="1" applyFill="1" applyAlignment="1">
      <alignment horizontal="left" vertical="center"/>
    </xf>
    <xf numFmtId="14" fontId="72" fillId="28" borderId="11" xfId="0" applyNumberFormat="1" applyFont="1" applyFill="1" applyBorder="1" applyAlignment="1">
      <alignment horizontal="center" vertical="center" wrapText="1"/>
    </xf>
    <xf numFmtId="14" fontId="58" fillId="0" borderId="0" xfId="0" applyNumberFormat="1" applyFont="1" applyAlignment="1">
      <alignment horizontal="left" vertical="center"/>
    </xf>
    <xf numFmtId="0" fontId="91" fillId="29" borderId="12" xfId="36" applyNumberFormat="1" applyFont="1" applyFill="1" applyBorder="1" applyAlignment="1" applyProtection="1">
      <alignment vertical="center" wrapText="1"/>
      <protection locked="0"/>
    </xf>
    <xf numFmtId="166" fontId="91"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2" fillId="29" borderId="12" xfId="36" applyNumberFormat="1" applyFont="1" applyFill="1" applyBorder="1" applyAlignment="1" applyProtection="1">
      <alignment vertical="center" wrapText="1"/>
      <protection locked="0"/>
    </xf>
    <xf numFmtId="14" fontId="76" fillId="30" borderId="11" xfId="0" applyNumberFormat="1" applyFont="1" applyFill="1" applyBorder="1" applyAlignment="1">
      <alignment horizontal="center" vertical="center" wrapText="1"/>
    </xf>
    <xf numFmtId="14" fontId="21" fillId="0" borderId="0" xfId="0" applyNumberFormat="1" applyFont="1"/>
    <xf numFmtId="0" fontId="68" fillId="27" borderId="0" xfId="0" applyFont="1" applyFill="1" applyAlignment="1">
      <alignment horizontal="center" vertical="center"/>
    </xf>
    <xf numFmtId="49" fontId="94" fillId="0" borderId="11" xfId="36" applyNumberFormat="1" applyFont="1" applyFill="1" applyBorder="1" applyAlignment="1">
      <alignment horizontal="center" vertical="center"/>
    </xf>
    <xf numFmtId="49" fontId="94" fillId="0" borderId="11" xfId="36" applyNumberFormat="1" applyFont="1" applyFill="1" applyBorder="1" applyAlignment="1" applyProtection="1">
      <alignment horizontal="center" vertical="center"/>
      <protection locked="0" hidden="1"/>
    </xf>
    <xf numFmtId="49" fontId="94" fillId="0" borderId="11" xfId="36" applyNumberFormat="1" applyFont="1" applyFill="1" applyBorder="1" applyAlignment="1">
      <alignment vertical="center"/>
    </xf>
    <xf numFmtId="49" fontId="94" fillId="38" borderId="11" xfId="36" applyNumberFormat="1" applyFont="1" applyFill="1" applyBorder="1" applyAlignment="1" applyProtection="1">
      <alignment horizontal="center" vertical="center"/>
      <protection locked="0" hidden="1"/>
    </xf>
    <xf numFmtId="49" fontId="94" fillId="38" borderId="11" xfId="36" applyNumberFormat="1" applyFont="1" applyFill="1" applyBorder="1" applyAlignment="1">
      <alignment horizontal="center" vertical="center"/>
    </xf>
    <xf numFmtId="49" fontId="94" fillId="38" borderId="11" xfId="36" applyNumberFormat="1" applyFont="1" applyFill="1" applyBorder="1" applyAlignment="1">
      <alignment vertical="center"/>
    </xf>
    <xf numFmtId="169" fontId="94" fillId="0" borderId="11" xfId="36" applyNumberFormat="1" applyFont="1" applyFill="1" applyBorder="1" applyAlignment="1">
      <alignment horizontal="center" vertical="center"/>
    </xf>
    <xf numFmtId="166" fontId="63"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0" fontId="95"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96" fillId="36" borderId="25" xfId="0" applyNumberFormat="1" applyFont="1" applyFill="1" applyBorder="1" applyAlignment="1">
      <alignment horizontal="center" vertical="center" wrapText="1"/>
    </xf>
    <xf numFmtId="0" fontId="97" fillId="31" borderId="11" xfId="36" applyFont="1" applyFill="1" applyBorder="1" applyAlignment="1" applyProtection="1">
      <alignment horizontal="center" vertical="center" wrapText="1"/>
      <protection locked="0"/>
    </xf>
    <xf numFmtId="169" fontId="42" fillId="0" borderId="11" xfId="36" applyNumberFormat="1" applyFont="1" applyFill="1" applyBorder="1" applyAlignment="1" applyProtection="1">
      <alignment horizontal="center" vertical="center" wrapText="1"/>
      <protection hidden="1"/>
    </xf>
    <xf numFmtId="169" fontId="43" fillId="0" borderId="11" xfId="36" applyNumberFormat="1" applyFont="1" applyFill="1" applyBorder="1" applyAlignment="1" applyProtection="1">
      <alignment horizontal="center" vertical="center" wrapText="1"/>
      <protection locked="0"/>
    </xf>
    <xf numFmtId="14" fontId="87" fillId="0" borderId="11" xfId="36" applyNumberFormat="1" applyFont="1" applyFill="1" applyBorder="1" applyAlignment="1" applyProtection="1">
      <alignment horizontal="center" vertical="center" wrapText="1"/>
      <protection locked="0"/>
    </xf>
    <xf numFmtId="0" fontId="87" fillId="0" borderId="11" xfId="36" applyFont="1" applyFill="1" applyBorder="1" applyAlignment="1" applyProtection="1">
      <alignment vertical="center" wrapText="1"/>
      <protection locked="0"/>
    </xf>
    <xf numFmtId="167" fontId="87" fillId="0" borderId="11" xfId="36" applyNumberFormat="1" applyFont="1" applyFill="1" applyBorder="1" applyAlignment="1" applyProtection="1">
      <alignment horizontal="center" vertical="center" wrapText="1"/>
      <protection locked="0"/>
    </xf>
    <xf numFmtId="49" fontId="87" fillId="0" borderId="11" xfId="36" applyNumberFormat="1" applyFont="1" applyFill="1" applyBorder="1" applyAlignment="1" applyProtection="1">
      <alignment horizontal="center" vertical="center" wrapText="1"/>
      <protection locked="0"/>
    </xf>
    <xf numFmtId="1" fontId="87" fillId="0" borderId="11" xfId="36" applyNumberFormat="1" applyFont="1" applyFill="1" applyBorder="1" applyAlignment="1" applyProtection="1">
      <alignment horizontal="center" vertical="center" wrapText="1"/>
      <protection locked="0"/>
    </xf>
    <xf numFmtId="0" fontId="92" fillId="29" borderId="12" xfId="36" applyNumberFormat="1" applyFont="1" applyFill="1" applyBorder="1" applyAlignment="1" applyProtection="1">
      <alignment vertical="center" wrapText="1"/>
      <protection locked="0"/>
    </xf>
    <xf numFmtId="0" fontId="94" fillId="0" borderId="11" xfId="36" applyNumberFormat="1" applyFont="1" applyFill="1" applyBorder="1" applyAlignment="1">
      <alignment horizontal="center" vertical="center"/>
    </xf>
    <xf numFmtId="0" fontId="45" fillId="0" borderId="0" xfId="36" applyNumberFormat="1" applyFont="1" applyFill="1" applyAlignment="1">
      <alignment horizontal="center"/>
    </xf>
    <xf numFmtId="0" fontId="60" fillId="0" borderId="0" xfId="36" applyNumberFormat="1" applyFont="1" applyFill="1" applyAlignment="1">
      <alignment horizontal="center"/>
    </xf>
    <xf numFmtId="0" fontId="30" fillId="0" borderId="0" xfId="36" applyFont="1" applyFill="1" applyAlignment="1" applyProtection="1">
      <alignment horizontal="center" wrapText="1"/>
      <protection locked="0"/>
    </xf>
    <xf numFmtId="0" fontId="57" fillId="29" borderId="12" xfId="36" applyFont="1" applyFill="1" applyBorder="1" applyAlignment="1" applyProtection="1">
      <alignment horizontal="right" vertical="center" wrapText="1"/>
      <protection locked="0"/>
    </xf>
    <xf numFmtId="0" fontId="57" fillId="29" borderId="10" xfId="36" applyFont="1" applyFill="1" applyBorder="1" applyAlignment="1" applyProtection="1">
      <alignment horizontal="right" vertical="center" wrapText="1"/>
      <protection locked="0"/>
    </xf>
    <xf numFmtId="0" fontId="95" fillId="31" borderId="11"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169" fontId="58" fillId="0" borderId="11" xfId="36" applyNumberFormat="1" applyFont="1" applyFill="1" applyBorder="1" applyAlignment="1">
      <alignment horizontal="center" vertical="center"/>
    </xf>
    <xf numFmtId="1" fontId="58" fillId="30" borderId="11" xfId="36" applyNumberFormat="1" applyFont="1" applyFill="1" applyBorder="1" applyAlignment="1">
      <alignment horizontal="center" vertical="center"/>
    </xf>
    <xf numFmtId="0" fontId="103" fillId="29" borderId="13" xfId="0" applyFont="1" applyFill="1" applyBorder="1" applyAlignment="1">
      <alignment horizontal="left" vertical="center" wrapText="1"/>
    </xf>
    <xf numFmtId="0" fontId="60" fillId="28" borderId="0"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53" fillId="33" borderId="11" xfId="36" applyFont="1" applyFill="1" applyBorder="1" applyAlignment="1">
      <alignment horizontal="center" vertical="center" wrapText="1"/>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0" fontId="53" fillId="33" borderId="11" xfId="36" applyFont="1" applyFill="1" applyBorder="1" applyAlignment="1">
      <alignment horizontal="center" vertical="center" wrapText="1"/>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165" fontId="93" fillId="34" borderId="11" xfId="0" applyNumberFormat="1" applyFont="1" applyFill="1" applyBorder="1" applyAlignment="1">
      <alignment horizontal="center" vertical="center" wrapText="1"/>
    </xf>
    <xf numFmtId="0" fontId="103" fillId="29" borderId="21" xfId="0" applyFont="1" applyFill="1" applyBorder="1" applyAlignment="1">
      <alignment vertical="center" wrapText="1"/>
    </xf>
    <xf numFmtId="0" fontId="104" fillId="26" borderId="0" xfId="0" applyFont="1" applyFill="1" applyBorder="1" applyAlignment="1">
      <alignment horizontal="center" vertical="center" wrapText="1"/>
    </xf>
    <xf numFmtId="0" fontId="103" fillId="29" borderId="0" xfId="0" applyFont="1" applyFill="1" applyBorder="1" applyAlignment="1">
      <alignment horizontal="left" vertical="center" wrapText="1"/>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0" fontId="53" fillId="33" borderId="11" xfId="36" applyFont="1" applyFill="1" applyBorder="1" applyAlignment="1">
      <alignment horizontal="center" vertical="center" wrapText="1"/>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165" fontId="91" fillId="29" borderId="12" xfId="36" applyNumberFormat="1" applyFont="1" applyFill="1" applyBorder="1" applyAlignment="1" applyProtection="1">
      <alignment vertical="center" wrapText="1"/>
      <protection locked="0"/>
    </xf>
    <xf numFmtId="0" fontId="53" fillId="31" borderId="11" xfId="36" applyFont="1" applyFill="1" applyBorder="1" applyAlignment="1" applyProtection="1">
      <alignment horizontal="center" vertical="center" wrapText="1"/>
      <protection locked="0"/>
    </xf>
    <xf numFmtId="0" fontId="53" fillId="31" borderId="37" xfId="36" applyFont="1" applyFill="1" applyBorder="1" applyAlignment="1" applyProtection="1">
      <alignment horizontal="center" vertical="center" wrapText="1"/>
      <protection locked="0"/>
    </xf>
    <xf numFmtId="0" fontId="53" fillId="31" borderId="11" xfId="36" applyFont="1" applyFill="1" applyBorder="1" applyAlignment="1">
      <alignment horizontal="center" vertical="center" wrapText="1"/>
    </xf>
    <xf numFmtId="0" fontId="117" fillId="40" borderId="41" xfId="0" applyFont="1" applyFill="1" applyBorder="1" applyAlignment="1">
      <alignment horizontal="center" vertical="center"/>
    </xf>
    <xf numFmtId="0" fontId="117" fillId="40" borderId="42" xfId="0" applyFont="1" applyFill="1" applyBorder="1" applyAlignment="1">
      <alignment horizontal="center" vertical="center"/>
    </xf>
    <xf numFmtId="0" fontId="117" fillId="40" borderId="43" xfId="0" applyFont="1" applyFill="1" applyBorder="1" applyAlignment="1">
      <alignment horizontal="center" vertical="center"/>
    </xf>
    <xf numFmtId="0" fontId="117" fillId="40" borderId="44" xfId="0" applyFont="1" applyFill="1" applyBorder="1" applyAlignment="1">
      <alignment horizontal="center" vertical="center"/>
    </xf>
    <xf numFmtId="0" fontId="117" fillId="40" borderId="45" xfId="0" applyFont="1" applyFill="1" applyBorder="1" applyAlignment="1">
      <alignment horizontal="center" vertical="center"/>
    </xf>
    <xf numFmtId="0" fontId="118" fillId="41" borderId="11" xfId="0" applyFont="1" applyFill="1" applyBorder="1" applyAlignment="1">
      <alignment horizontal="center" vertical="center"/>
    </xf>
    <xf numFmtId="0" fontId="119" fillId="42" borderId="11" xfId="0" applyFont="1" applyFill="1" applyBorder="1" applyAlignment="1">
      <alignment horizontal="left" vertical="center"/>
    </xf>
    <xf numFmtId="0" fontId="120" fillId="40" borderId="44" xfId="0" applyFont="1" applyFill="1" applyBorder="1" applyAlignment="1">
      <alignment horizontal="center" vertical="center"/>
    </xf>
    <xf numFmtId="0" fontId="120" fillId="40" borderId="45" xfId="0" applyFont="1" applyFill="1" applyBorder="1" applyAlignment="1">
      <alignment horizontal="center" vertical="center"/>
    </xf>
    <xf numFmtId="0" fontId="117" fillId="40" borderId="46" xfId="0" applyFont="1" applyFill="1" applyBorder="1" applyAlignment="1">
      <alignment horizontal="center" vertical="center"/>
    </xf>
    <xf numFmtId="0" fontId="117" fillId="40" borderId="47" xfId="0" applyFont="1" applyFill="1" applyBorder="1" applyAlignment="1">
      <alignment horizontal="center" vertical="center"/>
    </xf>
    <xf numFmtId="0" fontId="117" fillId="40" borderId="48" xfId="0" applyFont="1" applyFill="1" applyBorder="1" applyAlignment="1">
      <alignment horizontal="center" vertical="center"/>
    </xf>
    <xf numFmtId="0" fontId="121" fillId="41" borderId="0" xfId="0" applyFont="1" applyFill="1" applyBorder="1" applyAlignment="1">
      <alignment horizontal="center" vertical="center"/>
    </xf>
    <xf numFmtId="0" fontId="116" fillId="39" borderId="0" xfId="0" applyFont="1" applyFill="1" applyBorder="1" applyAlignment="1">
      <alignment horizontal="center" vertical="center"/>
    </xf>
    <xf numFmtId="0" fontId="71" fillId="0" borderId="37" xfId="36" applyFont="1" applyFill="1" applyBorder="1" applyAlignment="1" applyProtection="1">
      <alignment horizontal="center" vertical="center" wrapText="1"/>
      <protection hidden="1"/>
    </xf>
    <xf numFmtId="14" fontId="87" fillId="0" borderId="37" xfId="36" applyNumberFormat="1" applyFont="1" applyFill="1" applyBorder="1" applyAlignment="1" applyProtection="1">
      <alignment horizontal="center" vertical="center" wrapText="1"/>
      <protection locked="0"/>
    </xf>
    <xf numFmtId="0" fontId="87" fillId="0" borderId="37" xfId="36" applyFont="1" applyFill="1" applyBorder="1" applyAlignment="1" applyProtection="1">
      <alignment vertical="center" wrapText="1"/>
      <protection locked="0"/>
    </xf>
    <xf numFmtId="0" fontId="87" fillId="0" borderId="37" xfId="36" applyFont="1" applyFill="1" applyBorder="1" applyAlignment="1" applyProtection="1">
      <alignment horizontal="center" vertical="center" wrapText="1"/>
      <protection locked="0"/>
    </xf>
    <xf numFmtId="167" fontId="87" fillId="0" borderId="37" xfId="36" applyNumberFormat="1" applyFont="1" applyFill="1" applyBorder="1" applyAlignment="1" applyProtection="1">
      <alignment horizontal="center" vertical="center" wrapText="1"/>
      <protection locked="0"/>
    </xf>
    <xf numFmtId="49" fontId="87" fillId="0" borderId="37" xfId="36" applyNumberFormat="1" applyFont="1" applyFill="1" applyBorder="1" applyAlignment="1" applyProtection="1">
      <alignment horizontal="center" vertical="center" wrapText="1"/>
      <protection locked="0"/>
    </xf>
    <xf numFmtId="1" fontId="87" fillId="0" borderId="37" xfId="36" applyNumberFormat="1" applyFont="1" applyFill="1" applyBorder="1" applyAlignment="1" applyProtection="1">
      <alignment horizontal="center" vertical="center" wrapText="1"/>
      <protection locked="0"/>
    </xf>
    <xf numFmtId="0" fontId="71" fillId="44" borderId="11" xfId="36" applyFont="1" applyFill="1" applyBorder="1" applyAlignment="1" applyProtection="1">
      <alignment horizontal="center" vertical="center" wrapText="1"/>
      <protection hidden="1"/>
    </xf>
    <xf numFmtId="14" fontId="87" fillId="44" borderId="11" xfId="36" applyNumberFormat="1" applyFont="1" applyFill="1" applyBorder="1" applyAlignment="1" applyProtection="1">
      <alignment horizontal="center" vertical="center" wrapText="1"/>
      <protection locked="0"/>
    </xf>
    <xf numFmtId="0" fontId="87" fillId="44" borderId="11" xfId="36" applyFont="1" applyFill="1" applyBorder="1" applyAlignment="1" applyProtection="1">
      <alignment vertical="center" wrapText="1"/>
      <protection locked="0"/>
    </xf>
    <xf numFmtId="0" fontId="87" fillId="44" borderId="11" xfId="36" applyFont="1" applyFill="1" applyBorder="1" applyAlignment="1" applyProtection="1">
      <alignment horizontal="center" vertical="center" wrapText="1"/>
      <protection locked="0"/>
    </xf>
    <xf numFmtId="167" fontId="87" fillId="44" borderId="11" xfId="36" applyNumberFormat="1" applyFont="1" applyFill="1" applyBorder="1" applyAlignment="1" applyProtection="1">
      <alignment horizontal="center" vertical="center" wrapText="1"/>
      <protection locked="0"/>
    </xf>
    <xf numFmtId="49" fontId="87" fillId="44" borderId="11" xfId="36" applyNumberFormat="1" applyFont="1" applyFill="1" applyBorder="1" applyAlignment="1" applyProtection="1">
      <alignment horizontal="center" vertical="center" wrapText="1"/>
      <protection locked="0"/>
    </xf>
    <xf numFmtId="1" fontId="87" fillId="44" borderId="11" xfId="36" applyNumberFormat="1" applyFont="1" applyFill="1" applyBorder="1" applyAlignment="1" applyProtection="1">
      <alignment horizontal="center" vertical="center" wrapText="1"/>
      <protection locked="0"/>
    </xf>
    <xf numFmtId="0" fontId="71" fillId="45" borderId="11" xfId="36" applyFont="1" applyFill="1" applyBorder="1" applyAlignment="1" applyProtection="1">
      <alignment horizontal="center" vertical="center" wrapText="1"/>
      <protection hidden="1"/>
    </xf>
    <xf numFmtId="14" fontId="87" fillId="45" borderId="11" xfId="36" applyNumberFormat="1" applyFont="1" applyFill="1" applyBorder="1" applyAlignment="1" applyProtection="1">
      <alignment horizontal="center" vertical="center" wrapText="1"/>
      <protection locked="0"/>
    </xf>
    <xf numFmtId="0" fontId="87" fillId="45" borderId="11" xfId="36" applyFont="1" applyFill="1" applyBorder="1" applyAlignment="1" applyProtection="1">
      <alignment vertical="center" wrapText="1"/>
      <protection locked="0"/>
    </xf>
    <xf numFmtId="0" fontId="87" fillId="45" borderId="11" xfId="36" applyFont="1" applyFill="1" applyBorder="1" applyAlignment="1" applyProtection="1">
      <alignment horizontal="center" vertical="center" wrapText="1"/>
      <protection locked="0"/>
    </xf>
    <xf numFmtId="167" fontId="87" fillId="45" borderId="11" xfId="36" applyNumberFormat="1" applyFont="1" applyFill="1" applyBorder="1" applyAlignment="1" applyProtection="1">
      <alignment horizontal="center" vertical="center" wrapText="1"/>
      <protection locked="0"/>
    </xf>
    <xf numFmtId="49" fontId="87" fillId="45" borderId="11" xfId="36" applyNumberFormat="1" applyFont="1" applyFill="1" applyBorder="1" applyAlignment="1" applyProtection="1">
      <alignment horizontal="center" vertical="center" wrapText="1"/>
      <protection locked="0"/>
    </xf>
    <xf numFmtId="1" fontId="87" fillId="45" borderId="11" xfId="36" applyNumberFormat="1" applyFont="1" applyFill="1" applyBorder="1" applyAlignment="1" applyProtection="1">
      <alignment horizontal="center" vertical="center" wrapText="1"/>
      <protection locked="0"/>
    </xf>
    <xf numFmtId="0" fontId="71" fillId="46" borderId="11" xfId="36" applyFont="1" applyFill="1" applyBorder="1" applyAlignment="1" applyProtection="1">
      <alignment horizontal="center" vertical="center" wrapText="1"/>
      <protection hidden="1"/>
    </xf>
    <xf numFmtId="14" fontId="87" fillId="46" borderId="11" xfId="36" applyNumberFormat="1" applyFont="1" applyFill="1" applyBorder="1" applyAlignment="1" applyProtection="1">
      <alignment horizontal="center" vertical="center" wrapText="1"/>
      <protection locked="0"/>
    </xf>
    <xf numFmtId="0" fontId="87" fillId="46" borderId="11" xfId="36" applyFont="1" applyFill="1" applyBorder="1" applyAlignment="1" applyProtection="1">
      <alignment vertical="center" wrapText="1"/>
      <protection locked="0"/>
    </xf>
    <xf numFmtId="0" fontId="87" fillId="46" borderId="11" xfId="36" applyFont="1" applyFill="1" applyBorder="1" applyAlignment="1" applyProtection="1">
      <alignment horizontal="center" vertical="center" wrapText="1"/>
      <protection locked="0"/>
    </xf>
    <xf numFmtId="167" fontId="87" fillId="46" borderId="11" xfId="36" applyNumberFormat="1" applyFont="1" applyFill="1" applyBorder="1" applyAlignment="1" applyProtection="1">
      <alignment horizontal="center" vertical="center" wrapText="1"/>
      <protection locked="0"/>
    </xf>
    <xf numFmtId="49" fontId="87" fillId="46" borderId="11" xfId="36" applyNumberFormat="1" applyFont="1" applyFill="1" applyBorder="1" applyAlignment="1" applyProtection="1">
      <alignment horizontal="center" vertical="center" wrapText="1"/>
      <protection locked="0"/>
    </xf>
    <xf numFmtId="1" fontId="87" fillId="46" borderId="11" xfId="36" applyNumberFormat="1" applyFont="1" applyFill="1" applyBorder="1" applyAlignment="1" applyProtection="1">
      <alignment horizontal="center" vertical="center" wrapText="1"/>
      <protection locked="0"/>
    </xf>
    <xf numFmtId="0" fontId="71" fillId="47" borderId="37" xfId="36" applyFont="1" applyFill="1" applyBorder="1" applyAlignment="1" applyProtection="1">
      <alignment horizontal="center" vertical="center" wrapText="1"/>
      <protection hidden="1"/>
    </xf>
    <xf numFmtId="14" fontId="87" fillId="47" borderId="37" xfId="36" applyNumberFormat="1" applyFont="1" applyFill="1" applyBorder="1" applyAlignment="1" applyProtection="1">
      <alignment horizontal="center" vertical="center" wrapText="1"/>
      <protection locked="0"/>
    </xf>
    <xf numFmtId="0" fontId="87" fillId="47" borderId="37" xfId="36" applyFont="1" applyFill="1" applyBorder="1" applyAlignment="1" applyProtection="1">
      <alignment vertical="center" wrapText="1"/>
      <protection locked="0"/>
    </xf>
    <xf numFmtId="0" fontId="87" fillId="47" borderId="37" xfId="36" applyFont="1" applyFill="1" applyBorder="1" applyAlignment="1" applyProtection="1">
      <alignment horizontal="center" vertical="center" wrapText="1"/>
      <protection locked="0"/>
    </xf>
    <xf numFmtId="167" fontId="87" fillId="47" borderId="37" xfId="36" applyNumberFormat="1" applyFont="1" applyFill="1" applyBorder="1" applyAlignment="1" applyProtection="1">
      <alignment horizontal="center" vertical="center" wrapText="1"/>
      <protection locked="0"/>
    </xf>
    <xf numFmtId="49" fontId="87" fillId="47" borderId="37" xfId="36" applyNumberFormat="1" applyFont="1" applyFill="1" applyBorder="1" applyAlignment="1" applyProtection="1">
      <alignment horizontal="center" vertical="center" wrapText="1"/>
      <protection locked="0"/>
    </xf>
    <xf numFmtId="1" fontId="87" fillId="47" borderId="37" xfId="36" applyNumberFormat="1" applyFont="1" applyFill="1" applyBorder="1" applyAlignment="1" applyProtection="1">
      <alignment horizontal="center" vertical="center" wrapText="1"/>
      <protection locked="0"/>
    </xf>
    <xf numFmtId="0" fontId="71" fillId="47" borderId="11" xfId="36" applyFont="1" applyFill="1" applyBorder="1" applyAlignment="1" applyProtection="1">
      <alignment horizontal="center" vertical="center" wrapText="1"/>
      <protection hidden="1"/>
    </xf>
    <xf numFmtId="14" fontId="87" fillId="47" borderId="11" xfId="36" applyNumberFormat="1" applyFont="1" applyFill="1" applyBorder="1" applyAlignment="1" applyProtection="1">
      <alignment horizontal="center" vertical="center" wrapText="1"/>
      <protection locked="0"/>
    </xf>
    <xf numFmtId="0" fontId="87" fillId="47" borderId="11" xfId="36" applyFont="1" applyFill="1" applyBorder="1" applyAlignment="1" applyProtection="1">
      <alignment vertical="center" wrapText="1"/>
      <protection locked="0"/>
    </xf>
    <xf numFmtId="0" fontId="87" fillId="47" borderId="11" xfId="36" applyFont="1" applyFill="1" applyBorder="1" applyAlignment="1" applyProtection="1">
      <alignment horizontal="center" vertical="center" wrapText="1"/>
      <protection locked="0"/>
    </xf>
    <xf numFmtId="167" fontId="87" fillId="47" borderId="11" xfId="36" applyNumberFormat="1" applyFont="1" applyFill="1" applyBorder="1" applyAlignment="1" applyProtection="1">
      <alignment horizontal="center" vertical="center" wrapText="1"/>
      <protection locked="0"/>
    </xf>
    <xf numFmtId="49" fontId="87" fillId="47" borderId="11" xfId="36" applyNumberFormat="1" applyFont="1" applyFill="1" applyBorder="1" applyAlignment="1" applyProtection="1">
      <alignment horizontal="center" vertical="center" wrapText="1"/>
      <protection locked="0"/>
    </xf>
    <xf numFmtId="1" fontId="87" fillId="47" borderId="11" xfId="36" applyNumberFormat="1" applyFont="1" applyFill="1" applyBorder="1" applyAlignment="1" applyProtection="1">
      <alignment horizontal="center" vertical="center" wrapText="1"/>
      <protection locked="0"/>
    </xf>
    <xf numFmtId="0" fontId="71" fillId="48" borderId="11" xfId="36" applyFont="1" applyFill="1" applyBorder="1" applyAlignment="1" applyProtection="1">
      <alignment horizontal="center" vertical="center" wrapText="1"/>
      <protection hidden="1"/>
    </xf>
    <xf numFmtId="14" fontId="87" fillId="48" borderId="11" xfId="36" applyNumberFormat="1" applyFont="1" applyFill="1" applyBorder="1" applyAlignment="1" applyProtection="1">
      <alignment horizontal="center" vertical="center" wrapText="1"/>
      <protection locked="0"/>
    </xf>
    <xf numFmtId="0" fontId="87" fillId="48" borderId="11" xfId="36" applyFont="1" applyFill="1" applyBorder="1" applyAlignment="1" applyProtection="1">
      <alignment vertical="center" wrapText="1"/>
      <protection locked="0"/>
    </xf>
    <xf numFmtId="0" fontId="87" fillId="48" borderId="11" xfId="36" applyFont="1" applyFill="1" applyBorder="1" applyAlignment="1" applyProtection="1">
      <alignment horizontal="center" vertical="center" wrapText="1"/>
      <protection locked="0"/>
    </xf>
    <xf numFmtId="167" fontId="87" fillId="48" borderId="11" xfId="36" applyNumberFormat="1" applyFont="1" applyFill="1" applyBorder="1" applyAlignment="1" applyProtection="1">
      <alignment horizontal="center" vertical="center" wrapText="1"/>
      <protection locked="0"/>
    </xf>
    <xf numFmtId="49" fontId="87" fillId="48" borderId="11" xfId="36" applyNumberFormat="1" applyFont="1" applyFill="1" applyBorder="1" applyAlignment="1" applyProtection="1">
      <alignment horizontal="center" vertical="center" wrapText="1"/>
      <protection locked="0"/>
    </xf>
    <xf numFmtId="1" fontId="87" fillId="48" borderId="11" xfId="36" applyNumberFormat="1" applyFont="1" applyFill="1" applyBorder="1" applyAlignment="1" applyProtection="1">
      <alignment horizontal="center" vertical="center" wrapText="1"/>
      <protection locked="0"/>
    </xf>
    <xf numFmtId="0" fontId="122" fillId="31" borderId="11" xfId="36" applyFont="1" applyFill="1" applyBorder="1" applyAlignment="1" applyProtection="1">
      <alignment horizontal="center" vertical="center" wrapText="1"/>
      <protection locked="0"/>
    </xf>
    <xf numFmtId="0" fontId="122" fillId="31" borderId="37" xfId="36" applyFont="1" applyFill="1" applyBorder="1" applyAlignment="1" applyProtection="1">
      <alignment horizontal="center" vertical="center" wrapText="1"/>
      <protection locked="0"/>
    </xf>
    <xf numFmtId="0" fontId="69" fillId="33" borderId="39" xfId="36" applyFont="1" applyFill="1" applyBorder="1" applyAlignment="1">
      <alignment vertical="center"/>
    </xf>
    <xf numFmtId="0" fontId="69" fillId="33" borderId="23" xfId="36" applyFont="1" applyFill="1" applyBorder="1" applyAlignment="1">
      <alignment vertical="center"/>
    </xf>
    <xf numFmtId="0" fontId="69" fillId="33" borderId="40" xfId="36" applyFont="1" applyFill="1" applyBorder="1" applyAlignment="1">
      <alignment vertical="center"/>
    </xf>
    <xf numFmtId="0" fontId="123" fillId="33" borderId="23" xfId="36" applyFont="1" applyFill="1" applyBorder="1" applyAlignment="1">
      <alignment horizontal="right" vertical="center"/>
    </xf>
    <xf numFmtId="168" fontId="87" fillId="48" borderId="11"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53" fillId="33" borderId="11" xfId="36" applyFont="1" applyFill="1" applyBorder="1" applyAlignment="1">
      <alignment horizontal="center" vertical="center" wrapText="1"/>
    </xf>
    <xf numFmtId="0" fontId="63" fillId="29" borderId="12" xfId="36"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53" fillId="33" borderId="11" xfId="36" applyFont="1" applyFill="1" applyBorder="1" applyAlignment="1" applyProtection="1">
      <alignment horizontal="center" vertical="center" wrapText="1"/>
      <protection locked="0"/>
    </xf>
    <xf numFmtId="0" fontId="53" fillId="33" borderId="37" xfId="36" applyFont="1" applyFill="1" applyBorder="1" applyAlignment="1" applyProtection="1">
      <alignment horizontal="center" vertical="center" wrapText="1"/>
      <protection locked="0"/>
    </xf>
    <xf numFmtId="0" fontId="95" fillId="31" borderId="11" xfId="36"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63" fillId="25" borderId="10" xfId="36" applyFont="1" applyFill="1" applyBorder="1" applyAlignment="1" applyProtection="1">
      <alignment horizontal="right" vertical="center" wrapText="1"/>
      <protection locked="0"/>
    </xf>
    <xf numFmtId="0" fontId="63" fillId="29" borderId="12" xfId="36" applyFont="1" applyFill="1" applyBorder="1" applyAlignment="1" applyProtection="1">
      <alignment horizontal="right" vertical="center" wrapText="1"/>
      <protection locked="0"/>
    </xf>
    <xf numFmtId="0" fontId="53" fillId="33" borderId="11" xfId="36" applyFont="1" applyFill="1" applyBorder="1" applyAlignment="1">
      <alignment horizontal="center" vertical="center" wrapText="1"/>
    </xf>
    <xf numFmtId="0" fontId="23" fillId="49" borderId="11" xfId="36" applyFont="1" applyFill="1" applyBorder="1" applyAlignment="1" applyProtection="1">
      <alignment horizontal="center" vertical="center" wrapText="1"/>
      <protection locked="0"/>
    </xf>
    <xf numFmtId="0" fontId="71" fillId="49" borderId="11" xfId="36" applyFont="1" applyFill="1" applyBorder="1" applyAlignment="1" applyProtection="1">
      <alignment horizontal="center" vertical="center" wrapText="1"/>
      <protection hidden="1"/>
    </xf>
    <xf numFmtId="14" fontId="87" fillId="49" borderId="11" xfId="36" applyNumberFormat="1" applyFont="1" applyFill="1" applyBorder="1" applyAlignment="1" applyProtection="1">
      <alignment horizontal="center" vertical="center" wrapText="1"/>
      <protection locked="0"/>
    </xf>
    <xf numFmtId="0" fontId="87" fillId="49" borderId="11" xfId="36" applyFont="1" applyFill="1" applyBorder="1" applyAlignment="1" applyProtection="1">
      <alignment vertical="center" wrapText="1"/>
      <protection locked="0"/>
    </xf>
    <xf numFmtId="0" fontId="87" fillId="49" borderId="11" xfId="36" applyFont="1" applyFill="1" applyBorder="1" applyAlignment="1" applyProtection="1">
      <alignment horizontal="center" vertical="center" wrapText="1"/>
      <protection locked="0"/>
    </xf>
    <xf numFmtId="167" fontId="87" fillId="49" borderId="11" xfId="36" applyNumberFormat="1" applyFont="1" applyFill="1" applyBorder="1" applyAlignment="1" applyProtection="1">
      <alignment horizontal="center" vertical="center" wrapText="1"/>
      <protection locked="0"/>
    </xf>
    <xf numFmtId="49" fontId="87" fillId="49" borderId="11" xfId="36" applyNumberFormat="1" applyFont="1" applyFill="1" applyBorder="1" applyAlignment="1" applyProtection="1">
      <alignment horizontal="center" vertical="center" wrapText="1"/>
      <protection locked="0"/>
    </xf>
    <xf numFmtId="1" fontId="87" fillId="49" borderId="11"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124" fillId="43" borderId="11" xfId="0" applyFont="1" applyFill="1" applyBorder="1" applyAlignment="1">
      <alignment horizontal="center" vertical="center"/>
    </xf>
    <xf numFmtId="0" fontId="124" fillId="43" borderId="11" xfId="0" applyFont="1" applyFill="1" applyBorder="1" applyAlignment="1">
      <alignment horizontal="center" vertical="center" wrapText="1"/>
    </xf>
    <xf numFmtId="0" fontId="119" fillId="43" borderId="11" xfId="0" applyFont="1" applyFill="1" applyBorder="1" applyAlignment="1">
      <alignment horizontal="center" vertical="center"/>
    </xf>
    <xf numFmtId="0" fontId="119" fillId="43" borderId="11" xfId="0" applyFont="1" applyFill="1" applyBorder="1" applyAlignment="1">
      <alignment horizontal="center" vertical="center" wrapText="1"/>
    </xf>
    <xf numFmtId="1" fontId="27" fillId="39" borderId="11" xfId="36" applyNumberFormat="1" applyFont="1" applyFill="1" applyBorder="1" applyAlignment="1" applyProtection="1">
      <alignment horizontal="center" vertical="center" wrapText="1"/>
      <protection locked="0"/>
    </xf>
    <xf numFmtId="1" fontId="58" fillId="39" borderId="11" xfId="36" applyNumberFormat="1" applyFont="1" applyFill="1" applyBorder="1" applyAlignment="1">
      <alignment horizontal="center" vertical="center"/>
    </xf>
    <xf numFmtId="0" fontId="53" fillId="33" borderId="11" xfId="36" applyFont="1" applyFill="1" applyBorder="1" applyAlignment="1">
      <alignment horizontal="center" vertical="center" wrapText="1"/>
    </xf>
    <xf numFmtId="168" fontId="47" fillId="29" borderId="12"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8" fillId="0" borderId="11"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wrapText="1"/>
    </xf>
    <xf numFmtId="168" fontId="48" fillId="0" borderId="0" xfId="36" applyNumberFormat="1" applyFont="1" applyFill="1" applyAlignment="1">
      <alignment horizontal="left" wrapText="1"/>
    </xf>
    <xf numFmtId="168" fontId="48" fillId="0" borderId="0" xfId="36" applyNumberFormat="1" applyFont="1" applyFill="1" applyAlignment="1">
      <alignment wrapText="1"/>
    </xf>
    <xf numFmtId="170" fontId="58" fillId="0" borderId="11" xfId="36" applyNumberFormat="1" applyFont="1" applyFill="1" applyBorder="1" applyAlignment="1">
      <alignment horizontal="center" vertical="center"/>
    </xf>
    <xf numFmtId="0" fontId="53" fillId="33" borderId="11" xfId="36" applyFont="1" applyFill="1" applyBorder="1" applyAlignment="1">
      <alignment horizontal="center" vertical="center" wrapText="1"/>
    </xf>
    <xf numFmtId="49" fontId="69" fillId="33" borderId="23" xfId="36" applyNumberFormat="1" applyFont="1" applyFill="1" applyBorder="1" applyAlignment="1">
      <alignment vertical="center"/>
    </xf>
    <xf numFmtId="49" fontId="69" fillId="33" borderId="23" xfId="36" applyNumberFormat="1" applyFont="1" applyFill="1" applyBorder="1" applyAlignment="1">
      <alignment horizontal="left" vertical="center"/>
    </xf>
    <xf numFmtId="0" fontId="58" fillId="30" borderId="11" xfId="36" applyFont="1" applyFill="1" applyBorder="1" applyAlignment="1">
      <alignment horizontal="center" vertical="center"/>
    </xf>
    <xf numFmtId="14" fontId="58" fillId="30" borderId="11" xfId="36" applyNumberFormat="1" applyFont="1" applyFill="1" applyBorder="1" applyAlignment="1">
      <alignment horizontal="center" vertical="center"/>
    </xf>
    <xf numFmtId="0" fontId="58" fillId="30" borderId="11" xfId="36" applyFont="1" applyFill="1" applyBorder="1" applyAlignment="1">
      <alignment horizontal="left" vertical="center" wrapText="1"/>
    </xf>
    <xf numFmtId="0" fontId="90" fillId="30" borderId="11" xfId="36" applyFont="1" applyFill="1" applyBorder="1" applyAlignment="1">
      <alignment horizontal="left" vertical="center" wrapText="1"/>
    </xf>
    <xf numFmtId="169" fontId="58" fillId="30" borderId="11" xfId="36" applyNumberFormat="1" applyFont="1" applyFill="1" applyBorder="1" applyAlignment="1">
      <alignment horizontal="center" vertical="center"/>
    </xf>
    <xf numFmtId="165" fontId="46" fillId="29" borderId="12" xfId="36" applyNumberFormat="1" applyFont="1" applyFill="1" applyBorder="1" applyAlignment="1" applyProtection="1">
      <alignment vertical="center" wrapText="1"/>
      <protection locked="0"/>
    </xf>
    <xf numFmtId="0" fontId="99" fillId="36" borderId="17" xfId="0" applyFont="1" applyFill="1" applyBorder="1" applyAlignment="1">
      <alignment horizontal="center" vertical="center" wrapText="1"/>
    </xf>
    <xf numFmtId="0" fontId="99" fillId="36" borderId="0" xfId="0" applyFont="1" applyFill="1" applyBorder="1" applyAlignment="1">
      <alignment horizontal="center" vertical="center" wrapText="1"/>
    </xf>
    <xf numFmtId="0" fontId="99"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0" fillId="36" borderId="17" xfId="0" applyNumberFormat="1" applyFont="1" applyFill="1" applyBorder="1" applyAlignment="1">
      <alignment horizontal="center" vertical="center" wrapText="1"/>
    </xf>
    <xf numFmtId="0" fontId="100" fillId="36" borderId="0" xfId="0" applyFont="1" applyFill="1" applyBorder="1" applyAlignment="1">
      <alignment horizontal="center" vertical="center" wrapText="1"/>
    </xf>
    <xf numFmtId="0" fontId="100"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101" fillId="29" borderId="26" xfId="0" applyNumberFormat="1" applyFont="1" applyFill="1" applyBorder="1" applyAlignment="1">
      <alignment horizontal="center" vertical="center"/>
    </xf>
    <xf numFmtId="164" fontId="101" fillId="29" borderId="27" xfId="0" applyNumberFormat="1" applyFont="1" applyFill="1" applyBorder="1" applyAlignment="1">
      <alignment horizontal="center" vertical="center"/>
    </xf>
    <xf numFmtId="164" fontId="101"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99" fillId="36" borderId="29" xfId="0" applyNumberFormat="1" applyFont="1" applyFill="1" applyBorder="1" applyAlignment="1">
      <alignment horizontal="right" vertical="center"/>
    </xf>
    <xf numFmtId="164" fontId="99" fillId="36" borderId="30" xfId="0" applyNumberFormat="1" applyFont="1" applyFill="1" applyBorder="1" applyAlignment="1">
      <alignment horizontal="right" vertical="center"/>
    </xf>
    <xf numFmtId="164" fontId="99" fillId="36" borderId="31" xfId="0" applyNumberFormat="1" applyFont="1" applyFill="1" applyBorder="1" applyAlignment="1">
      <alignment horizontal="right" vertical="center"/>
    </xf>
    <xf numFmtId="164" fontId="99" fillId="36" borderId="17" xfId="0" applyNumberFormat="1" applyFont="1" applyFill="1" applyBorder="1" applyAlignment="1">
      <alignment horizontal="right" vertical="center"/>
    </xf>
    <xf numFmtId="164" fontId="99" fillId="36" borderId="0" xfId="0" applyNumberFormat="1" applyFont="1" applyFill="1" applyBorder="1" applyAlignment="1">
      <alignment horizontal="right" vertical="center"/>
    </xf>
    <xf numFmtId="164" fontId="99" fillId="36" borderId="32" xfId="0" applyNumberFormat="1" applyFont="1" applyFill="1" applyBorder="1" applyAlignment="1">
      <alignment horizontal="right" vertical="center"/>
    </xf>
    <xf numFmtId="164" fontId="99" fillId="36" borderId="33" xfId="0" applyNumberFormat="1" applyFont="1" applyFill="1" applyBorder="1" applyAlignment="1">
      <alignment horizontal="right" vertical="center"/>
    </xf>
    <xf numFmtId="164" fontId="99" fillId="36" borderId="34" xfId="0" applyNumberFormat="1" applyFont="1" applyFill="1" applyBorder="1" applyAlignment="1">
      <alignment horizontal="right" vertical="center"/>
    </xf>
    <xf numFmtId="164" fontId="99" fillId="36" borderId="35" xfId="0" applyNumberFormat="1" applyFont="1" applyFill="1" applyBorder="1" applyAlignment="1">
      <alignment horizontal="right" vertical="center"/>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166" fontId="35" fillId="30" borderId="23" xfId="36" applyNumberFormat="1" applyFont="1" applyFill="1" applyBorder="1" applyAlignment="1" applyProtection="1">
      <alignment horizontal="center" vertical="center" wrapText="1"/>
      <protection locked="0"/>
    </xf>
    <xf numFmtId="0" fontId="102" fillId="33" borderId="11" xfId="0" applyFont="1" applyFill="1" applyBorder="1" applyAlignment="1">
      <alignment horizontal="center" vertical="center" wrapText="1"/>
    </xf>
    <xf numFmtId="0" fontId="98" fillId="33" borderId="11" xfId="0" applyFont="1" applyFill="1" applyBorder="1" applyAlignment="1">
      <alignment horizontal="center" vertical="center" wrapText="1"/>
    </xf>
    <xf numFmtId="0" fontId="60" fillId="28" borderId="17" xfId="0" applyFont="1" applyFill="1" applyBorder="1" applyAlignment="1">
      <alignment horizontal="center" vertical="center" wrapText="1"/>
    </xf>
    <xf numFmtId="0" fontId="60" fillId="28" borderId="0" xfId="0" applyFont="1" applyFill="1" applyBorder="1" applyAlignment="1">
      <alignment horizontal="center" vertical="center" wrapText="1"/>
    </xf>
    <xf numFmtId="0" fontId="104" fillId="26" borderId="14" xfId="0" applyFont="1" applyFill="1" applyBorder="1" applyAlignment="1">
      <alignment horizontal="center" vertical="center" wrapText="1"/>
    </xf>
    <xf numFmtId="0" fontId="104" fillId="26" borderId="15"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121" fillId="41" borderId="17" xfId="0" applyFont="1" applyFill="1" applyBorder="1" applyAlignment="1">
      <alignment horizontal="center" vertical="center"/>
    </xf>
    <xf numFmtId="0" fontId="121" fillId="41" borderId="0" xfId="0" applyFont="1" applyFill="1" applyBorder="1" applyAlignment="1">
      <alignment horizontal="center" vertical="center"/>
    </xf>
    <xf numFmtId="0" fontId="116" fillId="39" borderId="21" xfId="0" applyFont="1" applyFill="1" applyBorder="1" applyAlignment="1">
      <alignment horizontal="center" vertical="center"/>
    </xf>
    <xf numFmtId="0" fontId="116" fillId="39" borderId="13" xfId="0" applyFont="1" applyFill="1" applyBorder="1" applyAlignment="1">
      <alignment horizontal="center"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5" fillId="31" borderId="11" xfId="36" applyFont="1" applyFill="1" applyBorder="1" applyAlignment="1" applyProtection="1">
      <alignment horizontal="center" vertical="center" wrapText="1"/>
      <protection locked="0"/>
    </xf>
    <xf numFmtId="2" fontId="95" fillId="31" borderId="36" xfId="36" applyNumberFormat="1" applyFont="1" applyFill="1" applyBorder="1" applyAlignment="1" applyProtection="1">
      <alignment horizontal="center" vertical="center" wrapText="1"/>
      <protection locked="0"/>
    </xf>
    <xf numFmtId="2" fontId="95" fillId="31" borderId="37" xfId="36" applyNumberFormat="1" applyFont="1" applyFill="1" applyBorder="1" applyAlignment="1" applyProtection="1">
      <alignment horizontal="center" vertical="center" wrapText="1"/>
      <protection locked="0"/>
    </xf>
    <xf numFmtId="14" fontId="95" fillId="31" borderId="11" xfId="36" applyNumberFormat="1" applyFont="1" applyFill="1" applyBorder="1" applyAlignment="1" applyProtection="1">
      <alignment horizontal="center" vertical="center" wrapText="1"/>
      <protection locked="0"/>
    </xf>
    <xf numFmtId="0" fontId="64" fillId="31" borderId="11"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27" fillId="29" borderId="12" xfId="36" applyFont="1" applyFill="1" applyBorder="1" applyAlignment="1" applyProtection="1">
      <alignment horizontal="center" vertical="center" wrapText="1"/>
      <protection locked="0"/>
    </xf>
    <xf numFmtId="165" fontId="32" fillId="29" borderId="12" xfId="36" applyNumberFormat="1" applyFont="1" applyFill="1" applyBorder="1" applyAlignment="1" applyProtection="1">
      <alignment horizontal="center" vertical="center" wrapText="1"/>
      <protection locked="0"/>
    </xf>
    <xf numFmtId="0" fontId="32" fillId="29" borderId="12" xfId="36" applyFont="1" applyFill="1" applyBorder="1" applyAlignment="1" applyProtection="1">
      <alignment horizontal="left" vertical="center" wrapText="1"/>
      <protection locked="0"/>
    </xf>
    <xf numFmtId="0" fontId="84" fillId="31" borderId="39" xfId="36" applyFont="1" applyFill="1" applyBorder="1" applyAlignment="1" applyProtection="1">
      <alignment horizontal="right" vertical="center" wrapText="1"/>
      <protection locked="0"/>
    </xf>
    <xf numFmtId="0" fontId="84" fillId="31" borderId="40" xfId="36" applyFont="1" applyFill="1" applyBorder="1" applyAlignment="1" applyProtection="1">
      <alignment horizontal="right" vertical="center" wrapText="1"/>
      <protection locked="0"/>
    </xf>
    <xf numFmtId="0" fontId="53" fillId="31" borderId="39" xfId="36" applyFont="1" applyFill="1" applyBorder="1" applyAlignment="1">
      <alignment horizontal="left" vertical="center" wrapText="1"/>
    </xf>
    <xf numFmtId="0" fontId="53" fillId="31" borderId="40" xfId="36" applyFont="1" applyFill="1" applyBorder="1" applyAlignment="1">
      <alignment horizontal="left" vertical="center" wrapText="1"/>
    </xf>
    <xf numFmtId="0" fontId="36" fillId="29" borderId="0" xfId="36" applyFont="1" applyFill="1" applyBorder="1" applyAlignment="1" applyProtection="1">
      <alignment horizontal="center" vertical="center" wrapText="1"/>
      <protection locked="0"/>
    </xf>
    <xf numFmtId="0" fontId="35"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5"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84" fillId="33" borderId="39" xfId="36" applyFont="1" applyFill="1" applyBorder="1" applyAlignment="1" applyProtection="1">
      <alignment horizontal="right" vertical="center" wrapText="1"/>
      <protection locked="0"/>
    </xf>
    <xf numFmtId="0" fontId="84" fillId="33" borderId="40" xfId="36" applyFont="1" applyFill="1" applyBorder="1" applyAlignment="1" applyProtection="1">
      <alignment horizontal="right" vertical="center" wrapText="1"/>
      <protection locked="0"/>
    </xf>
    <xf numFmtId="0" fontId="53" fillId="33" borderId="39" xfId="36" applyFont="1" applyFill="1" applyBorder="1" applyAlignment="1">
      <alignment horizontal="left" vertical="center" wrapText="1"/>
    </xf>
    <xf numFmtId="0" fontId="53" fillId="33" borderId="40" xfId="36" applyFont="1" applyFill="1" applyBorder="1" applyAlignment="1">
      <alignment horizontal="left" vertical="center" wrapText="1"/>
    </xf>
    <xf numFmtId="0" fontId="53" fillId="33" borderId="11" xfId="36" applyFont="1" applyFill="1" applyBorder="1" applyAlignment="1">
      <alignment horizontal="center" vertical="center" wrapText="1"/>
    </xf>
    <xf numFmtId="0" fontId="53" fillId="33" borderId="36" xfId="36" applyFont="1" applyFill="1" applyBorder="1" applyAlignment="1">
      <alignment horizontal="center" vertical="center" wrapText="1"/>
    </xf>
    <xf numFmtId="0" fontId="53" fillId="33" borderId="37" xfId="36" applyFont="1" applyFill="1" applyBorder="1" applyAlignment="1">
      <alignment horizontal="center" vertical="center" wrapText="1"/>
    </xf>
    <xf numFmtId="0" fontId="54" fillId="33" borderId="11" xfId="36" applyFont="1" applyFill="1" applyBorder="1" applyAlignment="1">
      <alignment horizontal="center" textRotation="90" wrapText="1"/>
    </xf>
    <xf numFmtId="0" fontId="54" fillId="33" borderId="36" xfId="36" applyFont="1" applyFill="1" applyBorder="1" applyAlignment="1">
      <alignment horizontal="center" textRotation="90" wrapText="1"/>
    </xf>
    <xf numFmtId="0" fontId="54" fillId="33" borderId="37" xfId="36" applyFont="1" applyFill="1" applyBorder="1" applyAlignment="1">
      <alignment horizontal="center" textRotation="90" wrapText="1"/>
    </xf>
    <xf numFmtId="0" fontId="63" fillId="29" borderId="12" xfId="36" applyFont="1" applyFill="1" applyBorder="1" applyAlignment="1" applyProtection="1">
      <alignment horizontal="right" vertical="center" wrapText="1"/>
      <protection locked="0"/>
    </xf>
    <xf numFmtId="166" fontId="45" fillId="24" borderId="24" xfId="36" applyNumberFormat="1" applyFont="1" applyFill="1" applyBorder="1" applyAlignment="1" applyProtection="1">
      <alignment horizontal="center" vertical="center" wrapText="1"/>
      <protection locked="0"/>
    </xf>
    <xf numFmtId="0" fontId="62" fillId="25" borderId="10" xfId="36" applyNumberFormat="1" applyFont="1" applyFill="1" applyBorder="1" applyAlignment="1" applyProtection="1">
      <alignment horizontal="right" vertical="center" wrapText="1"/>
      <protection locked="0"/>
    </xf>
    <xf numFmtId="0" fontId="91" fillId="25" borderId="10" xfId="36" applyNumberFormat="1" applyFont="1" applyFill="1" applyBorder="1" applyAlignment="1" applyProtection="1">
      <alignment horizontal="left" vertical="center" wrapText="1"/>
      <protection locked="0"/>
    </xf>
    <xf numFmtId="0" fontId="106" fillId="29" borderId="0" xfId="36" applyFont="1" applyFill="1" applyBorder="1" applyAlignment="1" applyProtection="1">
      <alignment horizontal="center" vertical="center" wrapText="1"/>
      <protection locked="0"/>
    </xf>
    <xf numFmtId="0" fontId="107" fillId="31" borderId="38" xfId="36"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91" fillId="29" borderId="12" xfId="36" applyFont="1" applyFill="1" applyBorder="1" applyAlignment="1" applyProtection="1">
      <alignment horizontal="left" vertical="center" wrapText="1"/>
      <protection locked="0"/>
    </xf>
    <xf numFmtId="0" fontId="108" fillId="25" borderId="10" xfId="3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14" fontId="105" fillId="29" borderId="10" xfId="31" applyNumberFormat="1" applyFont="1" applyFill="1" applyBorder="1" applyAlignment="1" applyProtection="1">
      <alignment horizontal="left" vertical="center" wrapText="1"/>
      <protection locked="0"/>
    </xf>
    <xf numFmtId="0" fontId="105" fillId="29" borderId="10" xfId="31" applyFont="1" applyFill="1" applyBorder="1" applyAlignment="1" applyProtection="1">
      <alignment horizontal="left" vertical="center" wrapText="1"/>
      <protection locked="0"/>
    </xf>
    <xf numFmtId="165" fontId="32" fillId="29" borderId="12" xfId="36" applyNumberFormat="1" applyFont="1" applyFill="1" applyBorder="1" applyAlignment="1" applyProtection="1">
      <alignment horizontal="left" vertical="center" wrapText="1"/>
      <protection locked="0"/>
    </xf>
    <xf numFmtId="0" fontId="69" fillId="33" borderId="39" xfId="36" applyFont="1" applyFill="1" applyBorder="1" applyAlignment="1">
      <alignment horizontal="center" vertical="center"/>
    </xf>
    <xf numFmtId="0" fontId="69" fillId="33" borderId="23" xfId="36" applyFont="1" applyFill="1" applyBorder="1" applyAlignment="1">
      <alignment horizontal="center" vertical="center"/>
    </xf>
    <xf numFmtId="0" fontId="69" fillId="33" borderId="40" xfId="36" applyFont="1" applyFill="1" applyBorder="1" applyAlignment="1">
      <alignment horizontal="center" vertical="center"/>
    </xf>
    <xf numFmtId="168" fontId="53" fillId="33" borderId="11" xfId="36" applyNumberFormat="1" applyFont="1" applyFill="1" applyBorder="1" applyAlignment="1">
      <alignment horizontal="center" vertical="center" wrapText="1"/>
    </xf>
    <xf numFmtId="0" fontId="72" fillId="33" borderId="36" xfId="36" applyFont="1" applyFill="1" applyBorder="1" applyAlignment="1">
      <alignment horizontal="center" vertical="center" wrapText="1"/>
    </xf>
    <xf numFmtId="0" fontId="72" fillId="33" borderId="37" xfId="36" applyFont="1" applyFill="1" applyBorder="1" applyAlignment="1">
      <alignment horizontal="center" vertical="center" wrapText="1"/>
    </xf>
    <xf numFmtId="169" fontId="110" fillId="33" borderId="11" xfId="36" applyNumberFormat="1" applyFont="1" applyFill="1" applyBorder="1" applyAlignment="1">
      <alignment horizontal="center" vertical="center"/>
    </xf>
    <xf numFmtId="0" fontId="72" fillId="33" borderId="11" xfId="36" applyFont="1" applyFill="1" applyBorder="1" applyAlignment="1">
      <alignment horizontal="center" vertical="center" wrapText="1"/>
    </xf>
    <xf numFmtId="0" fontId="72" fillId="33" borderId="11" xfId="36" applyFont="1" applyFill="1" applyBorder="1" applyAlignment="1">
      <alignment horizontal="center" vertical="center"/>
    </xf>
    <xf numFmtId="166" fontId="111" fillId="24" borderId="24" xfId="36" applyNumberFormat="1"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right" vertical="center" wrapText="1"/>
      <protection locked="0"/>
    </xf>
    <xf numFmtId="49" fontId="109" fillId="33" borderId="11" xfId="36" applyNumberFormat="1" applyFont="1" applyFill="1" applyBorder="1" applyAlignment="1">
      <alignment horizontal="center" vertical="center" textRotation="90" wrapText="1"/>
    </xf>
    <xf numFmtId="2" fontId="109" fillId="33" borderId="11" xfId="36" applyNumberFormat="1" applyFont="1" applyFill="1" applyBorder="1" applyAlignment="1">
      <alignment horizontal="center" vertical="center" textRotation="90" wrapText="1"/>
    </xf>
    <xf numFmtId="165" fontId="92" fillId="29" borderId="12" xfId="36" applyNumberFormat="1" applyFont="1" applyFill="1" applyBorder="1" applyAlignment="1" applyProtection="1">
      <alignment horizontal="left" vertical="center" wrapText="1"/>
      <protection locked="0"/>
    </xf>
    <xf numFmtId="0" fontId="72" fillId="33" borderId="11" xfId="36" applyFont="1" applyFill="1" applyBorder="1" applyAlignment="1">
      <alignment horizontal="center" textRotation="90"/>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3" fillId="29" borderId="10" xfId="31" applyFont="1" applyFill="1" applyBorder="1" applyAlignment="1" applyProtection="1">
      <alignment horizontal="left" vertical="center" wrapText="1"/>
      <protection locked="0"/>
    </xf>
    <xf numFmtId="0" fontId="114" fillId="29" borderId="10"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109" fillId="33" borderId="11" xfId="36" applyNumberFormat="1" applyFont="1" applyFill="1" applyBorder="1" applyAlignment="1">
      <alignment horizontal="center" vertical="center" textRotation="90" wrapText="1"/>
    </xf>
    <xf numFmtId="0" fontId="56" fillId="29" borderId="12" xfId="36" applyFont="1" applyFill="1" applyBorder="1" applyAlignment="1" applyProtection="1">
      <alignment horizontal="left" vertical="center" wrapText="1"/>
      <protection locked="0"/>
    </xf>
    <xf numFmtId="0" fontId="93"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8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D9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1600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2392" y="29633"/>
          <a:ext cx="955676" cy="896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1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1530" y="9525"/>
          <a:ext cx="1110615"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52532" y="29633"/>
          <a:ext cx="954829"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1100571</xdr:colOff>
      <xdr:row>0</xdr:row>
      <xdr:rowOff>121227</xdr:rowOff>
    </xdr:from>
    <xdr:to>
      <xdr:col>4</xdr:col>
      <xdr:colOff>917864</xdr:colOff>
      <xdr:row>2</xdr:row>
      <xdr:rowOff>121227</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2344" y="121227"/>
          <a:ext cx="1012247" cy="109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9525"/>
          <a:ext cx="11049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4772" y="29633"/>
          <a:ext cx="954829"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4772" y="29633"/>
          <a:ext cx="954829"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4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3" zoomScale="112" zoomScaleNormal="100" zoomScaleSheetLayoutView="112" workbookViewId="0">
      <selection activeCell="A14" sqref="A14:K14"/>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8"/>
      <c r="B1" s="159"/>
      <c r="C1" s="159"/>
      <c r="D1" s="159"/>
      <c r="E1" s="159"/>
      <c r="F1" s="159"/>
      <c r="G1" s="159"/>
      <c r="H1" s="159"/>
      <c r="I1" s="159"/>
      <c r="J1" s="159"/>
      <c r="K1" s="160"/>
    </row>
    <row r="2" spans="1:11" ht="116.25" customHeight="1" x14ac:dyDescent="0.2">
      <c r="A2" s="381" t="s">
        <v>301</v>
      </c>
      <c r="B2" s="382"/>
      <c r="C2" s="382"/>
      <c r="D2" s="382"/>
      <c r="E2" s="382"/>
      <c r="F2" s="382"/>
      <c r="G2" s="382"/>
      <c r="H2" s="382"/>
      <c r="I2" s="382"/>
      <c r="J2" s="382"/>
      <c r="K2" s="383"/>
    </row>
    <row r="3" spans="1:11" ht="14.25" x14ac:dyDescent="0.2">
      <c r="A3" s="161"/>
      <c r="B3" s="162"/>
      <c r="C3" s="162"/>
      <c r="D3" s="162"/>
      <c r="E3" s="162"/>
      <c r="F3" s="162"/>
      <c r="G3" s="162"/>
      <c r="H3" s="162"/>
      <c r="I3" s="162"/>
      <c r="J3" s="162"/>
      <c r="K3" s="163"/>
    </row>
    <row r="4" spans="1:11" x14ac:dyDescent="0.2">
      <c r="A4" s="164"/>
      <c r="B4" s="165"/>
      <c r="C4" s="165"/>
      <c r="D4" s="165"/>
      <c r="E4" s="165"/>
      <c r="F4" s="165"/>
      <c r="G4" s="165"/>
      <c r="H4" s="165"/>
      <c r="I4" s="165"/>
      <c r="J4" s="165"/>
      <c r="K4" s="166"/>
    </row>
    <row r="5" spans="1:11" x14ac:dyDescent="0.2">
      <c r="A5" s="164"/>
      <c r="B5" s="165"/>
      <c r="C5" s="165"/>
      <c r="D5" s="165"/>
      <c r="E5" s="165"/>
      <c r="F5" s="165"/>
      <c r="G5" s="165"/>
      <c r="H5" s="165"/>
      <c r="I5" s="165"/>
      <c r="J5" s="165"/>
      <c r="K5" s="166"/>
    </row>
    <row r="6" spans="1:11" x14ac:dyDescent="0.2">
      <c r="A6" s="164"/>
      <c r="B6" s="165"/>
      <c r="C6" s="165"/>
      <c r="D6" s="165"/>
      <c r="E6" s="165"/>
      <c r="F6" s="165"/>
      <c r="G6" s="165"/>
      <c r="H6" s="165"/>
      <c r="I6" s="165"/>
      <c r="J6" s="165"/>
      <c r="K6" s="166"/>
    </row>
    <row r="7" spans="1:11" x14ac:dyDescent="0.2">
      <c r="A7" s="164"/>
      <c r="B7" s="165"/>
      <c r="C7" s="165"/>
      <c r="D7" s="165"/>
      <c r="E7" s="165"/>
      <c r="F7" s="165"/>
      <c r="G7" s="165"/>
      <c r="H7" s="165"/>
      <c r="I7" s="165"/>
      <c r="J7" s="165"/>
      <c r="K7" s="166"/>
    </row>
    <row r="8" spans="1:11" x14ac:dyDescent="0.2">
      <c r="A8" s="164"/>
      <c r="B8" s="165"/>
      <c r="C8" s="165"/>
      <c r="D8" s="165"/>
      <c r="E8" s="165"/>
      <c r="F8" s="165"/>
      <c r="G8" s="165"/>
      <c r="H8" s="165"/>
      <c r="I8" s="165"/>
      <c r="J8" s="165"/>
      <c r="K8" s="166"/>
    </row>
    <row r="9" spans="1:11" x14ac:dyDescent="0.2">
      <c r="A9" s="164"/>
      <c r="B9" s="165"/>
      <c r="C9" s="165"/>
      <c r="D9" s="165"/>
      <c r="E9" s="165"/>
      <c r="F9" s="165"/>
      <c r="G9" s="165"/>
      <c r="H9" s="165"/>
      <c r="I9" s="165"/>
      <c r="J9" s="165"/>
      <c r="K9" s="166"/>
    </row>
    <row r="10" spans="1:11" x14ac:dyDescent="0.2">
      <c r="A10" s="164"/>
      <c r="B10" s="165"/>
      <c r="C10" s="165"/>
      <c r="D10" s="165"/>
      <c r="E10" s="165"/>
      <c r="F10" s="165"/>
      <c r="G10" s="165"/>
      <c r="H10" s="165"/>
      <c r="I10" s="165"/>
      <c r="J10" s="165"/>
      <c r="K10" s="166"/>
    </row>
    <row r="11" spans="1:11" x14ac:dyDescent="0.2">
      <c r="A11" s="164"/>
      <c r="B11" s="165"/>
      <c r="C11" s="165"/>
      <c r="D11" s="165"/>
      <c r="E11" s="165"/>
      <c r="F11" s="165"/>
      <c r="G11" s="165"/>
      <c r="H11" s="165"/>
      <c r="I11" s="165"/>
      <c r="J11" s="165"/>
      <c r="K11" s="166"/>
    </row>
    <row r="12" spans="1:11" ht="51.75" customHeight="1" x14ac:dyDescent="0.35">
      <c r="A12" s="401"/>
      <c r="B12" s="402"/>
      <c r="C12" s="402"/>
      <c r="D12" s="402"/>
      <c r="E12" s="402"/>
      <c r="F12" s="402"/>
      <c r="G12" s="402"/>
      <c r="H12" s="402"/>
      <c r="I12" s="402"/>
      <c r="J12" s="402"/>
      <c r="K12" s="403"/>
    </row>
    <row r="13" spans="1:11" ht="71.25" customHeight="1" x14ac:dyDescent="0.2">
      <c r="A13" s="384"/>
      <c r="B13" s="385"/>
      <c r="C13" s="385"/>
      <c r="D13" s="385"/>
      <c r="E13" s="385"/>
      <c r="F13" s="385"/>
      <c r="G13" s="385"/>
      <c r="H13" s="385"/>
      <c r="I13" s="385"/>
      <c r="J13" s="385"/>
      <c r="K13" s="386"/>
    </row>
    <row r="14" spans="1:11" ht="72" customHeight="1" x14ac:dyDescent="0.2">
      <c r="A14" s="390" t="str">
        <f>F19</f>
        <v>Masterler Türkiye Şampiyonası</v>
      </c>
      <c r="B14" s="391"/>
      <c r="C14" s="391"/>
      <c r="D14" s="391"/>
      <c r="E14" s="391"/>
      <c r="F14" s="391"/>
      <c r="G14" s="391"/>
      <c r="H14" s="391"/>
      <c r="I14" s="391"/>
      <c r="J14" s="391"/>
      <c r="K14" s="392"/>
    </row>
    <row r="15" spans="1:11" ht="51.75" customHeight="1" x14ac:dyDescent="0.2">
      <c r="A15" s="387"/>
      <c r="B15" s="388"/>
      <c r="C15" s="388"/>
      <c r="D15" s="388"/>
      <c r="E15" s="388"/>
      <c r="F15" s="388"/>
      <c r="G15" s="388"/>
      <c r="H15" s="388"/>
      <c r="I15" s="388"/>
      <c r="J15" s="388"/>
      <c r="K15" s="389"/>
    </row>
    <row r="16" spans="1:11" x14ac:dyDescent="0.2">
      <c r="A16" s="164"/>
      <c r="B16" s="165"/>
      <c r="C16" s="165"/>
      <c r="D16" s="165"/>
      <c r="E16" s="165"/>
      <c r="F16" s="165"/>
      <c r="G16" s="165"/>
      <c r="H16" s="165"/>
      <c r="I16" s="165"/>
      <c r="J16" s="165"/>
      <c r="K16" s="166"/>
    </row>
    <row r="17" spans="1:11" ht="25.5" x14ac:dyDescent="0.35">
      <c r="A17" s="404"/>
      <c r="B17" s="405"/>
      <c r="C17" s="405"/>
      <c r="D17" s="405"/>
      <c r="E17" s="405"/>
      <c r="F17" s="405"/>
      <c r="G17" s="405"/>
      <c r="H17" s="405"/>
      <c r="I17" s="405"/>
      <c r="J17" s="405"/>
      <c r="K17" s="406"/>
    </row>
    <row r="18" spans="1:11" ht="24.75" customHeight="1" x14ac:dyDescent="0.2">
      <c r="A18" s="398" t="s">
        <v>147</v>
      </c>
      <c r="B18" s="399"/>
      <c r="C18" s="399"/>
      <c r="D18" s="399"/>
      <c r="E18" s="399"/>
      <c r="F18" s="399"/>
      <c r="G18" s="399"/>
      <c r="H18" s="399"/>
      <c r="I18" s="399"/>
      <c r="J18" s="399"/>
      <c r="K18" s="400"/>
    </row>
    <row r="19" spans="1:11" s="37" customFormat="1" ht="35.25" customHeight="1" x14ac:dyDescent="0.2">
      <c r="A19" s="415" t="s">
        <v>143</v>
      </c>
      <c r="B19" s="416"/>
      <c r="C19" s="416"/>
      <c r="D19" s="416"/>
      <c r="E19" s="417"/>
      <c r="F19" s="395" t="s">
        <v>300</v>
      </c>
      <c r="G19" s="396"/>
      <c r="H19" s="396"/>
      <c r="I19" s="396"/>
      <c r="J19" s="396"/>
      <c r="K19" s="397"/>
    </row>
    <row r="20" spans="1:11" s="37" customFormat="1" ht="35.25" customHeight="1" x14ac:dyDescent="0.2">
      <c r="A20" s="418" t="s">
        <v>144</v>
      </c>
      <c r="B20" s="419"/>
      <c r="C20" s="419"/>
      <c r="D20" s="419"/>
      <c r="E20" s="420"/>
      <c r="F20" s="395" t="s">
        <v>299</v>
      </c>
      <c r="G20" s="396"/>
      <c r="H20" s="396"/>
      <c r="I20" s="396"/>
      <c r="J20" s="396"/>
      <c r="K20" s="397"/>
    </row>
    <row r="21" spans="1:11" s="37" customFormat="1" ht="35.25" customHeight="1" x14ac:dyDescent="0.2">
      <c r="A21" s="418" t="s">
        <v>145</v>
      </c>
      <c r="B21" s="419"/>
      <c r="C21" s="419"/>
      <c r="D21" s="419"/>
      <c r="E21" s="420"/>
      <c r="F21" s="395" t="s">
        <v>823</v>
      </c>
      <c r="G21" s="396"/>
      <c r="H21" s="396"/>
      <c r="I21" s="396"/>
      <c r="J21" s="396"/>
      <c r="K21" s="397"/>
    </row>
    <row r="22" spans="1:11" s="37" customFormat="1" ht="35.25" customHeight="1" x14ac:dyDescent="0.2">
      <c r="A22" s="418" t="s">
        <v>146</v>
      </c>
      <c r="B22" s="419"/>
      <c r="C22" s="419"/>
      <c r="D22" s="419"/>
      <c r="E22" s="420"/>
      <c r="F22" s="395" t="s">
        <v>298</v>
      </c>
      <c r="G22" s="396"/>
      <c r="H22" s="396"/>
      <c r="I22" s="396"/>
      <c r="J22" s="396"/>
      <c r="K22" s="397"/>
    </row>
    <row r="23" spans="1:11" s="37" customFormat="1" ht="35.25" customHeight="1" x14ac:dyDescent="0.2">
      <c r="A23" s="421" t="s">
        <v>148</v>
      </c>
      <c r="B23" s="422"/>
      <c r="C23" s="422"/>
      <c r="D23" s="422"/>
      <c r="E23" s="423"/>
      <c r="F23" s="213">
        <v>38</v>
      </c>
      <c r="G23" s="167"/>
      <c r="H23" s="167"/>
      <c r="I23" s="167"/>
      <c r="J23" s="167"/>
      <c r="K23" s="168"/>
    </row>
    <row r="24" spans="1:11" ht="15.75" x14ac:dyDescent="0.25">
      <c r="A24" s="393"/>
      <c r="B24" s="394"/>
      <c r="C24" s="394"/>
      <c r="D24" s="394"/>
      <c r="E24" s="394"/>
      <c r="F24" s="407"/>
      <c r="G24" s="407"/>
      <c r="H24" s="407"/>
      <c r="I24" s="407"/>
      <c r="J24" s="407"/>
      <c r="K24" s="408"/>
    </row>
    <row r="25" spans="1:11" ht="20.25" x14ac:dyDescent="0.3">
      <c r="A25" s="412"/>
      <c r="B25" s="413"/>
      <c r="C25" s="413"/>
      <c r="D25" s="413"/>
      <c r="E25" s="413"/>
      <c r="F25" s="413"/>
      <c r="G25" s="413"/>
      <c r="H25" s="413"/>
      <c r="I25" s="413"/>
      <c r="J25" s="413"/>
      <c r="K25" s="414"/>
    </row>
    <row r="26" spans="1:11" x14ac:dyDescent="0.2">
      <c r="A26" s="164"/>
      <c r="B26" s="165"/>
      <c r="C26" s="165"/>
      <c r="D26" s="165"/>
      <c r="E26" s="165"/>
      <c r="F26" s="165"/>
      <c r="G26" s="165"/>
      <c r="H26" s="165"/>
      <c r="I26" s="165"/>
      <c r="J26" s="165"/>
      <c r="K26" s="166"/>
    </row>
    <row r="27" spans="1:11" ht="20.25" x14ac:dyDescent="0.3">
      <c r="A27" s="409"/>
      <c r="B27" s="410"/>
      <c r="C27" s="410"/>
      <c r="D27" s="410"/>
      <c r="E27" s="410"/>
      <c r="F27" s="410"/>
      <c r="G27" s="410"/>
      <c r="H27" s="410"/>
      <c r="I27" s="410"/>
      <c r="J27" s="410"/>
      <c r="K27" s="411"/>
    </row>
    <row r="28" spans="1:11" x14ac:dyDescent="0.2">
      <c r="A28" s="164"/>
      <c r="B28" s="165"/>
      <c r="C28" s="165"/>
      <c r="D28" s="165"/>
      <c r="E28" s="165"/>
      <c r="F28" s="165"/>
      <c r="G28" s="165"/>
      <c r="H28" s="165"/>
      <c r="I28" s="165"/>
      <c r="J28" s="165"/>
      <c r="K28" s="166"/>
    </row>
    <row r="29" spans="1:11" x14ac:dyDescent="0.2">
      <c r="A29" s="164"/>
      <c r="B29" s="165"/>
      <c r="C29" s="165"/>
      <c r="D29" s="165"/>
      <c r="E29" s="165"/>
      <c r="F29" s="165"/>
      <c r="G29" s="165"/>
      <c r="H29" s="165"/>
      <c r="I29" s="165"/>
      <c r="J29" s="165"/>
      <c r="K29" s="166"/>
    </row>
    <row r="30" spans="1:11" x14ac:dyDescent="0.2">
      <c r="A30" s="169"/>
      <c r="B30" s="170"/>
      <c r="C30" s="170"/>
      <c r="D30" s="170"/>
      <c r="E30" s="170"/>
      <c r="F30" s="170"/>
      <c r="G30" s="170"/>
      <c r="H30" s="170"/>
      <c r="I30" s="170"/>
      <c r="J30" s="170"/>
      <c r="K30" s="171"/>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89"/>
  <sheetViews>
    <sheetView view="pageBreakPreview" zoomScale="98" zoomScaleNormal="100" zoomScaleSheetLayoutView="98" workbookViewId="0">
      <pane ySplit="3" topLeftCell="A4" activePane="bottomLeft" state="frozen"/>
      <selection pane="bottomLeft" activeCell="F12" sqref="F12"/>
    </sheetView>
  </sheetViews>
  <sheetFormatPr defaultColWidth="6.140625" defaultRowHeight="15.75" x14ac:dyDescent="0.25"/>
  <cols>
    <col min="1" max="1" width="6.140625" style="122" customWidth="1"/>
    <col min="2" max="2" width="15.42578125" style="125" customWidth="1"/>
    <col min="3" max="3" width="7" style="178" customWidth="1"/>
    <col min="4" max="4" width="13.28515625" style="125" bestFit="1" customWidth="1"/>
    <col min="5" max="5" width="11.85546875" style="122" customWidth="1"/>
    <col min="6" max="6" width="24.28515625" style="119" bestFit="1" customWidth="1"/>
    <col min="7" max="7" width="18" style="122" customWidth="1"/>
    <col min="8" max="8" width="16.140625" style="122" customWidth="1"/>
    <col min="9" max="9" width="12.42578125" style="177" customWidth="1"/>
    <col min="10" max="10" width="9.5703125" style="126" customWidth="1"/>
    <col min="11" max="12" width="8.5703125" style="127" customWidth="1"/>
    <col min="13" max="13" width="8.5703125" style="125" customWidth="1"/>
    <col min="14" max="16384" width="6.140625" style="119"/>
  </cols>
  <sheetData>
    <row r="1" spans="1:14" ht="44.25" customHeight="1" x14ac:dyDescent="0.25">
      <c r="A1" s="424" t="str">
        <f>'YARIŞMA BİLGİLERİ'!F19</f>
        <v>Masterler Türkiye Şampiyonası</v>
      </c>
      <c r="B1" s="424"/>
      <c r="C1" s="424"/>
      <c r="D1" s="424"/>
      <c r="E1" s="424"/>
      <c r="F1" s="425"/>
      <c r="G1" s="425"/>
      <c r="H1" s="425"/>
      <c r="I1" s="425"/>
      <c r="J1" s="425"/>
      <c r="K1" s="424"/>
      <c r="L1" s="424"/>
      <c r="M1" s="424"/>
    </row>
    <row r="2" spans="1:14" ht="44.25" customHeight="1" x14ac:dyDescent="0.25">
      <c r="A2" s="426" t="str">
        <f>'YARIŞMA BİLGİLERİ'!F21</f>
        <v>Master Kadınlar</v>
      </c>
      <c r="B2" s="426"/>
      <c r="C2" s="426"/>
      <c r="D2" s="426"/>
      <c r="E2" s="426"/>
      <c r="F2" s="426"/>
      <c r="G2" s="427" t="s">
        <v>149</v>
      </c>
      <c r="H2" s="427"/>
      <c r="I2" s="183"/>
      <c r="J2" s="428">
        <f ca="1">NOW()</f>
        <v>42212.506756828705</v>
      </c>
      <c r="K2" s="428"/>
      <c r="L2" s="428"/>
      <c r="M2" s="428"/>
    </row>
    <row r="3" spans="1:14" s="122" customFormat="1" ht="45" customHeight="1" x14ac:dyDescent="0.25">
      <c r="A3" s="120" t="s">
        <v>24</v>
      </c>
      <c r="B3" s="121" t="s">
        <v>28</v>
      </c>
      <c r="C3" s="121" t="s">
        <v>140</v>
      </c>
      <c r="D3" s="121" t="s">
        <v>177</v>
      </c>
      <c r="E3" s="120" t="s">
        <v>21</v>
      </c>
      <c r="F3" s="120" t="s">
        <v>7</v>
      </c>
      <c r="G3" s="120" t="s">
        <v>45</v>
      </c>
      <c r="H3" s="120" t="s">
        <v>200</v>
      </c>
      <c r="I3" s="175" t="s">
        <v>204</v>
      </c>
      <c r="J3" s="172" t="s">
        <v>46</v>
      </c>
      <c r="K3" s="173" t="s">
        <v>201</v>
      </c>
      <c r="L3" s="173" t="s">
        <v>202</v>
      </c>
      <c r="M3" s="174" t="s">
        <v>203</v>
      </c>
      <c r="N3" s="174" t="s">
        <v>216</v>
      </c>
    </row>
    <row r="4" spans="1:14" s="124" customFormat="1" ht="22.5" customHeight="1" x14ac:dyDescent="0.2">
      <c r="A4" s="82">
        <v>1</v>
      </c>
      <c r="B4" s="123" t="str">
        <f t="shared" ref="B4:B74" si="0">CONCATENATE(I4,"-",K4,"-",L4)</f>
        <v>10000M-1-1</v>
      </c>
      <c r="C4" s="279">
        <v>108</v>
      </c>
      <c r="D4" s="279">
        <v>58489276942</v>
      </c>
      <c r="E4" s="280" t="s">
        <v>849</v>
      </c>
      <c r="F4" s="281" t="s">
        <v>850</v>
      </c>
      <c r="G4" s="282" t="s">
        <v>218</v>
      </c>
      <c r="H4" s="282" t="s">
        <v>223</v>
      </c>
      <c r="I4" s="282" t="s">
        <v>343</v>
      </c>
      <c r="J4" s="283"/>
      <c r="K4" s="284" t="s">
        <v>344</v>
      </c>
      <c r="L4" s="284" t="s">
        <v>344</v>
      </c>
      <c r="M4" s="285"/>
      <c r="N4" s="285" t="s">
        <v>851</v>
      </c>
    </row>
    <row r="5" spans="1:14" s="124" customFormat="1" ht="22.5" customHeight="1" x14ac:dyDescent="0.2">
      <c r="A5" s="82">
        <v>2</v>
      </c>
      <c r="B5" s="123" t="str">
        <f t="shared" si="0"/>
        <v>10000M--</v>
      </c>
      <c r="C5" s="279"/>
      <c r="D5" s="279"/>
      <c r="E5" s="280"/>
      <c r="F5" s="281"/>
      <c r="G5" s="282"/>
      <c r="H5" s="282" t="s">
        <v>223</v>
      </c>
      <c r="I5" s="282" t="s">
        <v>343</v>
      </c>
      <c r="J5" s="283"/>
      <c r="K5" s="284"/>
      <c r="L5" s="284"/>
      <c r="M5" s="285"/>
      <c r="N5" s="285"/>
    </row>
    <row r="6" spans="1:14" s="124" customFormat="1" ht="22.5" customHeight="1" x14ac:dyDescent="0.2">
      <c r="A6" s="82">
        <v>3</v>
      </c>
      <c r="B6" s="123" t="str">
        <f t="shared" si="0"/>
        <v>10000M--</v>
      </c>
      <c r="C6" s="279"/>
      <c r="D6" s="279"/>
      <c r="E6" s="280"/>
      <c r="F6" s="281"/>
      <c r="G6" s="282"/>
      <c r="H6" s="282" t="s">
        <v>223</v>
      </c>
      <c r="I6" s="282" t="s">
        <v>343</v>
      </c>
      <c r="J6" s="283"/>
      <c r="K6" s="284"/>
      <c r="L6" s="284"/>
      <c r="M6" s="285"/>
      <c r="N6" s="285"/>
    </row>
    <row r="7" spans="1:14" s="124" customFormat="1" ht="22.5" customHeight="1" x14ac:dyDescent="0.2">
      <c r="A7" s="82">
        <v>4</v>
      </c>
      <c r="B7" s="123" t="str">
        <f t="shared" si="0"/>
        <v>10000M--</v>
      </c>
      <c r="C7" s="279"/>
      <c r="D7" s="279"/>
      <c r="E7" s="280"/>
      <c r="F7" s="281"/>
      <c r="G7" s="282"/>
      <c r="H7" s="282" t="s">
        <v>223</v>
      </c>
      <c r="I7" s="282" t="s">
        <v>343</v>
      </c>
      <c r="J7" s="283"/>
      <c r="K7" s="284"/>
      <c r="L7" s="284"/>
      <c r="M7" s="285"/>
      <c r="N7" s="285"/>
    </row>
    <row r="8" spans="1:14" s="124" customFormat="1" ht="22.5" customHeight="1" x14ac:dyDescent="0.2">
      <c r="A8" s="82">
        <v>5</v>
      </c>
      <c r="B8" s="123" t="str">
        <f t="shared" si="0"/>
        <v>10000M--</v>
      </c>
      <c r="C8" s="279"/>
      <c r="D8" s="279"/>
      <c r="E8" s="280"/>
      <c r="F8" s="281"/>
      <c r="G8" s="282"/>
      <c r="H8" s="282" t="s">
        <v>223</v>
      </c>
      <c r="I8" s="282" t="s">
        <v>343</v>
      </c>
      <c r="J8" s="283"/>
      <c r="K8" s="284"/>
      <c r="L8" s="284"/>
      <c r="M8" s="285"/>
      <c r="N8" s="285"/>
    </row>
    <row r="9" spans="1:14" s="124" customFormat="1" ht="22.5" customHeight="1" x14ac:dyDescent="0.2">
      <c r="A9" s="82">
        <v>6</v>
      </c>
      <c r="B9" s="123" t="str">
        <f t="shared" si="0"/>
        <v>10000M--</v>
      </c>
      <c r="C9" s="279"/>
      <c r="D9" s="279"/>
      <c r="E9" s="280"/>
      <c r="F9" s="281"/>
      <c r="G9" s="282"/>
      <c r="H9" s="282" t="s">
        <v>223</v>
      </c>
      <c r="I9" s="282" t="s">
        <v>343</v>
      </c>
      <c r="J9" s="283"/>
      <c r="K9" s="284"/>
      <c r="L9" s="284"/>
      <c r="M9" s="285"/>
      <c r="N9" s="285"/>
    </row>
    <row r="10" spans="1:14" s="124" customFormat="1" ht="22.5" customHeight="1" x14ac:dyDescent="0.2">
      <c r="A10" s="82">
        <v>7</v>
      </c>
      <c r="B10" s="123" t="str">
        <f t="shared" si="0"/>
        <v>10000M--</v>
      </c>
      <c r="C10" s="279"/>
      <c r="D10" s="279"/>
      <c r="E10" s="280"/>
      <c r="F10" s="281"/>
      <c r="G10" s="282"/>
      <c r="H10" s="282" t="s">
        <v>223</v>
      </c>
      <c r="I10" s="282" t="s">
        <v>343</v>
      </c>
      <c r="J10" s="283"/>
      <c r="K10" s="284"/>
      <c r="L10" s="284"/>
      <c r="M10" s="285"/>
      <c r="N10" s="285"/>
    </row>
    <row r="11" spans="1:14" s="124" customFormat="1" ht="22.5" customHeight="1" x14ac:dyDescent="0.2">
      <c r="A11" s="82">
        <v>8</v>
      </c>
      <c r="B11" s="123" t="str">
        <f t="shared" si="0"/>
        <v>10000M--</v>
      </c>
      <c r="C11" s="279"/>
      <c r="D11" s="279"/>
      <c r="E11" s="280"/>
      <c r="F11" s="281"/>
      <c r="G11" s="282"/>
      <c r="H11" s="282" t="s">
        <v>223</v>
      </c>
      <c r="I11" s="282" t="s">
        <v>343</v>
      </c>
      <c r="J11" s="283"/>
      <c r="K11" s="284"/>
      <c r="L11" s="284"/>
      <c r="M11" s="285"/>
      <c r="N11" s="285"/>
    </row>
    <row r="12" spans="1:14" s="124" customFormat="1" ht="22.5" customHeight="1" x14ac:dyDescent="0.2">
      <c r="A12" s="82">
        <v>9</v>
      </c>
      <c r="B12" s="123" t="str">
        <f t="shared" si="0"/>
        <v>10000M--</v>
      </c>
      <c r="C12" s="279"/>
      <c r="D12" s="279"/>
      <c r="E12" s="280"/>
      <c r="F12" s="281"/>
      <c r="G12" s="282"/>
      <c r="H12" s="282" t="s">
        <v>223</v>
      </c>
      <c r="I12" s="282" t="s">
        <v>343</v>
      </c>
      <c r="J12" s="283"/>
      <c r="K12" s="284"/>
      <c r="L12" s="284"/>
      <c r="M12" s="285"/>
      <c r="N12" s="285"/>
    </row>
    <row r="13" spans="1:14" s="124" customFormat="1" ht="22.5" customHeight="1" x14ac:dyDescent="0.2">
      <c r="A13" s="82">
        <v>10</v>
      </c>
      <c r="B13" s="123" t="str">
        <f t="shared" si="0"/>
        <v>10000M--</v>
      </c>
      <c r="C13" s="279"/>
      <c r="D13" s="279"/>
      <c r="E13" s="280"/>
      <c r="F13" s="281"/>
      <c r="G13" s="282"/>
      <c r="H13" s="282" t="s">
        <v>223</v>
      </c>
      <c r="I13" s="282" t="s">
        <v>343</v>
      </c>
      <c r="J13" s="283"/>
      <c r="K13" s="284"/>
      <c r="L13" s="284"/>
      <c r="M13" s="285"/>
      <c r="N13" s="285"/>
    </row>
    <row r="14" spans="1:14" s="124" customFormat="1" ht="22.5" customHeight="1" x14ac:dyDescent="0.2">
      <c r="A14" s="82">
        <v>11</v>
      </c>
      <c r="B14" s="123" t="str">
        <f t="shared" si="0"/>
        <v>10000M--</v>
      </c>
      <c r="C14" s="279"/>
      <c r="D14" s="279"/>
      <c r="E14" s="280"/>
      <c r="F14" s="281"/>
      <c r="G14" s="282"/>
      <c r="H14" s="282" t="s">
        <v>223</v>
      </c>
      <c r="I14" s="282" t="s">
        <v>343</v>
      </c>
      <c r="J14" s="283"/>
      <c r="K14" s="284"/>
      <c r="L14" s="284"/>
      <c r="M14" s="285"/>
      <c r="N14" s="285"/>
    </row>
    <row r="15" spans="1:14" s="124" customFormat="1" ht="22.5" customHeight="1" x14ac:dyDescent="0.2">
      <c r="A15" s="82">
        <v>12</v>
      </c>
      <c r="B15" s="123" t="str">
        <f t="shared" si="0"/>
        <v>10000M--</v>
      </c>
      <c r="C15" s="279"/>
      <c r="D15" s="279"/>
      <c r="E15" s="280"/>
      <c r="F15" s="281"/>
      <c r="G15" s="282"/>
      <c r="H15" s="282" t="s">
        <v>223</v>
      </c>
      <c r="I15" s="282" t="s">
        <v>343</v>
      </c>
      <c r="J15" s="283"/>
      <c r="K15" s="284"/>
      <c r="L15" s="284"/>
      <c r="M15" s="285"/>
      <c r="N15" s="285"/>
    </row>
    <row r="16" spans="1:14" s="124" customFormat="1" ht="22.5" customHeight="1" x14ac:dyDescent="0.2">
      <c r="A16" s="82">
        <v>13</v>
      </c>
      <c r="B16" s="123" t="str">
        <f t="shared" si="0"/>
        <v>10000M--</v>
      </c>
      <c r="C16" s="279"/>
      <c r="D16" s="279"/>
      <c r="E16" s="280"/>
      <c r="F16" s="281"/>
      <c r="G16" s="282"/>
      <c r="H16" s="282" t="s">
        <v>223</v>
      </c>
      <c r="I16" s="282" t="s">
        <v>343</v>
      </c>
      <c r="J16" s="283"/>
      <c r="K16" s="284"/>
      <c r="L16" s="284"/>
      <c r="M16" s="285"/>
      <c r="N16" s="285"/>
    </row>
    <row r="17" spans="1:14" s="124" customFormat="1" ht="22.5" customHeight="1" x14ac:dyDescent="0.2">
      <c r="A17" s="82">
        <v>14</v>
      </c>
      <c r="B17" s="123" t="str">
        <f t="shared" si="0"/>
        <v>10000M--</v>
      </c>
      <c r="C17" s="279"/>
      <c r="D17" s="279"/>
      <c r="E17" s="280"/>
      <c r="F17" s="281"/>
      <c r="G17" s="282"/>
      <c r="H17" s="282" t="s">
        <v>223</v>
      </c>
      <c r="I17" s="282" t="s">
        <v>343</v>
      </c>
      <c r="J17" s="283"/>
      <c r="K17" s="284"/>
      <c r="L17" s="284"/>
      <c r="M17" s="285"/>
      <c r="N17" s="285"/>
    </row>
    <row r="18" spans="1:14" s="124" customFormat="1" ht="22.5" customHeight="1" x14ac:dyDescent="0.2">
      <c r="A18" s="82">
        <v>46</v>
      </c>
      <c r="B18" s="272" t="str">
        <f t="shared" si="0"/>
        <v>100M-1-1</v>
      </c>
      <c r="C18" s="272">
        <v>58</v>
      </c>
      <c r="D18" s="272">
        <v>13037112660</v>
      </c>
      <c r="E18" s="273" t="s">
        <v>852</v>
      </c>
      <c r="F18" s="274" t="s">
        <v>853</v>
      </c>
      <c r="G18" s="275" t="s">
        <v>219</v>
      </c>
      <c r="H18" s="275" t="s">
        <v>223</v>
      </c>
      <c r="I18" s="275" t="s">
        <v>352</v>
      </c>
      <c r="J18" s="276"/>
      <c r="K18" s="277" t="s">
        <v>344</v>
      </c>
      <c r="L18" s="277" t="s">
        <v>344</v>
      </c>
      <c r="M18" s="278"/>
      <c r="N18" s="278" t="s">
        <v>851</v>
      </c>
    </row>
    <row r="19" spans="1:14" s="124" customFormat="1" ht="22.5" customHeight="1" x14ac:dyDescent="0.2">
      <c r="A19" s="82">
        <v>47</v>
      </c>
      <c r="B19" s="123" t="str">
        <f t="shared" si="0"/>
        <v>100M-1-2</v>
      </c>
      <c r="C19" s="123">
        <v>70</v>
      </c>
      <c r="D19" s="123">
        <v>25982081588</v>
      </c>
      <c r="E19" s="217" t="s">
        <v>854</v>
      </c>
      <c r="F19" s="218" t="s">
        <v>855</v>
      </c>
      <c r="G19" s="176" t="s">
        <v>218</v>
      </c>
      <c r="H19" s="176" t="s">
        <v>223</v>
      </c>
      <c r="I19" s="176" t="s">
        <v>352</v>
      </c>
      <c r="J19" s="219"/>
      <c r="K19" s="220" t="s">
        <v>344</v>
      </c>
      <c r="L19" s="220" t="s">
        <v>345</v>
      </c>
      <c r="M19" s="221"/>
      <c r="N19" s="221" t="s">
        <v>851</v>
      </c>
    </row>
    <row r="20" spans="1:14" s="124" customFormat="1" ht="22.5" customHeight="1" x14ac:dyDescent="0.2">
      <c r="A20" s="82">
        <v>48</v>
      </c>
      <c r="B20" s="123" t="str">
        <f t="shared" si="0"/>
        <v>100M-1-3</v>
      </c>
      <c r="C20" s="123">
        <v>97</v>
      </c>
      <c r="D20" s="123">
        <v>38080628814</v>
      </c>
      <c r="E20" s="217" t="s">
        <v>856</v>
      </c>
      <c r="F20" s="218" t="s">
        <v>857</v>
      </c>
      <c r="G20" s="176" t="s">
        <v>219</v>
      </c>
      <c r="H20" s="176" t="s">
        <v>223</v>
      </c>
      <c r="I20" s="176" t="s">
        <v>352</v>
      </c>
      <c r="J20" s="219"/>
      <c r="K20" s="220" t="s">
        <v>344</v>
      </c>
      <c r="L20" s="277" t="s">
        <v>346</v>
      </c>
      <c r="M20" s="221"/>
      <c r="N20" s="221" t="s">
        <v>851</v>
      </c>
    </row>
    <row r="21" spans="1:14" s="124" customFormat="1" ht="22.5" customHeight="1" x14ac:dyDescent="0.2">
      <c r="A21" s="82">
        <v>49</v>
      </c>
      <c r="B21" s="123" t="str">
        <f t="shared" si="0"/>
        <v>100M-1-4</v>
      </c>
      <c r="C21" s="123">
        <v>200</v>
      </c>
      <c r="D21" s="123">
        <v>20516025854</v>
      </c>
      <c r="E21" s="217" t="s">
        <v>943</v>
      </c>
      <c r="F21" s="218" t="s">
        <v>944</v>
      </c>
      <c r="G21" s="176" t="s">
        <v>218</v>
      </c>
      <c r="H21" s="176" t="s">
        <v>223</v>
      </c>
      <c r="I21" s="176" t="s">
        <v>352</v>
      </c>
      <c r="J21" s="219"/>
      <c r="K21" s="220" t="s">
        <v>344</v>
      </c>
      <c r="L21" s="220" t="s">
        <v>347</v>
      </c>
      <c r="M21" s="221"/>
      <c r="N21" s="221" t="s">
        <v>851</v>
      </c>
    </row>
    <row r="22" spans="1:14" s="124" customFormat="1" ht="22.5" customHeight="1" x14ac:dyDescent="0.2">
      <c r="A22" s="82">
        <v>50</v>
      </c>
      <c r="B22" s="123" t="str">
        <f t="shared" si="0"/>
        <v>100M-1-5</v>
      </c>
      <c r="C22" s="123">
        <v>66</v>
      </c>
      <c r="D22" s="123">
        <v>49744488378</v>
      </c>
      <c r="E22" s="217" t="s">
        <v>907</v>
      </c>
      <c r="F22" s="218" t="s">
        <v>908</v>
      </c>
      <c r="G22" s="176" t="s">
        <v>218</v>
      </c>
      <c r="H22" s="176" t="s">
        <v>223</v>
      </c>
      <c r="I22" s="176" t="s">
        <v>352</v>
      </c>
      <c r="J22" s="219"/>
      <c r="K22" s="220" t="s">
        <v>344</v>
      </c>
      <c r="L22" s="277" t="s">
        <v>348</v>
      </c>
      <c r="M22" s="221"/>
      <c r="N22" s="221" t="s">
        <v>895</v>
      </c>
    </row>
    <row r="23" spans="1:14" s="124" customFormat="1" ht="22.5" customHeight="1" x14ac:dyDescent="0.2">
      <c r="A23" s="82">
        <v>51</v>
      </c>
      <c r="B23" s="123" t="str">
        <f t="shared" si="0"/>
        <v>100M-1-6</v>
      </c>
      <c r="C23" s="123">
        <v>213</v>
      </c>
      <c r="D23" s="123"/>
      <c r="E23" s="217">
        <v>24949</v>
      </c>
      <c r="F23" s="218" t="s">
        <v>951</v>
      </c>
      <c r="G23" s="176" t="s">
        <v>221</v>
      </c>
      <c r="H23" s="176" t="s">
        <v>223</v>
      </c>
      <c r="I23" s="176" t="s">
        <v>352</v>
      </c>
      <c r="J23" s="219"/>
      <c r="K23" s="220" t="s">
        <v>344</v>
      </c>
      <c r="L23" s="220" t="s">
        <v>349</v>
      </c>
      <c r="M23" s="221"/>
      <c r="N23" s="221" t="s">
        <v>895</v>
      </c>
    </row>
    <row r="24" spans="1:14" s="124" customFormat="1" ht="22.5" customHeight="1" x14ac:dyDescent="0.2">
      <c r="A24" s="82">
        <v>52</v>
      </c>
      <c r="B24" s="123" t="str">
        <f t="shared" si="0"/>
        <v>100M-2-1</v>
      </c>
      <c r="C24" s="123">
        <v>75</v>
      </c>
      <c r="D24" s="123">
        <v>43357479068</v>
      </c>
      <c r="E24" s="217" t="s">
        <v>858</v>
      </c>
      <c r="F24" s="218" t="s">
        <v>859</v>
      </c>
      <c r="G24" s="176" t="s">
        <v>218</v>
      </c>
      <c r="H24" s="176" t="s">
        <v>223</v>
      </c>
      <c r="I24" s="176" t="s">
        <v>352</v>
      </c>
      <c r="J24" s="219"/>
      <c r="K24" s="220" t="s">
        <v>345</v>
      </c>
      <c r="L24" s="277" t="s">
        <v>344</v>
      </c>
      <c r="M24" s="221"/>
      <c r="N24" s="221" t="s">
        <v>881</v>
      </c>
    </row>
    <row r="25" spans="1:14" s="124" customFormat="1" ht="22.5" customHeight="1" x14ac:dyDescent="0.2">
      <c r="A25" s="82">
        <v>53</v>
      </c>
      <c r="B25" s="123" t="str">
        <f t="shared" si="0"/>
        <v>100M-2-2</v>
      </c>
      <c r="C25" s="123">
        <v>149</v>
      </c>
      <c r="D25" s="123">
        <v>28676270794</v>
      </c>
      <c r="E25" s="217" t="s">
        <v>860</v>
      </c>
      <c r="F25" s="218" t="s">
        <v>861</v>
      </c>
      <c r="G25" s="176" t="s">
        <v>218</v>
      </c>
      <c r="H25" s="176" t="s">
        <v>223</v>
      </c>
      <c r="I25" s="176" t="s">
        <v>352</v>
      </c>
      <c r="J25" s="219"/>
      <c r="K25" s="220" t="s">
        <v>345</v>
      </c>
      <c r="L25" s="220" t="s">
        <v>345</v>
      </c>
      <c r="M25" s="221"/>
      <c r="N25" s="221" t="s">
        <v>881</v>
      </c>
    </row>
    <row r="26" spans="1:14" s="124" customFormat="1" ht="22.5" customHeight="1" x14ac:dyDescent="0.2">
      <c r="A26" s="82">
        <v>54</v>
      </c>
      <c r="B26" s="123" t="str">
        <f t="shared" si="0"/>
        <v>100M-2-3</v>
      </c>
      <c r="C26" s="123">
        <v>174</v>
      </c>
      <c r="D26" s="123">
        <v>17648277978</v>
      </c>
      <c r="E26" s="217" t="s">
        <v>862</v>
      </c>
      <c r="F26" s="218" t="s">
        <v>863</v>
      </c>
      <c r="G26" s="176" t="s">
        <v>221</v>
      </c>
      <c r="H26" s="176" t="s">
        <v>223</v>
      </c>
      <c r="I26" s="176" t="s">
        <v>352</v>
      </c>
      <c r="J26" s="219"/>
      <c r="K26" s="220" t="s">
        <v>345</v>
      </c>
      <c r="L26" s="277" t="s">
        <v>346</v>
      </c>
      <c r="M26" s="221"/>
      <c r="N26" s="221" t="s">
        <v>881</v>
      </c>
    </row>
    <row r="27" spans="1:14" s="124" customFormat="1" ht="22.5" customHeight="1" x14ac:dyDescent="0.2">
      <c r="A27" s="82">
        <v>55</v>
      </c>
      <c r="B27" s="123" t="str">
        <f t="shared" si="0"/>
        <v>100M-2-4</v>
      </c>
      <c r="C27" s="123">
        <v>68</v>
      </c>
      <c r="D27" s="123">
        <v>12887785062</v>
      </c>
      <c r="E27" s="217" t="s">
        <v>864</v>
      </c>
      <c r="F27" s="218" t="s">
        <v>865</v>
      </c>
      <c r="G27" s="176" t="s">
        <v>218</v>
      </c>
      <c r="H27" s="176" t="s">
        <v>223</v>
      </c>
      <c r="I27" s="176" t="s">
        <v>352</v>
      </c>
      <c r="J27" s="219"/>
      <c r="K27" s="220" t="s">
        <v>345</v>
      </c>
      <c r="L27" s="220" t="s">
        <v>347</v>
      </c>
      <c r="M27" s="221"/>
      <c r="N27" s="221" t="s">
        <v>882</v>
      </c>
    </row>
    <row r="28" spans="1:14" s="124" customFormat="1" ht="22.5" customHeight="1" x14ac:dyDescent="0.2">
      <c r="A28" s="82">
        <v>56</v>
      </c>
      <c r="B28" s="123" t="str">
        <f t="shared" si="0"/>
        <v>100M-2-5</v>
      </c>
      <c r="C28" s="123">
        <v>99</v>
      </c>
      <c r="D28" s="123">
        <v>11468363934</v>
      </c>
      <c r="E28" s="217" t="s">
        <v>866</v>
      </c>
      <c r="F28" s="218" t="s">
        <v>867</v>
      </c>
      <c r="G28" s="176" t="s">
        <v>220</v>
      </c>
      <c r="H28" s="176" t="s">
        <v>223</v>
      </c>
      <c r="I28" s="176" t="s">
        <v>352</v>
      </c>
      <c r="J28" s="219"/>
      <c r="K28" s="220" t="s">
        <v>345</v>
      </c>
      <c r="L28" s="277" t="s">
        <v>348</v>
      </c>
      <c r="M28" s="221"/>
      <c r="N28" s="221" t="s">
        <v>882</v>
      </c>
    </row>
    <row r="29" spans="1:14" s="124" customFormat="1" ht="22.5" customHeight="1" x14ac:dyDescent="0.2">
      <c r="A29" s="82">
        <v>57</v>
      </c>
      <c r="B29" s="123" t="str">
        <f t="shared" si="0"/>
        <v>100M-2-6</v>
      </c>
      <c r="C29" s="123">
        <v>173</v>
      </c>
      <c r="D29" s="123">
        <v>31786683798</v>
      </c>
      <c r="E29" s="217" t="s">
        <v>868</v>
      </c>
      <c r="F29" s="218" t="s">
        <v>869</v>
      </c>
      <c r="G29" s="176" t="s">
        <v>870</v>
      </c>
      <c r="H29" s="176" t="s">
        <v>223</v>
      </c>
      <c r="I29" s="176" t="s">
        <v>352</v>
      </c>
      <c r="J29" s="219"/>
      <c r="K29" s="220" t="s">
        <v>345</v>
      </c>
      <c r="L29" s="220" t="s">
        <v>349</v>
      </c>
      <c r="M29" s="221"/>
      <c r="N29" s="221" t="s">
        <v>882</v>
      </c>
    </row>
    <row r="30" spans="1:14" s="124" customFormat="1" ht="22.5" customHeight="1" x14ac:dyDescent="0.2">
      <c r="A30" s="82">
        <v>46</v>
      </c>
      <c r="B30" s="272" t="str">
        <f t="shared" ref="B30:B43" si="1">CONCATENATE(I30,"-",K30,"-",L30)</f>
        <v>100M-3-1</v>
      </c>
      <c r="C30" s="272">
        <v>69</v>
      </c>
      <c r="D30" s="272">
        <v>50482062928</v>
      </c>
      <c r="E30" s="273" t="s">
        <v>871</v>
      </c>
      <c r="F30" s="274" t="s">
        <v>872</v>
      </c>
      <c r="G30" s="275" t="s">
        <v>218</v>
      </c>
      <c r="H30" s="275" t="s">
        <v>223</v>
      </c>
      <c r="I30" s="275" t="s">
        <v>352</v>
      </c>
      <c r="J30" s="276"/>
      <c r="K30" s="277" t="s">
        <v>346</v>
      </c>
      <c r="L30" s="220" t="s">
        <v>344</v>
      </c>
      <c r="M30" s="278"/>
      <c r="N30" s="278" t="s">
        <v>883</v>
      </c>
    </row>
    <row r="31" spans="1:14" s="124" customFormat="1" ht="22.5" customHeight="1" x14ac:dyDescent="0.2">
      <c r="A31" s="82">
        <v>47</v>
      </c>
      <c r="B31" s="123" t="str">
        <f t="shared" si="1"/>
        <v>100M-3-2</v>
      </c>
      <c r="C31" s="123">
        <v>96</v>
      </c>
      <c r="D31" s="123">
        <v>15352560232</v>
      </c>
      <c r="E31" s="217" t="s">
        <v>873</v>
      </c>
      <c r="F31" s="218" t="s">
        <v>874</v>
      </c>
      <c r="G31" s="176" t="s">
        <v>220</v>
      </c>
      <c r="H31" s="176" t="s">
        <v>223</v>
      </c>
      <c r="I31" s="176" t="s">
        <v>352</v>
      </c>
      <c r="J31" s="219"/>
      <c r="K31" s="220" t="s">
        <v>346</v>
      </c>
      <c r="L31" s="220" t="s">
        <v>345</v>
      </c>
      <c r="M31" s="221"/>
      <c r="N31" s="221" t="s">
        <v>883</v>
      </c>
    </row>
    <row r="32" spans="1:14" s="124" customFormat="1" ht="22.5" customHeight="1" x14ac:dyDescent="0.2">
      <c r="A32" s="82">
        <v>48</v>
      </c>
      <c r="B32" s="123" t="str">
        <f t="shared" si="1"/>
        <v>100M-3-3</v>
      </c>
      <c r="C32" s="123">
        <v>51</v>
      </c>
      <c r="D32" s="123">
        <v>44836917552</v>
      </c>
      <c r="E32" s="217" t="s">
        <v>875</v>
      </c>
      <c r="F32" s="218" t="s">
        <v>876</v>
      </c>
      <c r="G32" s="176" t="s">
        <v>218</v>
      </c>
      <c r="H32" s="176" t="s">
        <v>223</v>
      </c>
      <c r="I32" s="176" t="s">
        <v>352</v>
      </c>
      <c r="J32" s="219"/>
      <c r="K32" s="220" t="s">
        <v>346</v>
      </c>
      <c r="L32" s="220" t="s">
        <v>346</v>
      </c>
      <c r="M32" s="221"/>
      <c r="N32" s="221" t="s">
        <v>884</v>
      </c>
    </row>
    <row r="33" spans="1:14" s="124" customFormat="1" ht="22.5" customHeight="1" x14ac:dyDescent="0.2">
      <c r="A33" s="82">
        <v>49</v>
      </c>
      <c r="B33" s="123" t="str">
        <f t="shared" si="1"/>
        <v>100M-3-4</v>
      </c>
      <c r="C33" s="123">
        <v>64</v>
      </c>
      <c r="D33" s="123">
        <v>52189003716</v>
      </c>
      <c r="E33" s="217" t="s">
        <v>877</v>
      </c>
      <c r="F33" s="218" t="s">
        <v>878</v>
      </c>
      <c r="G33" s="176" t="s">
        <v>220</v>
      </c>
      <c r="H33" s="176" t="s">
        <v>223</v>
      </c>
      <c r="I33" s="176" t="s">
        <v>352</v>
      </c>
      <c r="J33" s="219"/>
      <c r="K33" s="220" t="s">
        <v>346</v>
      </c>
      <c r="L33" s="220" t="s">
        <v>347</v>
      </c>
      <c r="M33" s="221"/>
      <c r="N33" s="221" t="s">
        <v>885</v>
      </c>
    </row>
    <row r="34" spans="1:14" s="124" customFormat="1" ht="22.5" customHeight="1" x14ac:dyDescent="0.2">
      <c r="A34" s="82">
        <v>50</v>
      </c>
      <c r="B34" s="123" t="str">
        <f t="shared" si="1"/>
        <v>100M-3-5</v>
      </c>
      <c r="C34" s="123">
        <v>152</v>
      </c>
      <c r="D34" s="123">
        <v>11816536034</v>
      </c>
      <c r="E34" s="217" t="s">
        <v>879</v>
      </c>
      <c r="F34" s="218" t="s">
        <v>880</v>
      </c>
      <c r="G34" s="176" t="s">
        <v>218</v>
      </c>
      <c r="H34" s="176" t="s">
        <v>223</v>
      </c>
      <c r="I34" s="176" t="s">
        <v>352</v>
      </c>
      <c r="J34" s="219"/>
      <c r="K34" s="220" t="s">
        <v>346</v>
      </c>
      <c r="L34" s="220" t="s">
        <v>348</v>
      </c>
      <c r="M34" s="221"/>
      <c r="N34" s="221" t="s">
        <v>885</v>
      </c>
    </row>
    <row r="35" spans="1:14" s="124" customFormat="1" ht="22.5" customHeight="1" x14ac:dyDescent="0.2">
      <c r="A35" s="82">
        <v>51</v>
      </c>
      <c r="B35" s="123" t="str">
        <f t="shared" si="1"/>
        <v>100M-1-7</v>
      </c>
      <c r="C35" s="123">
        <v>214</v>
      </c>
      <c r="D35" s="123"/>
      <c r="E35" s="217">
        <v>26794</v>
      </c>
      <c r="F35" s="218" t="s">
        <v>952</v>
      </c>
      <c r="G35" s="176" t="s">
        <v>221</v>
      </c>
      <c r="H35" s="176" t="s">
        <v>223</v>
      </c>
      <c r="I35" s="176" t="s">
        <v>352</v>
      </c>
      <c r="J35" s="219"/>
      <c r="K35" s="220" t="s">
        <v>344</v>
      </c>
      <c r="L35" s="220" t="s">
        <v>350</v>
      </c>
      <c r="M35" s="221"/>
      <c r="N35" s="221" t="s">
        <v>888</v>
      </c>
    </row>
    <row r="36" spans="1:14" s="124" customFormat="1" ht="22.5" customHeight="1" x14ac:dyDescent="0.2">
      <c r="A36" s="82">
        <v>52</v>
      </c>
      <c r="B36" s="123" t="str">
        <f t="shared" si="1"/>
        <v>100M--</v>
      </c>
      <c r="C36" s="123"/>
      <c r="D36" s="123"/>
      <c r="E36" s="217"/>
      <c r="F36" s="218"/>
      <c r="G36" s="176"/>
      <c r="H36" s="176" t="s">
        <v>223</v>
      </c>
      <c r="I36" s="176" t="s">
        <v>352</v>
      </c>
      <c r="J36" s="219"/>
      <c r="K36" s="220"/>
      <c r="L36" s="220"/>
      <c r="M36" s="221"/>
      <c r="N36" s="221"/>
    </row>
    <row r="37" spans="1:14" s="124" customFormat="1" ht="22.5" customHeight="1" x14ac:dyDescent="0.2">
      <c r="A37" s="82">
        <v>53</v>
      </c>
      <c r="B37" s="123" t="str">
        <f t="shared" si="1"/>
        <v>100M--</v>
      </c>
      <c r="C37" s="123"/>
      <c r="D37" s="123"/>
      <c r="E37" s="217"/>
      <c r="F37" s="218"/>
      <c r="G37" s="176"/>
      <c r="H37" s="176" t="s">
        <v>223</v>
      </c>
      <c r="I37" s="176" t="s">
        <v>352</v>
      </c>
      <c r="J37" s="219"/>
      <c r="K37" s="220"/>
      <c r="L37" s="220"/>
      <c r="M37" s="221"/>
      <c r="N37" s="221"/>
    </row>
    <row r="38" spans="1:14" s="124" customFormat="1" ht="22.5" customHeight="1" x14ac:dyDescent="0.2">
      <c r="A38" s="82">
        <v>54</v>
      </c>
      <c r="B38" s="123" t="str">
        <f t="shared" si="1"/>
        <v>100M--</v>
      </c>
      <c r="C38" s="123"/>
      <c r="D38" s="123"/>
      <c r="E38" s="217"/>
      <c r="F38" s="218"/>
      <c r="G38" s="176"/>
      <c r="H38" s="176" t="s">
        <v>223</v>
      </c>
      <c r="I38" s="176" t="s">
        <v>352</v>
      </c>
      <c r="J38" s="219"/>
      <c r="K38" s="220"/>
      <c r="L38" s="220"/>
      <c r="M38" s="221"/>
      <c r="N38" s="221"/>
    </row>
    <row r="39" spans="1:14" s="124" customFormat="1" ht="22.5" customHeight="1" x14ac:dyDescent="0.2">
      <c r="A39" s="82">
        <v>55</v>
      </c>
      <c r="B39" s="123" t="str">
        <f t="shared" si="1"/>
        <v>100M--</v>
      </c>
      <c r="C39" s="123"/>
      <c r="D39" s="123"/>
      <c r="E39" s="217"/>
      <c r="F39" s="218"/>
      <c r="G39" s="176"/>
      <c r="H39" s="176" t="s">
        <v>223</v>
      </c>
      <c r="I39" s="176" t="s">
        <v>352</v>
      </c>
      <c r="J39" s="219"/>
      <c r="K39" s="220"/>
      <c r="L39" s="220"/>
      <c r="M39" s="221"/>
      <c r="N39" s="221"/>
    </row>
    <row r="40" spans="1:14" s="124" customFormat="1" ht="22.5" customHeight="1" x14ac:dyDescent="0.2">
      <c r="A40" s="82">
        <v>56</v>
      </c>
      <c r="B40" s="123" t="str">
        <f t="shared" si="1"/>
        <v>100M--</v>
      </c>
      <c r="C40" s="123"/>
      <c r="D40" s="123"/>
      <c r="E40" s="217"/>
      <c r="F40" s="218"/>
      <c r="G40" s="176"/>
      <c r="H40" s="176" t="s">
        <v>223</v>
      </c>
      <c r="I40" s="176" t="s">
        <v>352</v>
      </c>
      <c r="J40" s="219"/>
      <c r="K40" s="220"/>
      <c r="L40" s="220"/>
      <c r="M40" s="221"/>
      <c r="N40" s="221"/>
    </row>
    <row r="41" spans="1:14" s="124" customFormat="1" ht="22.5" customHeight="1" x14ac:dyDescent="0.2">
      <c r="A41" s="82">
        <v>55</v>
      </c>
      <c r="B41" s="123" t="str">
        <f t="shared" si="1"/>
        <v>100M--</v>
      </c>
      <c r="C41" s="123"/>
      <c r="D41" s="123"/>
      <c r="E41" s="217"/>
      <c r="F41" s="218"/>
      <c r="G41" s="176"/>
      <c r="H41" s="176" t="s">
        <v>223</v>
      </c>
      <c r="I41" s="176" t="s">
        <v>352</v>
      </c>
      <c r="J41" s="219"/>
      <c r="K41" s="220"/>
      <c r="L41" s="220"/>
      <c r="M41" s="221"/>
      <c r="N41" s="221"/>
    </row>
    <row r="42" spans="1:14" s="124" customFormat="1" ht="22.5" customHeight="1" x14ac:dyDescent="0.2">
      <c r="A42" s="82">
        <v>56</v>
      </c>
      <c r="B42" s="123" t="str">
        <f t="shared" si="1"/>
        <v>100M--</v>
      </c>
      <c r="C42" s="123"/>
      <c r="D42" s="123"/>
      <c r="E42" s="217"/>
      <c r="F42" s="218"/>
      <c r="G42" s="176"/>
      <c r="H42" s="176" t="s">
        <v>223</v>
      </c>
      <c r="I42" s="176" t="s">
        <v>352</v>
      </c>
      <c r="J42" s="219"/>
      <c r="K42" s="220"/>
      <c r="L42" s="220"/>
      <c r="M42" s="221"/>
      <c r="N42" s="221"/>
    </row>
    <row r="43" spans="1:14" s="124" customFormat="1" ht="22.5" customHeight="1" x14ac:dyDescent="0.2">
      <c r="A43" s="82">
        <v>57</v>
      </c>
      <c r="B43" s="123" t="str">
        <f t="shared" si="1"/>
        <v>100M--</v>
      </c>
      <c r="C43" s="123"/>
      <c r="D43" s="123"/>
      <c r="E43" s="217"/>
      <c r="F43" s="218"/>
      <c r="G43" s="176"/>
      <c r="H43" s="176" t="s">
        <v>223</v>
      </c>
      <c r="I43" s="176" t="s">
        <v>352</v>
      </c>
      <c r="J43" s="219"/>
      <c r="K43" s="220"/>
      <c r="L43" s="220"/>
      <c r="M43" s="221"/>
      <c r="N43" s="221"/>
    </row>
    <row r="44" spans="1:14" s="124" customFormat="1" ht="22.5" customHeight="1" x14ac:dyDescent="0.2">
      <c r="A44" s="82">
        <v>106</v>
      </c>
      <c r="B44" s="272" t="str">
        <f t="shared" si="0"/>
        <v>80M.ENG-1-3</v>
      </c>
      <c r="C44" s="279">
        <v>139</v>
      </c>
      <c r="D44" s="279">
        <v>18668314568</v>
      </c>
      <c r="E44" s="280" t="s">
        <v>886</v>
      </c>
      <c r="F44" s="281" t="s">
        <v>887</v>
      </c>
      <c r="G44" s="282" t="s">
        <v>220</v>
      </c>
      <c r="H44" s="282" t="s">
        <v>223</v>
      </c>
      <c r="I44" s="282" t="s">
        <v>353</v>
      </c>
      <c r="J44" s="283"/>
      <c r="K44" s="284" t="s">
        <v>344</v>
      </c>
      <c r="L44" s="284" t="s">
        <v>346</v>
      </c>
      <c r="M44" s="285"/>
      <c r="N44" s="285" t="s">
        <v>888</v>
      </c>
    </row>
    <row r="45" spans="1:14" s="124" customFormat="1" ht="22.5" customHeight="1" x14ac:dyDescent="0.2">
      <c r="A45" s="82">
        <v>107</v>
      </c>
      <c r="B45" s="123" t="str">
        <f t="shared" si="0"/>
        <v>80M.ENG-1-5</v>
      </c>
      <c r="C45" s="279">
        <v>99</v>
      </c>
      <c r="D45" s="279">
        <v>11468363934</v>
      </c>
      <c r="E45" s="280" t="s">
        <v>866</v>
      </c>
      <c r="F45" s="281" t="s">
        <v>867</v>
      </c>
      <c r="G45" s="282" t="s">
        <v>220</v>
      </c>
      <c r="H45" s="282" t="s">
        <v>223</v>
      </c>
      <c r="I45" s="282" t="s">
        <v>353</v>
      </c>
      <c r="J45" s="283"/>
      <c r="K45" s="284" t="s">
        <v>344</v>
      </c>
      <c r="L45" s="284" t="s">
        <v>348</v>
      </c>
      <c r="M45" s="285"/>
      <c r="N45" s="285" t="s">
        <v>882</v>
      </c>
    </row>
    <row r="46" spans="1:14" s="124" customFormat="1" ht="22.5" customHeight="1" x14ac:dyDescent="0.2">
      <c r="A46" s="82">
        <v>108</v>
      </c>
      <c r="B46" s="123" t="str">
        <f t="shared" si="0"/>
        <v>80M.ENG--</v>
      </c>
      <c r="C46" s="279"/>
      <c r="D46" s="279"/>
      <c r="E46" s="280"/>
      <c r="F46" s="281"/>
      <c r="G46" s="282"/>
      <c r="H46" s="282" t="s">
        <v>223</v>
      </c>
      <c r="I46" s="282" t="s">
        <v>353</v>
      </c>
      <c r="J46" s="283"/>
      <c r="K46" s="284"/>
      <c r="L46" s="284"/>
      <c r="M46" s="285"/>
      <c r="N46" s="285"/>
    </row>
    <row r="47" spans="1:14" s="124" customFormat="1" ht="22.5" customHeight="1" x14ac:dyDescent="0.2">
      <c r="A47" s="82">
        <v>109</v>
      </c>
      <c r="B47" s="123" t="str">
        <f t="shared" si="0"/>
        <v>80M.ENG-1-7</v>
      </c>
      <c r="C47" s="279">
        <v>199</v>
      </c>
      <c r="D47" s="279">
        <v>29182951276</v>
      </c>
      <c r="E47" s="280" t="s">
        <v>945</v>
      </c>
      <c r="F47" s="281" t="s">
        <v>946</v>
      </c>
      <c r="G47" s="282" t="s">
        <v>218</v>
      </c>
      <c r="H47" s="282" t="s">
        <v>223</v>
      </c>
      <c r="I47" s="282" t="s">
        <v>353</v>
      </c>
      <c r="J47" s="283"/>
      <c r="K47" s="284" t="s">
        <v>344</v>
      </c>
      <c r="L47" s="284" t="s">
        <v>350</v>
      </c>
      <c r="M47" s="285"/>
      <c r="N47" s="285" t="s">
        <v>895</v>
      </c>
    </row>
    <row r="48" spans="1:14" s="124" customFormat="1" ht="22.5" customHeight="1" x14ac:dyDescent="0.2">
      <c r="A48" s="82">
        <v>110</v>
      </c>
      <c r="B48" s="123" t="str">
        <f t="shared" si="0"/>
        <v>80M.ENG--</v>
      </c>
      <c r="C48" s="279"/>
      <c r="D48" s="279"/>
      <c r="E48" s="280"/>
      <c r="F48" s="281"/>
      <c r="G48" s="282"/>
      <c r="H48" s="282" t="s">
        <v>223</v>
      </c>
      <c r="I48" s="282" t="s">
        <v>353</v>
      </c>
      <c r="J48" s="283"/>
      <c r="K48" s="284"/>
      <c r="L48" s="284"/>
      <c r="M48" s="285"/>
      <c r="N48" s="285"/>
    </row>
    <row r="49" spans="1:14" s="124" customFormat="1" ht="22.5" customHeight="1" x14ac:dyDescent="0.2">
      <c r="A49" s="82">
        <v>111</v>
      </c>
      <c r="B49" s="123" t="str">
        <f t="shared" si="0"/>
        <v>80M.ENG--</v>
      </c>
      <c r="C49" s="279"/>
      <c r="D49" s="279"/>
      <c r="E49" s="280"/>
      <c r="F49" s="281"/>
      <c r="G49" s="282"/>
      <c r="H49" s="282" t="s">
        <v>223</v>
      </c>
      <c r="I49" s="282" t="s">
        <v>353</v>
      </c>
      <c r="J49" s="283"/>
      <c r="K49" s="284"/>
      <c r="L49" s="284"/>
      <c r="M49" s="285"/>
      <c r="N49" s="285"/>
    </row>
    <row r="50" spans="1:14" s="124" customFormat="1" ht="22.5" customHeight="1" x14ac:dyDescent="0.2">
      <c r="A50" s="82">
        <v>112</v>
      </c>
      <c r="B50" s="123" t="str">
        <f t="shared" si="0"/>
        <v>80M.ENG--</v>
      </c>
      <c r="C50" s="279"/>
      <c r="D50" s="279"/>
      <c r="E50" s="280"/>
      <c r="F50" s="281"/>
      <c r="G50" s="282"/>
      <c r="H50" s="282" t="s">
        <v>223</v>
      </c>
      <c r="I50" s="282" t="s">
        <v>353</v>
      </c>
      <c r="J50" s="283"/>
      <c r="K50" s="284"/>
      <c r="L50" s="284"/>
      <c r="M50" s="285"/>
      <c r="N50" s="285"/>
    </row>
    <row r="51" spans="1:14" s="124" customFormat="1" ht="22.5" customHeight="1" x14ac:dyDescent="0.2">
      <c r="A51" s="82">
        <v>113</v>
      </c>
      <c r="B51" s="123" t="str">
        <f t="shared" si="0"/>
        <v>80M.ENG--</v>
      </c>
      <c r="C51" s="279"/>
      <c r="D51" s="279"/>
      <c r="E51" s="280"/>
      <c r="F51" s="281"/>
      <c r="G51" s="282"/>
      <c r="H51" s="282" t="s">
        <v>223</v>
      </c>
      <c r="I51" s="282" t="s">
        <v>353</v>
      </c>
      <c r="J51" s="283"/>
      <c r="K51" s="284"/>
      <c r="L51" s="284"/>
      <c r="M51" s="285"/>
      <c r="N51" s="285"/>
    </row>
    <row r="52" spans="1:14" s="124" customFormat="1" ht="22.5" customHeight="1" x14ac:dyDescent="0.2">
      <c r="A52" s="82">
        <v>118</v>
      </c>
      <c r="B52" s="123" t="str">
        <f t="shared" si="0"/>
        <v>400M-1-1</v>
      </c>
      <c r="C52" s="293">
        <v>58</v>
      </c>
      <c r="D52" s="293">
        <v>13037112660</v>
      </c>
      <c r="E52" s="294" t="s">
        <v>852</v>
      </c>
      <c r="F52" s="295" t="s">
        <v>853</v>
      </c>
      <c r="G52" s="296" t="s">
        <v>219</v>
      </c>
      <c r="H52" s="296" t="s">
        <v>223</v>
      </c>
      <c r="I52" s="296" t="s">
        <v>191</v>
      </c>
      <c r="J52" s="297"/>
      <c r="K52" s="298" t="s">
        <v>344</v>
      </c>
      <c r="L52" s="298" t="s">
        <v>344</v>
      </c>
      <c r="M52" s="299"/>
      <c r="N52" s="299" t="s">
        <v>851</v>
      </c>
    </row>
    <row r="53" spans="1:14" s="124" customFormat="1" ht="22.5" customHeight="1" x14ac:dyDescent="0.2">
      <c r="A53" s="82">
        <v>119</v>
      </c>
      <c r="B53" s="123" t="str">
        <f t="shared" si="0"/>
        <v>400M-1-2</v>
      </c>
      <c r="C53" s="293">
        <v>70</v>
      </c>
      <c r="D53" s="293">
        <v>25982081588</v>
      </c>
      <c r="E53" s="294" t="s">
        <v>854</v>
      </c>
      <c r="F53" s="295" t="s">
        <v>855</v>
      </c>
      <c r="G53" s="296" t="s">
        <v>218</v>
      </c>
      <c r="H53" s="296" t="s">
        <v>223</v>
      </c>
      <c r="I53" s="296" t="s">
        <v>191</v>
      </c>
      <c r="J53" s="297"/>
      <c r="K53" s="298" t="s">
        <v>344</v>
      </c>
      <c r="L53" s="298" t="s">
        <v>345</v>
      </c>
      <c r="M53" s="299"/>
      <c r="N53" s="299" t="s">
        <v>851</v>
      </c>
    </row>
    <row r="54" spans="1:14" s="124" customFormat="1" ht="22.5" customHeight="1" x14ac:dyDescent="0.2">
      <c r="A54" s="82">
        <v>120</v>
      </c>
      <c r="B54" s="123" t="str">
        <f t="shared" si="0"/>
        <v>400M-1-3</v>
      </c>
      <c r="C54" s="293">
        <v>118</v>
      </c>
      <c r="D54" s="293">
        <v>36182239396</v>
      </c>
      <c r="E54" s="294" t="s">
        <v>889</v>
      </c>
      <c r="F54" s="295" t="s">
        <v>890</v>
      </c>
      <c r="G54" s="296" t="s">
        <v>891</v>
      </c>
      <c r="H54" s="296" t="s">
        <v>223</v>
      </c>
      <c r="I54" s="296" t="s">
        <v>191</v>
      </c>
      <c r="J54" s="297"/>
      <c r="K54" s="298" t="s">
        <v>344</v>
      </c>
      <c r="L54" s="298" t="s">
        <v>346</v>
      </c>
      <c r="M54" s="299"/>
      <c r="N54" s="299" t="s">
        <v>888</v>
      </c>
    </row>
    <row r="55" spans="1:14" s="124" customFormat="1" ht="22.5" customHeight="1" x14ac:dyDescent="0.2">
      <c r="A55" s="82">
        <v>121</v>
      </c>
      <c r="B55" s="123" t="str">
        <f t="shared" si="0"/>
        <v>400M-1-4</v>
      </c>
      <c r="C55" s="293">
        <v>139</v>
      </c>
      <c r="D55" s="293">
        <v>18668314568</v>
      </c>
      <c r="E55" s="294" t="s">
        <v>886</v>
      </c>
      <c r="F55" s="295" t="s">
        <v>887</v>
      </c>
      <c r="G55" s="296" t="s">
        <v>220</v>
      </c>
      <c r="H55" s="296" t="s">
        <v>223</v>
      </c>
      <c r="I55" s="296" t="s">
        <v>191</v>
      </c>
      <c r="J55" s="297"/>
      <c r="K55" s="298" t="s">
        <v>344</v>
      </c>
      <c r="L55" s="298" t="s">
        <v>347</v>
      </c>
      <c r="M55" s="299"/>
      <c r="N55" s="299" t="s">
        <v>888</v>
      </c>
    </row>
    <row r="56" spans="1:14" s="124" customFormat="1" ht="22.5" customHeight="1" x14ac:dyDescent="0.2">
      <c r="A56" s="82">
        <v>122</v>
      </c>
      <c r="B56" s="123" t="str">
        <f t="shared" si="0"/>
        <v>400M-1-5</v>
      </c>
      <c r="C56" s="293">
        <v>187</v>
      </c>
      <c r="D56" s="293">
        <v>58099003228</v>
      </c>
      <c r="E56" s="294" t="s">
        <v>892</v>
      </c>
      <c r="F56" s="295" t="s">
        <v>893</v>
      </c>
      <c r="G56" s="296" t="s">
        <v>894</v>
      </c>
      <c r="H56" s="296" t="s">
        <v>223</v>
      </c>
      <c r="I56" s="296" t="s">
        <v>191</v>
      </c>
      <c r="J56" s="297"/>
      <c r="K56" s="298" t="s">
        <v>344</v>
      </c>
      <c r="L56" s="298" t="s">
        <v>348</v>
      </c>
      <c r="M56" s="299"/>
      <c r="N56" s="299" t="s">
        <v>895</v>
      </c>
    </row>
    <row r="57" spans="1:14" s="124" customFormat="1" ht="22.5" customHeight="1" x14ac:dyDescent="0.2">
      <c r="A57" s="82">
        <v>123</v>
      </c>
      <c r="B57" s="123" t="str">
        <f t="shared" si="0"/>
        <v>400M-1-6</v>
      </c>
      <c r="C57" s="293">
        <v>149</v>
      </c>
      <c r="D57" s="293">
        <v>28676270794</v>
      </c>
      <c r="E57" s="294" t="s">
        <v>860</v>
      </c>
      <c r="F57" s="295" t="s">
        <v>861</v>
      </c>
      <c r="G57" s="296" t="s">
        <v>218</v>
      </c>
      <c r="H57" s="296" t="s">
        <v>223</v>
      </c>
      <c r="I57" s="296" t="s">
        <v>191</v>
      </c>
      <c r="J57" s="297"/>
      <c r="K57" s="298" t="s">
        <v>344</v>
      </c>
      <c r="L57" s="298" t="s">
        <v>349</v>
      </c>
      <c r="M57" s="299"/>
      <c r="N57" s="299" t="s">
        <v>881</v>
      </c>
    </row>
    <row r="58" spans="1:14" s="124" customFormat="1" ht="22.5" customHeight="1" x14ac:dyDescent="0.2">
      <c r="A58" s="82">
        <v>124</v>
      </c>
      <c r="B58" s="123" t="str">
        <f t="shared" si="0"/>
        <v>400M-1-7</v>
      </c>
      <c r="C58" s="293">
        <v>174</v>
      </c>
      <c r="D58" s="293">
        <v>17648277978</v>
      </c>
      <c r="E58" s="294" t="s">
        <v>862</v>
      </c>
      <c r="F58" s="295" t="s">
        <v>863</v>
      </c>
      <c r="G58" s="296" t="s">
        <v>221</v>
      </c>
      <c r="H58" s="296" t="s">
        <v>223</v>
      </c>
      <c r="I58" s="296" t="s">
        <v>191</v>
      </c>
      <c r="J58" s="297"/>
      <c r="K58" s="298" t="s">
        <v>344</v>
      </c>
      <c r="L58" s="298" t="s">
        <v>350</v>
      </c>
      <c r="M58" s="299"/>
      <c r="N58" s="299" t="s">
        <v>881</v>
      </c>
    </row>
    <row r="59" spans="1:14" s="124" customFormat="1" ht="22.5" customHeight="1" x14ac:dyDescent="0.2">
      <c r="A59" s="82">
        <v>125</v>
      </c>
      <c r="B59" s="123" t="str">
        <f t="shared" si="0"/>
        <v>400M-1-8</v>
      </c>
      <c r="C59" s="293">
        <v>68</v>
      </c>
      <c r="D59" s="293">
        <v>12887785062</v>
      </c>
      <c r="E59" s="294" t="s">
        <v>864</v>
      </c>
      <c r="F59" s="295" t="s">
        <v>865</v>
      </c>
      <c r="G59" s="296" t="s">
        <v>218</v>
      </c>
      <c r="H59" s="296" t="s">
        <v>223</v>
      </c>
      <c r="I59" s="296" t="s">
        <v>191</v>
      </c>
      <c r="J59" s="297"/>
      <c r="K59" s="298" t="s">
        <v>344</v>
      </c>
      <c r="L59" s="298" t="s">
        <v>351</v>
      </c>
      <c r="M59" s="299"/>
      <c r="N59" s="299" t="s">
        <v>882</v>
      </c>
    </row>
    <row r="60" spans="1:14" s="124" customFormat="1" ht="22.5" customHeight="1" x14ac:dyDescent="0.2">
      <c r="A60" s="82">
        <v>126</v>
      </c>
      <c r="B60" s="123" t="str">
        <f t="shared" si="0"/>
        <v>400M--</v>
      </c>
      <c r="C60" s="293"/>
      <c r="D60" s="293"/>
      <c r="E60" s="294"/>
      <c r="F60" s="295"/>
      <c r="G60" s="296"/>
      <c r="H60" s="296" t="s">
        <v>223</v>
      </c>
      <c r="I60" s="296" t="s">
        <v>191</v>
      </c>
      <c r="J60" s="297"/>
      <c r="K60" s="298"/>
      <c r="L60" s="298"/>
      <c r="M60" s="299"/>
      <c r="N60" s="299"/>
    </row>
    <row r="61" spans="1:14" s="124" customFormat="1" ht="22.5" customHeight="1" x14ac:dyDescent="0.2">
      <c r="A61" s="82">
        <v>127</v>
      </c>
      <c r="B61" s="123" t="str">
        <f t="shared" si="0"/>
        <v>400M--</v>
      </c>
      <c r="C61" s="293"/>
      <c r="D61" s="293"/>
      <c r="E61" s="294"/>
      <c r="F61" s="295"/>
      <c r="G61" s="296"/>
      <c r="H61" s="296" t="s">
        <v>223</v>
      </c>
      <c r="I61" s="296" t="s">
        <v>191</v>
      </c>
      <c r="J61" s="297"/>
      <c r="K61" s="298"/>
      <c r="L61" s="298"/>
      <c r="M61" s="299"/>
      <c r="N61" s="299"/>
    </row>
    <row r="62" spans="1:14" s="124" customFormat="1" ht="22.5" customHeight="1" x14ac:dyDescent="0.2">
      <c r="A62" s="82">
        <v>128</v>
      </c>
      <c r="B62" s="123" t="str">
        <f t="shared" si="0"/>
        <v>400M--</v>
      </c>
      <c r="C62" s="293"/>
      <c r="D62" s="293"/>
      <c r="E62" s="294"/>
      <c r="F62" s="295"/>
      <c r="G62" s="296"/>
      <c r="H62" s="296" t="s">
        <v>223</v>
      </c>
      <c r="I62" s="296" t="s">
        <v>191</v>
      </c>
      <c r="J62" s="297"/>
      <c r="K62" s="298"/>
      <c r="L62" s="298"/>
      <c r="M62" s="299"/>
      <c r="N62" s="299"/>
    </row>
    <row r="63" spans="1:14" s="124" customFormat="1" ht="22.5" customHeight="1" x14ac:dyDescent="0.2">
      <c r="A63" s="82">
        <v>129</v>
      </c>
      <c r="B63" s="123" t="str">
        <f t="shared" si="0"/>
        <v>400M--</v>
      </c>
      <c r="C63" s="293"/>
      <c r="D63" s="293"/>
      <c r="E63" s="294"/>
      <c r="F63" s="295"/>
      <c r="G63" s="296"/>
      <c r="H63" s="296" t="s">
        <v>223</v>
      </c>
      <c r="I63" s="296" t="s">
        <v>191</v>
      </c>
      <c r="J63" s="297"/>
      <c r="K63" s="298"/>
      <c r="L63" s="298"/>
      <c r="M63" s="299"/>
      <c r="N63" s="299"/>
    </row>
    <row r="64" spans="1:14" s="124" customFormat="1" ht="22.5" customHeight="1" x14ac:dyDescent="0.2">
      <c r="A64" s="82">
        <v>130</v>
      </c>
      <c r="B64" s="123" t="str">
        <f t="shared" si="0"/>
        <v>400M--</v>
      </c>
      <c r="C64" s="293"/>
      <c r="D64" s="293"/>
      <c r="E64" s="294"/>
      <c r="F64" s="295"/>
      <c r="G64" s="296"/>
      <c r="H64" s="296" t="s">
        <v>223</v>
      </c>
      <c r="I64" s="296" t="s">
        <v>191</v>
      </c>
      <c r="J64" s="297"/>
      <c r="K64" s="298"/>
      <c r="L64" s="298"/>
      <c r="M64" s="299"/>
      <c r="N64" s="299"/>
    </row>
    <row r="65" spans="1:14" s="124" customFormat="1" ht="22.5" customHeight="1" x14ac:dyDescent="0.2">
      <c r="A65" s="82">
        <v>131</v>
      </c>
      <c r="B65" s="123" t="str">
        <f t="shared" si="0"/>
        <v>400M--</v>
      </c>
      <c r="C65" s="293"/>
      <c r="D65" s="293"/>
      <c r="E65" s="294"/>
      <c r="F65" s="295"/>
      <c r="G65" s="296"/>
      <c r="H65" s="296" t="s">
        <v>223</v>
      </c>
      <c r="I65" s="296" t="s">
        <v>191</v>
      </c>
      <c r="J65" s="297"/>
      <c r="K65" s="298"/>
      <c r="L65" s="298"/>
      <c r="M65" s="299"/>
      <c r="N65" s="299"/>
    </row>
    <row r="66" spans="1:14" s="124" customFormat="1" ht="22.5" customHeight="1" x14ac:dyDescent="0.2">
      <c r="A66" s="82">
        <v>132</v>
      </c>
      <c r="B66" s="123" t="str">
        <f t="shared" si="0"/>
        <v>400M--</v>
      </c>
      <c r="C66" s="293"/>
      <c r="D66" s="293"/>
      <c r="E66" s="294"/>
      <c r="F66" s="295"/>
      <c r="G66" s="296"/>
      <c r="H66" s="296" t="s">
        <v>223</v>
      </c>
      <c r="I66" s="296" t="s">
        <v>191</v>
      </c>
      <c r="J66" s="297"/>
      <c r="K66" s="298"/>
      <c r="L66" s="298"/>
      <c r="M66" s="299"/>
      <c r="N66" s="299"/>
    </row>
    <row r="67" spans="1:14" s="124" customFormat="1" ht="22.5" customHeight="1" x14ac:dyDescent="0.2">
      <c r="A67" s="82">
        <v>133</v>
      </c>
      <c r="B67" s="123" t="str">
        <f t="shared" si="0"/>
        <v>400M--</v>
      </c>
      <c r="C67" s="293"/>
      <c r="D67" s="293"/>
      <c r="E67" s="294"/>
      <c r="F67" s="295"/>
      <c r="G67" s="296"/>
      <c r="H67" s="296" t="s">
        <v>223</v>
      </c>
      <c r="I67" s="296" t="s">
        <v>191</v>
      </c>
      <c r="J67" s="297"/>
      <c r="K67" s="298"/>
      <c r="L67" s="298"/>
      <c r="M67" s="299"/>
      <c r="N67" s="299"/>
    </row>
    <row r="68" spans="1:14" s="124" customFormat="1" ht="22.5" customHeight="1" x14ac:dyDescent="0.2">
      <c r="A68" s="82">
        <v>134</v>
      </c>
      <c r="B68" s="123" t="str">
        <f t="shared" si="0"/>
        <v>400M--</v>
      </c>
      <c r="C68" s="293"/>
      <c r="D68" s="293"/>
      <c r="E68" s="294"/>
      <c r="F68" s="295"/>
      <c r="G68" s="296"/>
      <c r="H68" s="296" t="s">
        <v>223</v>
      </c>
      <c r="I68" s="296" t="s">
        <v>191</v>
      </c>
      <c r="J68" s="297"/>
      <c r="K68" s="298"/>
      <c r="L68" s="298"/>
      <c r="M68" s="299"/>
      <c r="N68" s="299"/>
    </row>
    <row r="69" spans="1:14" s="124" customFormat="1" ht="22.5" customHeight="1" x14ac:dyDescent="0.2">
      <c r="A69" s="82">
        <v>135</v>
      </c>
      <c r="B69" s="123" t="str">
        <f t="shared" si="0"/>
        <v>400M--</v>
      </c>
      <c r="C69" s="293"/>
      <c r="D69" s="293"/>
      <c r="E69" s="294"/>
      <c r="F69" s="295"/>
      <c r="G69" s="296"/>
      <c r="H69" s="296" t="s">
        <v>223</v>
      </c>
      <c r="I69" s="296" t="s">
        <v>191</v>
      </c>
      <c r="J69" s="297"/>
      <c r="K69" s="298"/>
      <c r="L69" s="298"/>
      <c r="M69" s="299"/>
      <c r="N69" s="299"/>
    </row>
    <row r="70" spans="1:14" s="124" customFormat="1" ht="22.5" customHeight="1" x14ac:dyDescent="0.2">
      <c r="A70" s="82">
        <v>136</v>
      </c>
      <c r="B70" s="123" t="str">
        <f t="shared" si="0"/>
        <v>400M--</v>
      </c>
      <c r="C70" s="293"/>
      <c r="D70" s="293"/>
      <c r="E70" s="294"/>
      <c r="F70" s="295"/>
      <c r="G70" s="296"/>
      <c r="H70" s="296" t="s">
        <v>223</v>
      </c>
      <c r="I70" s="296" t="s">
        <v>191</v>
      </c>
      <c r="J70" s="297"/>
      <c r="K70" s="298"/>
      <c r="L70" s="298"/>
      <c r="M70" s="299"/>
      <c r="N70" s="299"/>
    </row>
    <row r="71" spans="1:14" s="124" customFormat="1" ht="22.5" customHeight="1" x14ac:dyDescent="0.2">
      <c r="A71" s="82">
        <v>137</v>
      </c>
      <c r="B71" s="123" t="str">
        <f t="shared" si="0"/>
        <v>400M.ENG--</v>
      </c>
      <c r="C71" s="300"/>
      <c r="D71" s="300"/>
      <c r="E71" s="301"/>
      <c r="F71" s="302"/>
      <c r="G71" s="303"/>
      <c r="H71" s="303" t="s">
        <v>223</v>
      </c>
      <c r="I71" s="303" t="s">
        <v>642</v>
      </c>
      <c r="J71" s="304"/>
      <c r="K71" s="305"/>
      <c r="L71" s="305"/>
      <c r="M71" s="306"/>
      <c r="N71" s="306"/>
    </row>
    <row r="72" spans="1:14" s="124" customFormat="1" ht="22.5" customHeight="1" x14ac:dyDescent="0.2">
      <c r="A72" s="82">
        <v>138</v>
      </c>
      <c r="B72" s="123" t="str">
        <f t="shared" si="0"/>
        <v>400M.ENG--</v>
      </c>
      <c r="C72" s="300"/>
      <c r="D72" s="300"/>
      <c r="E72" s="301"/>
      <c r="F72" s="302"/>
      <c r="G72" s="303"/>
      <c r="H72" s="303" t="s">
        <v>223</v>
      </c>
      <c r="I72" s="303" t="s">
        <v>642</v>
      </c>
      <c r="J72" s="304"/>
      <c r="K72" s="305"/>
      <c r="L72" s="305"/>
      <c r="M72" s="306"/>
      <c r="N72" s="306"/>
    </row>
    <row r="73" spans="1:14" s="124" customFormat="1" ht="22.5" customHeight="1" x14ac:dyDescent="0.2">
      <c r="A73" s="82">
        <v>139</v>
      </c>
      <c r="B73" s="123" t="str">
        <f t="shared" si="0"/>
        <v>400M.ENG--</v>
      </c>
      <c r="C73" s="300"/>
      <c r="D73" s="300"/>
      <c r="E73" s="301"/>
      <c r="F73" s="302"/>
      <c r="G73" s="303"/>
      <c r="H73" s="303" t="s">
        <v>223</v>
      </c>
      <c r="I73" s="303" t="s">
        <v>642</v>
      </c>
      <c r="J73" s="304"/>
      <c r="K73" s="305"/>
      <c r="L73" s="305"/>
      <c r="M73" s="306"/>
      <c r="N73" s="306"/>
    </row>
    <row r="74" spans="1:14" s="124" customFormat="1" ht="22.5" customHeight="1" x14ac:dyDescent="0.2">
      <c r="A74" s="82">
        <v>148</v>
      </c>
      <c r="B74" s="123" t="str">
        <f t="shared" si="0"/>
        <v>400M.ENG--</v>
      </c>
      <c r="C74" s="300"/>
      <c r="D74" s="300"/>
      <c r="E74" s="301"/>
      <c r="F74" s="302"/>
      <c r="G74" s="303"/>
      <c r="H74" s="303" t="s">
        <v>223</v>
      </c>
      <c r="I74" s="303" t="s">
        <v>642</v>
      </c>
      <c r="J74" s="304"/>
      <c r="K74" s="305"/>
      <c r="L74" s="305"/>
      <c r="M74" s="306"/>
      <c r="N74" s="306"/>
    </row>
    <row r="75" spans="1:14" s="124" customFormat="1" ht="22.5" customHeight="1" x14ac:dyDescent="0.2">
      <c r="A75" s="82">
        <v>149</v>
      </c>
      <c r="B75" s="123" t="str">
        <f t="shared" ref="B75:B106" si="2">CONCATENATE(I75,"-",K75,"-",L75)</f>
        <v>400M.ENG--</v>
      </c>
      <c r="C75" s="307"/>
      <c r="D75" s="307"/>
      <c r="E75" s="308"/>
      <c r="F75" s="309"/>
      <c r="G75" s="310"/>
      <c r="H75" s="310" t="s">
        <v>223</v>
      </c>
      <c r="I75" s="303" t="s">
        <v>642</v>
      </c>
      <c r="J75" s="311"/>
      <c r="K75" s="312"/>
      <c r="L75" s="312"/>
      <c r="M75" s="313"/>
      <c r="N75" s="313"/>
    </row>
    <row r="76" spans="1:14" s="124" customFormat="1" ht="22.5" customHeight="1" x14ac:dyDescent="0.2">
      <c r="A76" s="82">
        <v>150</v>
      </c>
      <c r="B76" s="123" t="str">
        <f t="shared" si="2"/>
        <v>400M.ENG--</v>
      </c>
      <c r="C76" s="307"/>
      <c r="D76" s="307"/>
      <c r="E76" s="308"/>
      <c r="F76" s="309"/>
      <c r="G76" s="310"/>
      <c r="H76" s="310" t="s">
        <v>223</v>
      </c>
      <c r="I76" s="303" t="s">
        <v>642</v>
      </c>
      <c r="J76" s="311"/>
      <c r="K76" s="312"/>
      <c r="L76" s="312"/>
      <c r="M76" s="313"/>
      <c r="N76" s="313"/>
    </row>
    <row r="77" spans="1:14" s="124" customFormat="1" ht="22.5" customHeight="1" x14ac:dyDescent="0.2">
      <c r="A77" s="82">
        <v>151</v>
      </c>
      <c r="B77" s="123" t="str">
        <f t="shared" si="2"/>
        <v>400M.ENG--</v>
      </c>
      <c r="C77" s="307"/>
      <c r="D77" s="307"/>
      <c r="E77" s="308"/>
      <c r="F77" s="309"/>
      <c r="G77" s="310"/>
      <c r="H77" s="310" t="s">
        <v>223</v>
      </c>
      <c r="I77" s="303" t="s">
        <v>642</v>
      </c>
      <c r="J77" s="311"/>
      <c r="K77" s="312"/>
      <c r="L77" s="312"/>
      <c r="M77" s="313"/>
      <c r="N77" s="313"/>
    </row>
    <row r="78" spans="1:14" s="124" customFormat="1" ht="22.5" customHeight="1" x14ac:dyDescent="0.2">
      <c r="A78" s="82">
        <v>152</v>
      </c>
      <c r="B78" s="123" t="str">
        <f t="shared" si="2"/>
        <v>800M-1-1</v>
      </c>
      <c r="C78" s="314">
        <v>211</v>
      </c>
      <c r="D78" s="314"/>
      <c r="E78" s="315">
        <v>27863</v>
      </c>
      <c r="F78" s="316" t="s">
        <v>950</v>
      </c>
      <c r="G78" s="317" t="s">
        <v>891</v>
      </c>
      <c r="H78" s="317" t="s">
        <v>223</v>
      </c>
      <c r="I78" s="317" t="s">
        <v>198</v>
      </c>
      <c r="J78" s="318"/>
      <c r="K78" s="319" t="s">
        <v>344</v>
      </c>
      <c r="L78" s="319" t="s">
        <v>344</v>
      </c>
      <c r="M78" s="320"/>
      <c r="N78" s="320" t="s">
        <v>851</v>
      </c>
    </row>
    <row r="79" spans="1:14" s="124" customFormat="1" ht="22.5" customHeight="1" x14ac:dyDescent="0.2">
      <c r="A79" s="82">
        <v>153</v>
      </c>
      <c r="B79" s="123" t="str">
        <f t="shared" si="2"/>
        <v>800M-1-2</v>
      </c>
      <c r="C79" s="314">
        <v>83</v>
      </c>
      <c r="D79" s="314">
        <v>22447745498</v>
      </c>
      <c r="E79" s="315" t="s">
        <v>896</v>
      </c>
      <c r="F79" s="316" t="s">
        <v>897</v>
      </c>
      <c r="G79" s="317" t="s">
        <v>219</v>
      </c>
      <c r="H79" s="317" t="s">
        <v>223</v>
      </c>
      <c r="I79" s="317" t="s">
        <v>198</v>
      </c>
      <c r="J79" s="318"/>
      <c r="K79" s="319" t="s">
        <v>344</v>
      </c>
      <c r="L79" s="319" t="s">
        <v>345</v>
      </c>
      <c r="M79" s="320"/>
      <c r="N79" s="320" t="s">
        <v>888</v>
      </c>
    </row>
    <row r="80" spans="1:14" s="124" customFormat="1" ht="22.5" customHeight="1" x14ac:dyDescent="0.2">
      <c r="A80" s="82">
        <v>154</v>
      </c>
      <c r="B80" s="123" t="str">
        <f t="shared" si="2"/>
        <v>800M-1-3</v>
      </c>
      <c r="C80" s="314">
        <v>118</v>
      </c>
      <c r="D80" s="314">
        <v>36182239396</v>
      </c>
      <c r="E80" s="315" t="s">
        <v>889</v>
      </c>
      <c r="F80" s="316" t="s">
        <v>890</v>
      </c>
      <c r="G80" s="317" t="s">
        <v>891</v>
      </c>
      <c r="H80" s="317" t="s">
        <v>223</v>
      </c>
      <c r="I80" s="317" t="s">
        <v>198</v>
      </c>
      <c r="J80" s="318"/>
      <c r="K80" s="319" t="s">
        <v>344</v>
      </c>
      <c r="L80" s="319" t="s">
        <v>346</v>
      </c>
      <c r="M80" s="320"/>
      <c r="N80" s="320" t="s">
        <v>888</v>
      </c>
    </row>
    <row r="81" spans="1:14" s="124" customFormat="1" ht="22.5" customHeight="1" x14ac:dyDescent="0.2">
      <c r="A81" s="82">
        <v>155</v>
      </c>
      <c r="B81" s="123" t="str">
        <f t="shared" si="2"/>
        <v>800M-1-4</v>
      </c>
      <c r="C81" s="314">
        <v>187</v>
      </c>
      <c r="D81" s="314">
        <v>58099003228</v>
      </c>
      <c r="E81" s="315" t="s">
        <v>892</v>
      </c>
      <c r="F81" s="316" t="s">
        <v>893</v>
      </c>
      <c r="G81" s="317" t="s">
        <v>894</v>
      </c>
      <c r="H81" s="317" t="s">
        <v>223</v>
      </c>
      <c r="I81" s="317" t="s">
        <v>198</v>
      </c>
      <c r="J81" s="318"/>
      <c r="K81" s="319" t="s">
        <v>344</v>
      </c>
      <c r="L81" s="319" t="s">
        <v>347</v>
      </c>
      <c r="M81" s="320"/>
      <c r="N81" s="320" t="s">
        <v>895</v>
      </c>
    </row>
    <row r="82" spans="1:14" s="124" customFormat="1" ht="22.5" customHeight="1" x14ac:dyDescent="0.2">
      <c r="A82" s="82">
        <v>156</v>
      </c>
      <c r="B82" s="123" t="str">
        <f t="shared" si="2"/>
        <v>800M-1-5</v>
      </c>
      <c r="C82" s="314">
        <v>199</v>
      </c>
      <c r="D82" s="314">
        <v>29182951276</v>
      </c>
      <c r="E82" s="315" t="s">
        <v>945</v>
      </c>
      <c r="F82" s="316" t="s">
        <v>946</v>
      </c>
      <c r="G82" s="317" t="s">
        <v>218</v>
      </c>
      <c r="H82" s="317" t="s">
        <v>223</v>
      </c>
      <c r="I82" s="317" t="s">
        <v>198</v>
      </c>
      <c r="J82" s="318"/>
      <c r="K82" s="319" t="s">
        <v>344</v>
      </c>
      <c r="L82" s="319" t="s">
        <v>348</v>
      </c>
      <c r="M82" s="320"/>
      <c r="N82" s="320" t="s">
        <v>895</v>
      </c>
    </row>
    <row r="83" spans="1:14" s="124" customFormat="1" ht="22.5" customHeight="1" x14ac:dyDescent="0.2">
      <c r="A83" s="82">
        <v>157</v>
      </c>
      <c r="B83" s="123" t="str">
        <f t="shared" si="2"/>
        <v>800M-1-6</v>
      </c>
      <c r="C83" s="314">
        <v>61</v>
      </c>
      <c r="D83" s="314">
        <v>35206781620</v>
      </c>
      <c r="E83" s="315" t="s">
        <v>898</v>
      </c>
      <c r="F83" s="316" t="s">
        <v>899</v>
      </c>
      <c r="G83" s="317" t="s">
        <v>342</v>
      </c>
      <c r="H83" s="317" t="s">
        <v>223</v>
      </c>
      <c r="I83" s="317" t="s">
        <v>198</v>
      </c>
      <c r="J83" s="318"/>
      <c r="K83" s="319" t="s">
        <v>344</v>
      </c>
      <c r="L83" s="319" t="s">
        <v>349</v>
      </c>
      <c r="M83" s="320"/>
      <c r="N83" s="320" t="s">
        <v>882</v>
      </c>
    </row>
    <row r="84" spans="1:14" s="124" customFormat="1" ht="22.5" customHeight="1" x14ac:dyDescent="0.2">
      <c r="A84" s="82">
        <v>158</v>
      </c>
      <c r="B84" s="123" t="str">
        <f t="shared" si="2"/>
        <v>800M-1-7</v>
      </c>
      <c r="C84" s="314">
        <v>96</v>
      </c>
      <c r="D84" s="314">
        <v>15352560232</v>
      </c>
      <c r="E84" s="315" t="s">
        <v>873</v>
      </c>
      <c r="F84" s="316" t="s">
        <v>874</v>
      </c>
      <c r="G84" s="317" t="s">
        <v>220</v>
      </c>
      <c r="H84" s="317" t="s">
        <v>223</v>
      </c>
      <c r="I84" s="317" t="s">
        <v>198</v>
      </c>
      <c r="J84" s="318"/>
      <c r="K84" s="319" t="s">
        <v>344</v>
      </c>
      <c r="L84" s="319" t="s">
        <v>350</v>
      </c>
      <c r="M84" s="320"/>
      <c r="N84" s="320" t="s">
        <v>883</v>
      </c>
    </row>
    <row r="85" spans="1:14" s="124" customFormat="1" ht="22.5" customHeight="1" x14ac:dyDescent="0.2">
      <c r="A85" s="82">
        <v>159</v>
      </c>
      <c r="B85" s="123" t="str">
        <f t="shared" si="2"/>
        <v>800M--</v>
      </c>
      <c r="C85" s="314"/>
      <c r="D85" s="314"/>
      <c r="E85" s="315"/>
      <c r="F85" s="316"/>
      <c r="G85" s="317"/>
      <c r="H85" s="317" t="s">
        <v>223</v>
      </c>
      <c r="I85" s="317" t="s">
        <v>198</v>
      </c>
      <c r="J85" s="318"/>
      <c r="K85" s="319"/>
      <c r="L85" s="319"/>
      <c r="M85" s="320"/>
      <c r="N85" s="320"/>
    </row>
    <row r="86" spans="1:14" s="124" customFormat="1" ht="22.5" customHeight="1" x14ac:dyDescent="0.2">
      <c r="A86" s="82">
        <v>160</v>
      </c>
      <c r="B86" s="123" t="str">
        <f t="shared" si="2"/>
        <v>800M--</v>
      </c>
      <c r="C86" s="314"/>
      <c r="D86" s="314"/>
      <c r="E86" s="315"/>
      <c r="F86" s="316"/>
      <c r="G86" s="317"/>
      <c r="H86" s="317" t="s">
        <v>223</v>
      </c>
      <c r="I86" s="317" t="s">
        <v>198</v>
      </c>
      <c r="J86" s="318"/>
      <c r="K86" s="319"/>
      <c r="L86" s="319"/>
      <c r="M86" s="320"/>
      <c r="N86" s="320"/>
    </row>
    <row r="87" spans="1:14" s="124" customFormat="1" ht="22.5" customHeight="1" x14ac:dyDescent="0.2">
      <c r="A87" s="82">
        <v>161</v>
      </c>
      <c r="B87" s="123" t="str">
        <f t="shared" si="2"/>
        <v>800M--</v>
      </c>
      <c r="C87" s="314"/>
      <c r="D87" s="314"/>
      <c r="E87" s="315"/>
      <c r="F87" s="316"/>
      <c r="G87" s="317"/>
      <c r="H87" s="317" t="s">
        <v>223</v>
      </c>
      <c r="I87" s="317" t="s">
        <v>198</v>
      </c>
      <c r="J87" s="318"/>
      <c r="K87" s="319"/>
      <c r="L87" s="319"/>
      <c r="M87" s="320"/>
      <c r="N87" s="320"/>
    </row>
    <row r="88" spans="1:14" s="124" customFormat="1" ht="22.5" customHeight="1" x14ac:dyDescent="0.2">
      <c r="A88" s="82">
        <v>162</v>
      </c>
      <c r="B88" s="123" t="str">
        <f t="shared" si="2"/>
        <v>800M--</v>
      </c>
      <c r="C88" s="314"/>
      <c r="D88" s="314"/>
      <c r="E88" s="315"/>
      <c r="F88" s="316"/>
      <c r="G88" s="317"/>
      <c r="H88" s="317" t="s">
        <v>223</v>
      </c>
      <c r="I88" s="317" t="s">
        <v>198</v>
      </c>
      <c r="J88" s="318"/>
      <c r="K88" s="319"/>
      <c r="L88" s="319"/>
      <c r="M88" s="320"/>
      <c r="N88" s="320"/>
    </row>
    <row r="89" spans="1:14" s="124" customFormat="1" ht="22.5" customHeight="1" x14ac:dyDescent="0.2">
      <c r="A89" s="82">
        <v>163</v>
      </c>
      <c r="B89" s="123" t="str">
        <f t="shared" si="2"/>
        <v>800M--</v>
      </c>
      <c r="C89" s="314"/>
      <c r="D89" s="314"/>
      <c r="E89" s="315"/>
      <c r="F89" s="316"/>
      <c r="G89" s="317"/>
      <c r="H89" s="317" t="s">
        <v>223</v>
      </c>
      <c r="I89" s="317" t="s">
        <v>198</v>
      </c>
      <c r="J89" s="318"/>
      <c r="K89" s="319"/>
      <c r="L89" s="319"/>
      <c r="M89" s="320"/>
      <c r="N89" s="320"/>
    </row>
    <row r="90" spans="1:14" s="124" customFormat="1" ht="22.5" customHeight="1" x14ac:dyDescent="0.2">
      <c r="A90" s="82">
        <v>164</v>
      </c>
      <c r="B90" s="123" t="str">
        <f t="shared" si="2"/>
        <v>800M--</v>
      </c>
      <c r="C90" s="314"/>
      <c r="D90" s="314"/>
      <c r="E90" s="315"/>
      <c r="F90" s="316"/>
      <c r="G90" s="317"/>
      <c r="H90" s="317" t="s">
        <v>223</v>
      </c>
      <c r="I90" s="317" t="s">
        <v>198</v>
      </c>
      <c r="J90" s="318"/>
      <c r="K90" s="319"/>
      <c r="L90" s="319"/>
      <c r="M90" s="320"/>
      <c r="N90" s="320"/>
    </row>
    <row r="91" spans="1:14" s="124" customFormat="1" ht="22.5" customHeight="1" x14ac:dyDescent="0.2">
      <c r="A91" s="82">
        <v>165</v>
      </c>
      <c r="B91" s="123" t="str">
        <f t="shared" si="2"/>
        <v>800M--</v>
      </c>
      <c r="C91" s="314"/>
      <c r="D91" s="314"/>
      <c r="E91" s="315"/>
      <c r="F91" s="316"/>
      <c r="G91" s="317"/>
      <c r="H91" s="317" t="s">
        <v>223</v>
      </c>
      <c r="I91" s="317" t="s">
        <v>198</v>
      </c>
      <c r="J91" s="318"/>
      <c r="K91" s="319"/>
      <c r="L91" s="319"/>
      <c r="M91" s="320"/>
      <c r="N91" s="320"/>
    </row>
    <row r="92" spans="1:14" s="124" customFormat="1" ht="22.5" customHeight="1" x14ac:dyDescent="0.2">
      <c r="A92" s="82">
        <v>166</v>
      </c>
      <c r="B92" s="123" t="str">
        <f t="shared" si="2"/>
        <v>800M--</v>
      </c>
      <c r="C92" s="314"/>
      <c r="D92" s="314"/>
      <c r="E92" s="315"/>
      <c r="F92" s="316"/>
      <c r="G92" s="317"/>
      <c r="H92" s="317" t="s">
        <v>223</v>
      </c>
      <c r="I92" s="317" t="s">
        <v>198</v>
      </c>
      <c r="J92" s="318"/>
      <c r="K92" s="319"/>
      <c r="L92" s="319"/>
      <c r="M92" s="320"/>
      <c r="N92" s="320"/>
    </row>
    <row r="93" spans="1:14" s="124" customFormat="1" ht="22.5" customHeight="1" x14ac:dyDescent="0.2">
      <c r="A93" s="82">
        <v>191</v>
      </c>
      <c r="B93" s="123" t="str">
        <f t="shared" si="2"/>
        <v>1500M-1-1</v>
      </c>
      <c r="C93" s="286">
        <v>83</v>
      </c>
      <c r="D93" s="286">
        <v>22447745498</v>
      </c>
      <c r="E93" s="287" t="s">
        <v>896</v>
      </c>
      <c r="F93" s="288" t="s">
        <v>897</v>
      </c>
      <c r="G93" s="289" t="s">
        <v>219</v>
      </c>
      <c r="H93" s="289" t="s">
        <v>223</v>
      </c>
      <c r="I93" s="289" t="s">
        <v>192</v>
      </c>
      <c r="J93" s="290"/>
      <c r="K93" s="291" t="s">
        <v>344</v>
      </c>
      <c r="L93" s="291" t="s">
        <v>344</v>
      </c>
      <c r="M93" s="292"/>
      <c r="N93" s="292" t="s">
        <v>888</v>
      </c>
    </row>
    <row r="94" spans="1:14" s="124" customFormat="1" ht="22.5" customHeight="1" x14ac:dyDescent="0.2">
      <c r="A94" s="82">
        <v>192</v>
      </c>
      <c r="B94" s="123" t="str">
        <f t="shared" si="2"/>
        <v>1500M-1-2</v>
      </c>
      <c r="C94" s="286">
        <v>118</v>
      </c>
      <c r="D94" s="286">
        <v>36182239396</v>
      </c>
      <c r="E94" s="287" t="s">
        <v>889</v>
      </c>
      <c r="F94" s="288" t="s">
        <v>890</v>
      </c>
      <c r="G94" s="289" t="s">
        <v>891</v>
      </c>
      <c r="H94" s="289" t="s">
        <v>223</v>
      </c>
      <c r="I94" s="289" t="s">
        <v>192</v>
      </c>
      <c r="J94" s="290"/>
      <c r="K94" s="291" t="s">
        <v>344</v>
      </c>
      <c r="L94" s="291" t="s">
        <v>345</v>
      </c>
      <c r="M94" s="292"/>
      <c r="N94" s="292" t="s">
        <v>888</v>
      </c>
    </row>
    <row r="95" spans="1:14" s="124" customFormat="1" ht="22.5" customHeight="1" x14ac:dyDescent="0.2">
      <c r="A95" s="82">
        <v>193</v>
      </c>
      <c r="B95" s="123" t="str">
        <f t="shared" si="2"/>
        <v>1500M-1-3</v>
      </c>
      <c r="C95" s="286">
        <v>139</v>
      </c>
      <c r="D95" s="286">
        <v>18668314568</v>
      </c>
      <c r="E95" s="287" t="s">
        <v>886</v>
      </c>
      <c r="F95" s="288" t="s">
        <v>887</v>
      </c>
      <c r="G95" s="289" t="s">
        <v>220</v>
      </c>
      <c r="H95" s="289" t="s">
        <v>223</v>
      </c>
      <c r="I95" s="289" t="s">
        <v>192</v>
      </c>
      <c r="J95" s="290"/>
      <c r="K95" s="291" t="s">
        <v>344</v>
      </c>
      <c r="L95" s="291" t="s">
        <v>346</v>
      </c>
      <c r="M95" s="292"/>
      <c r="N95" s="292" t="s">
        <v>888</v>
      </c>
    </row>
    <row r="96" spans="1:14" s="124" customFormat="1" ht="22.5" customHeight="1" x14ac:dyDescent="0.2">
      <c r="A96" s="82">
        <v>194</v>
      </c>
      <c r="B96" s="123" t="str">
        <f t="shared" si="2"/>
        <v>1500M-1-5</v>
      </c>
      <c r="C96" s="286">
        <v>158</v>
      </c>
      <c r="D96" s="286">
        <v>14299146332</v>
      </c>
      <c r="E96" s="287" t="s">
        <v>900</v>
      </c>
      <c r="F96" s="288" t="s">
        <v>901</v>
      </c>
      <c r="G96" s="289" t="s">
        <v>218</v>
      </c>
      <c r="H96" s="289" t="s">
        <v>223</v>
      </c>
      <c r="I96" s="289" t="s">
        <v>192</v>
      </c>
      <c r="J96" s="290"/>
      <c r="K96" s="291" t="s">
        <v>344</v>
      </c>
      <c r="L96" s="291" t="s">
        <v>348</v>
      </c>
      <c r="M96" s="292"/>
      <c r="N96" s="292" t="s">
        <v>895</v>
      </c>
    </row>
    <row r="97" spans="1:14" s="124" customFormat="1" ht="22.5" customHeight="1" x14ac:dyDescent="0.2">
      <c r="A97" s="82">
        <v>195</v>
      </c>
      <c r="B97" s="123" t="str">
        <f t="shared" si="2"/>
        <v>1500M-1-6</v>
      </c>
      <c r="C97" s="286">
        <v>61</v>
      </c>
      <c r="D97" s="286">
        <v>35206781620</v>
      </c>
      <c r="E97" s="287" t="s">
        <v>898</v>
      </c>
      <c r="F97" s="288" t="s">
        <v>899</v>
      </c>
      <c r="G97" s="289" t="s">
        <v>342</v>
      </c>
      <c r="H97" s="289" t="s">
        <v>223</v>
      </c>
      <c r="I97" s="289" t="s">
        <v>192</v>
      </c>
      <c r="J97" s="290"/>
      <c r="K97" s="291" t="s">
        <v>344</v>
      </c>
      <c r="L97" s="291" t="s">
        <v>349</v>
      </c>
      <c r="M97" s="292"/>
      <c r="N97" s="292" t="s">
        <v>882</v>
      </c>
    </row>
    <row r="98" spans="1:14" s="124" customFormat="1" ht="22.5" customHeight="1" x14ac:dyDescent="0.2">
      <c r="A98" s="82">
        <v>196</v>
      </c>
      <c r="B98" s="123" t="str">
        <f t="shared" si="2"/>
        <v>1500M-1-4</v>
      </c>
      <c r="C98" s="286">
        <v>214</v>
      </c>
      <c r="D98" s="286"/>
      <c r="E98" s="287">
        <v>26794</v>
      </c>
      <c r="F98" s="288" t="s">
        <v>952</v>
      </c>
      <c r="G98" s="289" t="s">
        <v>221</v>
      </c>
      <c r="H98" s="289" t="s">
        <v>223</v>
      </c>
      <c r="I98" s="289" t="s">
        <v>192</v>
      </c>
      <c r="J98" s="290"/>
      <c r="K98" s="291" t="s">
        <v>344</v>
      </c>
      <c r="L98" s="291" t="s">
        <v>347</v>
      </c>
      <c r="M98" s="292"/>
      <c r="N98" s="292" t="s">
        <v>888</v>
      </c>
    </row>
    <row r="99" spans="1:14" s="124" customFormat="1" ht="22.5" customHeight="1" x14ac:dyDescent="0.2">
      <c r="A99" s="82">
        <v>197</v>
      </c>
      <c r="B99" s="123" t="str">
        <f t="shared" si="2"/>
        <v>1500M--</v>
      </c>
      <c r="C99" s="286"/>
      <c r="D99" s="286"/>
      <c r="E99" s="287"/>
      <c r="F99" s="288"/>
      <c r="G99" s="289"/>
      <c r="H99" s="289" t="s">
        <v>223</v>
      </c>
      <c r="I99" s="289" t="s">
        <v>192</v>
      </c>
      <c r="J99" s="290"/>
      <c r="K99" s="291"/>
      <c r="L99" s="291"/>
      <c r="M99" s="292"/>
      <c r="N99" s="292"/>
    </row>
    <row r="100" spans="1:14" s="124" customFormat="1" ht="22.5" customHeight="1" x14ac:dyDescent="0.2">
      <c r="A100" s="82">
        <v>198</v>
      </c>
      <c r="B100" s="123" t="str">
        <f t="shared" si="2"/>
        <v>1500M--</v>
      </c>
      <c r="C100" s="286"/>
      <c r="D100" s="286"/>
      <c r="E100" s="287"/>
      <c r="F100" s="288"/>
      <c r="G100" s="289"/>
      <c r="H100" s="289" t="s">
        <v>223</v>
      </c>
      <c r="I100" s="289" t="s">
        <v>192</v>
      </c>
      <c r="J100" s="290"/>
      <c r="K100" s="291"/>
      <c r="L100" s="291"/>
      <c r="M100" s="292"/>
      <c r="N100" s="292"/>
    </row>
    <row r="101" spans="1:14" s="124" customFormat="1" ht="22.5" customHeight="1" x14ac:dyDescent="0.2">
      <c r="A101" s="82">
        <v>199</v>
      </c>
      <c r="B101" s="123" t="str">
        <f t="shared" si="2"/>
        <v>1500M--</v>
      </c>
      <c r="C101" s="286"/>
      <c r="D101" s="286"/>
      <c r="E101" s="287"/>
      <c r="F101" s="288"/>
      <c r="G101" s="289"/>
      <c r="H101" s="289" t="s">
        <v>223</v>
      </c>
      <c r="I101" s="289" t="s">
        <v>192</v>
      </c>
      <c r="J101" s="290"/>
      <c r="K101" s="291"/>
      <c r="L101" s="291"/>
      <c r="M101" s="292"/>
      <c r="N101" s="292"/>
    </row>
    <row r="102" spans="1:14" s="124" customFormat="1" ht="22.5" customHeight="1" x14ac:dyDescent="0.2">
      <c r="A102" s="82">
        <v>200</v>
      </c>
      <c r="B102" s="123" t="str">
        <f t="shared" si="2"/>
        <v>1500M--</v>
      </c>
      <c r="C102" s="286"/>
      <c r="D102" s="286"/>
      <c r="E102" s="287"/>
      <c r="F102" s="288"/>
      <c r="G102" s="289"/>
      <c r="H102" s="289" t="s">
        <v>223</v>
      </c>
      <c r="I102" s="289" t="s">
        <v>192</v>
      </c>
      <c r="J102" s="290"/>
      <c r="K102" s="291"/>
      <c r="L102" s="291"/>
      <c r="M102" s="292"/>
      <c r="N102" s="292"/>
    </row>
    <row r="103" spans="1:14" s="124" customFormat="1" ht="22.5" customHeight="1" x14ac:dyDescent="0.2">
      <c r="A103" s="82">
        <v>201</v>
      </c>
      <c r="B103" s="123" t="str">
        <f t="shared" si="2"/>
        <v>1500M--</v>
      </c>
      <c r="C103" s="286"/>
      <c r="D103" s="286"/>
      <c r="E103" s="287"/>
      <c r="F103" s="288"/>
      <c r="G103" s="289"/>
      <c r="H103" s="289" t="s">
        <v>223</v>
      </c>
      <c r="I103" s="289" t="s">
        <v>192</v>
      </c>
      <c r="J103" s="290"/>
      <c r="K103" s="291"/>
      <c r="L103" s="291"/>
      <c r="M103" s="292"/>
      <c r="N103" s="292"/>
    </row>
    <row r="104" spans="1:14" s="188" customFormat="1" ht="22.5" customHeight="1" x14ac:dyDescent="0.2">
      <c r="A104" s="82">
        <v>202</v>
      </c>
      <c r="B104" s="123" t="str">
        <f t="shared" si="2"/>
        <v>1500M--</v>
      </c>
      <c r="C104" s="286"/>
      <c r="D104" s="286"/>
      <c r="E104" s="287"/>
      <c r="F104" s="288"/>
      <c r="G104" s="289"/>
      <c r="H104" s="289" t="s">
        <v>223</v>
      </c>
      <c r="I104" s="289" t="s">
        <v>192</v>
      </c>
      <c r="J104" s="290"/>
      <c r="K104" s="291"/>
      <c r="L104" s="291"/>
      <c r="M104" s="292"/>
      <c r="N104" s="292"/>
    </row>
    <row r="105" spans="1:14" s="124" customFormat="1" ht="22.5" customHeight="1" x14ac:dyDescent="0.2">
      <c r="A105" s="82">
        <v>203</v>
      </c>
      <c r="B105" s="123" t="str">
        <f t="shared" si="2"/>
        <v>1500M--</v>
      </c>
      <c r="C105" s="286"/>
      <c r="D105" s="286"/>
      <c r="E105" s="287"/>
      <c r="F105" s="288"/>
      <c r="G105" s="289"/>
      <c r="H105" s="289" t="s">
        <v>223</v>
      </c>
      <c r="I105" s="289" t="s">
        <v>192</v>
      </c>
      <c r="J105" s="290"/>
      <c r="K105" s="291"/>
      <c r="L105" s="291"/>
      <c r="M105" s="292"/>
      <c r="N105" s="292"/>
    </row>
    <row r="106" spans="1:14" s="124" customFormat="1" ht="22.5" customHeight="1" x14ac:dyDescent="0.2">
      <c r="A106" s="82">
        <v>204</v>
      </c>
      <c r="B106" s="123" t="str">
        <f t="shared" si="2"/>
        <v>1500M--</v>
      </c>
      <c r="C106" s="286"/>
      <c r="D106" s="286"/>
      <c r="E106" s="287"/>
      <c r="F106" s="288"/>
      <c r="G106" s="289"/>
      <c r="H106" s="289" t="s">
        <v>223</v>
      </c>
      <c r="I106" s="289" t="s">
        <v>192</v>
      </c>
      <c r="J106" s="290"/>
      <c r="K106" s="291"/>
      <c r="L106" s="291"/>
      <c r="M106" s="292"/>
      <c r="N106" s="292"/>
    </row>
    <row r="107" spans="1:14" s="124" customFormat="1" ht="22.5" customHeight="1" x14ac:dyDescent="0.2">
      <c r="A107" s="82">
        <v>213</v>
      </c>
      <c r="B107" s="123" t="str">
        <f t="shared" ref="B107:B164" si="3">CONCATENATE(I107,"-",K107,"-",L107)</f>
        <v>5000M-1-1</v>
      </c>
      <c r="C107" s="279">
        <v>108</v>
      </c>
      <c r="D107" s="279">
        <v>58489276942</v>
      </c>
      <c r="E107" s="280" t="s">
        <v>849</v>
      </c>
      <c r="F107" s="281" t="s">
        <v>850</v>
      </c>
      <c r="G107" s="282" t="s">
        <v>218</v>
      </c>
      <c r="H107" s="282" t="s">
        <v>223</v>
      </c>
      <c r="I107" s="282" t="s">
        <v>566</v>
      </c>
      <c r="J107" s="283"/>
      <c r="K107" s="284" t="s">
        <v>344</v>
      </c>
      <c r="L107" s="284" t="s">
        <v>344</v>
      </c>
      <c r="M107" s="285"/>
      <c r="N107" s="285" t="s">
        <v>851</v>
      </c>
    </row>
    <row r="108" spans="1:14" s="124" customFormat="1" ht="22.5" customHeight="1" x14ac:dyDescent="0.2">
      <c r="A108" s="82">
        <v>214</v>
      </c>
      <c r="B108" s="123" t="str">
        <f t="shared" si="3"/>
        <v>5000M-1-2</v>
      </c>
      <c r="C108" s="279">
        <v>54</v>
      </c>
      <c r="D108" s="279">
        <v>12197481036</v>
      </c>
      <c r="E108" s="280" t="s">
        <v>902</v>
      </c>
      <c r="F108" s="281" t="s">
        <v>903</v>
      </c>
      <c r="G108" s="282" t="s">
        <v>221</v>
      </c>
      <c r="H108" s="282" t="s">
        <v>223</v>
      </c>
      <c r="I108" s="282" t="s">
        <v>566</v>
      </c>
      <c r="J108" s="283"/>
      <c r="K108" s="284" t="s">
        <v>344</v>
      </c>
      <c r="L108" s="284" t="s">
        <v>345</v>
      </c>
      <c r="M108" s="285"/>
      <c r="N108" s="285" t="s">
        <v>888</v>
      </c>
    </row>
    <row r="109" spans="1:14" s="124" customFormat="1" ht="22.5" customHeight="1" x14ac:dyDescent="0.2">
      <c r="A109" s="82">
        <v>215</v>
      </c>
      <c r="B109" s="123" t="str">
        <f t="shared" si="3"/>
        <v>5000M-1-3</v>
      </c>
      <c r="C109" s="279">
        <v>214</v>
      </c>
      <c r="D109" s="279"/>
      <c r="E109" s="280">
        <v>26794</v>
      </c>
      <c r="F109" s="281" t="s">
        <v>952</v>
      </c>
      <c r="G109" s="282" t="s">
        <v>221</v>
      </c>
      <c r="H109" s="282" t="s">
        <v>223</v>
      </c>
      <c r="I109" s="282" t="s">
        <v>566</v>
      </c>
      <c r="J109" s="283"/>
      <c r="K109" s="284" t="s">
        <v>344</v>
      </c>
      <c r="L109" s="284" t="s">
        <v>346</v>
      </c>
      <c r="M109" s="285"/>
      <c r="N109" s="285" t="s">
        <v>888</v>
      </c>
    </row>
    <row r="110" spans="1:14" s="124" customFormat="1" ht="22.5" customHeight="1" x14ac:dyDescent="0.2">
      <c r="A110" s="82">
        <v>216</v>
      </c>
      <c r="B110" s="123" t="str">
        <f t="shared" si="3"/>
        <v>5000M--</v>
      </c>
      <c r="C110" s="279"/>
      <c r="D110" s="279"/>
      <c r="E110" s="280"/>
      <c r="F110" s="281"/>
      <c r="G110" s="282"/>
      <c r="H110" s="282" t="s">
        <v>223</v>
      </c>
      <c r="I110" s="282" t="s">
        <v>566</v>
      </c>
      <c r="J110" s="283"/>
      <c r="K110" s="284"/>
      <c r="L110" s="284"/>
      <c r="M110" s="285"/>
      <c r="N110" s="285"/>
    </row>
    <row r="111" spans="1:14" s="124" customFormat="1" ht="22.5" customHeight="1" x14ac:dyDescent="0.2">
      <c r="A111" s="82">
        <v>217</v>
      </c>
      <c r="B111" s="123" t="str">
        <f t="shared" si="3"/>
        <v>5000M--</v>
      </c>
      <c r="C111" s="279"/>
      <c r="D111" s="279"/>
      <c r="E111" s="280"/>
      <c r="F111" s="281"/>
      <c r="G111" s="282"/>
      <c r="H111" s="282" t="s">
        <v>223</v>
      </c>
      <c r="I111" s="282" t="s">
        <v>566</v>
      </c>
      <c r="J111" s="283"/>
      <c r="K111" s="284"/>
      <c r="L111" s="284"/>
      <c r="M111" s="285"/>
      <c r="N111" s="285"/>
    </row>
    <row r="112" spans="1:14" s="124" customFormat="1" ht="22.5" customHeight="1" x14ac:dyDescent="0.2">
      <c r="A112" s="82">
        <v>218</v>
      </c>
      <c r="B112" s="123" t="str">
        <f t="shared" si="3"/>
        <v>5000M--</v>
      </c>
      <c r="C112" s="279"/>
      <c r="D112" s="279"/>
      <c r="E112" s="280"/>
      <c r="F112" s="281"/>
      <c r="G112" s="282"/>
      <c r="H112" s="282" t="s">
        <v>223</v>
      </c>
      <c r="I112" s="282" t="s">
        <v>566</v>
      </c>
      <c r="J112" s="283"/>
      <c r="K112" s="284"/>
      <c r="L112" s="284"/>
      <c r="M112" s="285"/>
      <c r="N112" s="285"/>
    </row>
    <row r="113" spans="1:14" s="124" customFormat="1" ht="22.5" customHeight="1" x14ac:dyDescent="0.2">
      <c r="A113" s="82">
        <v>219</v>
      </c>
      <c r="B113" s="123" t="str">
        <f t="shared" si="3"/>
        <v>5000M--</v>
      </c>
      <c r="C113" s="279"/>
      <c r="D113" s="279"/>
      <c r="E113" s="280"/>
      <c r="F113" s="281"/>
      <c r="G113" s="282"/>
      <c r="H113" s="282" t="s">
        <v>223</v>
      </c>
      <c r="I113" s="282" t="s">
        <v>566</v>
      </c>
      <c r="J113" s="283"/>
      <c r="K113" s="284"/>
      <c r="L113" s="284"/>
      <c r="M113" s="285"/>
      <c r="N113" s="285"/>
    </row>
    <row r="114" spans="1:14" s="124" customFormat="1" ht="22.5" customHeight="1" x14ac:dyDescent="0.2">
      <c r="A114" s="82">
        <v>220</v>
      </c>
      <c r="B114" s="123" t="str">
        <f t="shared" si="3"/>
        <v>5000M--</v>
      </c>
      <c r="C114" s="279"/>
      <c r="D114" s="279"/>
      <c r="E114" s="280"/>
      <c r="F114" s="281"/>
      <c r="G114" s="282"/>
      <c r="H114" s="282" t="s">
        <v>223</v>
      </c>
      <c r="I114" s="282" t="s">
        <v>566</v>
      </c>
      <c r="J114" s="283"/>
      <c r="K114" s="284"/>
      <c r="L114" s="284"/>
      <c r="M114" s="285"/>
      <c r="N114" s="285"/>
    </row>
    <row r="115" spans="1:14" s="124" customFormat="1" ht="22.5" customHeight="1" x14ac:dyDescent="0.2">
      <c r="A115" s="82">
        <v>221</v>
      </c>
      <c r="B115" s="123" t="str">
        <f t="shared" si="3"/>
        <v>5000M--</v>
      </c>
      <c r="C115" s="279"/>
      <c r="D115" s="279"/>
      <c r="E115" s="280"/>
      <c r="F115" s="281"/>
      <c r="G115" s="282"/>
      <c r="H115" s="282" t="s">
        <v>223</v>
      </c>
      <c r="I115" s="282" t="s">
        <v>566</v>
      </c>
      <c r="J115" s="283"/>
      <c r="K115" s="284"/>
      <c r="L115" s="284"/>
      <c r="M115" s="285"/>
      <c r="N115" s="285"/>
    </row>
    <row r="116" spans="1:14" s="124" customFormat="1" ht="22.5" customHeight="1" x14ac:dyDescent="0.2">
      <c r="A116" s="82">
        <v>222</v>
      </c>
      <c r="B116" s="123" t="str">
        <f t="shared" si="3"/>
        <v>5000M--</v>
      </c>
      <c r="C116" s="279"/>
      <c r="D116" s="279"/>
      <c r="E116" s="280"/>
      <c r="F116" s="281"/>
      <c r="G116" s="282"/>
      <c r="H116" s="282" t="s">
        <v>223</v>
      </c>
      <c r="I116" s="282" t="s">
        <v>566</v>
      </c>
      <c r="J116" s="283"/>
      <c r="K116" s="284"/>
      <c r="L116" s="284"/>
      <c r="M116" s="285"/>
      <c r="N116" s="285"/>
    </row>
    <row r="117" spans="1:14" s="124" customFormat="1" ht="22.5" customHeight="1" x14ac:dyDescent="0.2">
      <c r="A117" s="82">
        <v>223</v>
      </c>
      <c r="B117" s="123" t="str">
        <f t="shared" si="3"/>
        <v>5000M--</v>
      </c>
      <c r="C117" s="279"/>
      <c r="D117" s="279"/>
      <c r="E117" s="280"/>
      <c r="F117" s="281"/>
      <c r="G117" s="282"/>
      <c r="H117" s="282" t="s">
        <v>223</v>
      </c>
      <c r="I117" s="282" t="s">
        <v>566</v>
      </c>
      <c r="J117" s="283"/>
      <c r="K117" s="284"/>
      <c r="L117" s="284"/>
      <c r="M117" s="285"/>
      <c r="N117" s="285"/>
    </row>
    <row r="118" spans="1:14" s="124" customFormat="1" ht="22.5" customHeight="1" x14ac:dyDescent="0.2">
      <c r="A118" s="82">
        <v>224</v>
      </c>
      <c r="B118" s="123" t="str">
        <f t="shared" si="3"/>
        <v>5000M--</v>
      </c>
      <c r="C118" s="279"/>
      <c r="D118" s="279"/>
      <c r="E118" s="280"/>
      <c r="F118" s="281"/>
      <c r="G118" s="282"/>
      <c r="H118" s="282" t="s">
        <v>223</v>
      </c>
      <c r="I118" s="282" t="s">
        <v>566</v>
      </c>
      <c r="J118" s="283"/>
      <c r="K118" s="284"/>
      <c r="L118" s="284"/>
      <c r="M118" s="285"/>
      <c r="N118" s="285"/>
    </row>
    <row r="119" spans="1:14" s="124" customFormat="1" ht="22.5" customHeight="1" x14ac:dyDescent="0.2">
      <c r="A119" s="82">
        <v>225</v>
      </c>
      <c r="B119" s="123" t="str">
        <f t="shared" si="3"/>
        <v>5000M--</v>
      </c>
      <c r="C119" s="279"/>
      <c r="D119" s="279"/>
      <c r="E119" s="280"/>
      <c r="F119" s="281"/>
      <c r="G119" s="282"/>
      <c r="H119" s="282" t="s">
        <v>223</v>
      </c>
      <c r="I119" s="282" t="s">
        <v>566</v>
      </c>
      <c r="J119" s="283"/>
      <c r="K119" s="284"/>
      <c r="L119" s="284"/>
      <c r="M119" s="285"/>
      <c r="N119" s="285"/>
    </row>
    <row r="120" spans="1:14" s="124" customFormat="1" ht="22.5" customHeight="1" x14ac:dyDescent="0.2">
      <c r="A120" s="82">
        <v>226</v>
      </c>
      <c r="B120" s="123" t="str">
        <f t="shared" si="3"/>
        <v>5000M--</v>
      </c>
      <c r="C120" s="279"/>
      <c r="D120" s="279"/>
      <c r="E120" s="280"/>
      <c r="F120" s="281"/>
      <c r="G120" s="282"/>
      <c r="H120" s="282" t="s">
        <v>223</v>
      </c>
      <c r="I120" s="282" t="s">
        <v>566</v>
      </c>
      <c r="J120" s="283"/>
      <c r="K120" s="284"/>
      <c r="L120" s="284"/>
      <c r="M120" s="285"/>
      <c r="N120" s="285"/>
    </row>
    <row r="121" spans="1:14" s="124" customFormat="1" ht="22.5" customHeight="1" x14ac:dyDescent="0.2">
      <c r="A121" s="82">
        <v>227</v>
      </c>
      <c r="B121" s="123" t="str">
        <f t="shared" si="3"/>
        <v>5000M--</v>
      </c>
      <c r="C121" s="279"/>
      <c r="D121" s="279"/>
      <c r="E121" s="280"/>
      <c r="F121" s="281"/>
      <c r="G121" s="282"/>
      <c r="H121" s="282" t="s">
        <v>223</v>
      </c>
      <c r="I121" s="282" t="s">
        <v>566</v>
      </c>
      <c r="J121" s="283"/>
      <c r="K121" s="284"/>
      <c r="L121" s="284"/>
      <c r="M121" s="285"/>
      <c r="N121" s="285"/>
    </row>
    <row r="122" spans="1:14" s="124" customFormat="1" ht="22.5" customHeight="1" x14ac:dyDescent="0.2">
      <c r="A122" s="82">
        <v>228</v>
      </c>
      <c r="B122" s="123" t="str">
        <f t="shared" si="3"/>
        <v>5000M--</v>
      </c>
      <c r="C122" s="279"/>
      <c r="D122" s="279"/>
      <c r="E122" s="280"/>
      <c r="F122" s="281"/>
      <c r="G122" s="282"/>
      <c r="H122" s="282" t="s">
        <v>223</v>
      </c>
      <c r="I122" s="282" t="s">
        <v>566</v>
      </c>
      <c r="J122" s="283"/>
      <c r="K122" s="284"/>
      <c r="L122" s="284"/>
      <c r="M122" s="285"/>
      <c r="N122" s="285"/>
    </row>
    <row r="123" spans="1:14" s="124" customFormat="1" ht="22.5" customHeight="1" x14ac:dyDescent="0.2">
      <c r="A123" s="82">
        <v>229</v>
      </c>
      <c r="B123" s="123" t="str">
        <f t="shared" si="3"/>
        <v>5000M--</v>
      </c>
      <c r="C123" s="279"/>
      <c r="D123" s="279"/>
      <c r="E123" s="280"/>
      <c r="F123" s="281"/>
      <c r="G123" s="282"/>
      <c r="H123" s="282" t="s">
        <v>223</v>
      </c>
      <c r="I123" s="282" t="s">
        <v>566</v>
      </c>
      <c r="J123" s="283"/>
      <c r="K123" s="284"/>
      <c r="L123" s="284"/>
      <c r="M123" s="285"/>
      <c r="N123" s="285"/>
    </row>
    <row r="124" spans="1:14" s="124" customFormat="1" ht="22.5" customHeight="1" x14ac:dyDescent="0.2">
      <c r="A124" s="82">
        <v>230</v>
      </c>
      <c r="B124" s="123" t="str">
        <f t="shared" si="3"/>
        <v>5000M--</v>
      </c>
      <c r="C124" s="279"/>
      <c r="D124" s="279"/>
      <c r="E124" s="280"/>
      <c r="F124" s="281"/>
      <c r="G124" s="282"/>
      <c r="H124" s="282" t="s">
        <v>223</v>
      </c>
      <c r="I124" s="282" t="s">
        <v>566</v>
      </c>
      <c r="J124" s="283"/>
      <c r="K124" s="284"/>
      <c r="L124" s="284"/>
      <c r="M124" s="285"/>
      <c r="N124" s="285"/>
    </row>
    <row r="125" spans="1:14" s="124" customFormat="1" ht="22.5" customHeight="1" x14ac:dyDescent="0.2">
      <c r="A125" s="82">
        <v>231</v>
      </c>
      <c r="B125" s="123" t="str">
        <f t="shared" si="3"/>
        <v>5000M--</v>
      </c>
      <c r="C125" s="279"/>
      <c r="D125" s="279"/>
      <c r="E125" s="280"/>
      <c r="F125" s="281"/>
      <c r="G125" s="282"/>
      <c r="H125" s="282" t="s">
        <v>223</v>
      </c>
      <c r="I125" s="282" t="s">
        <v>566</v>
      </c>
      <c r="J125" s="283"/>
      <c r="K125" s="284"/>
      <c r="L125" s="284"/>
      <c r="M125" s="285"/>
      <c r="N125" s="285"/>
    </row>
    <row r="126" spans="1:14" s="124" customFormat="1" ht="22.5" customHeight="1" x14ac:dyDescent="0.2">
      <c r="A126" s="82">
        <v>232</v>
      </c>
      <c r="B126" s="123" t="str">
        <f t="shared" si="3"/>
        <v>5000M--</v>
      </c>
      <c r="C126" s="279"/>
      <c r="D126" s="279"/>
      <c r="E126" s="280"/>
      <c r="F126" s="281"/>
      <c r="G126" s="282"/>
      <c r="H126" s="282" t="s">
        <v>223</v>
      </c>
      <c r="I126" s="282" t="s">
        <v>566</v>
      </c>
      <c r="J126" s="283"/>
      <c r="K126" s="284"/>
      <c r="L126" s="284"/>
      <c r="M126" s="285"/>
      <c r="N126" s="285"/>
    </row>
    <row r="127" spans="1:14" s="124" customFormat="1" ht="22.5" customHeight="1" x14ac:dyDescent="0.2">
      <c r="A127" s="82">
        <v>233</v>
      </c>
      <c r="B127" s="123" t="str">
        <f t="shared" si="3"/>
        <v>5000M--</v>
      </c>
      <c r="C127" s="279"/>
      <c r="D127" s="279"/>
      <c r="E127" s="280"/>
      <c r="F127" s="281"/>
      <c r="G127" s="282"/>
      <c r="H127" s="282" t="s">
        <v>223</v>
      </c>
      <c r="I127" s="282" t="s">
        <v>566</v>
      </c>
      <c r="J127" s="283"/>
      <c r="K127" s="284"/>
      <c r="L127" s="284"/>
      <c r="M127" s="285"/>
      <c r="N127" s="285"/>
    </row>
    <row r="128" spans="1:14" s="124" customFormat="1" ht="22.5" customHeight="1" x14ac:dyDescent="0.2">
      <c r="A128" s="82">
        <v>234</v>
      </c>
      <c r="B128" s="123" t="str">
        <f t="shared" si="3"/>
        <v>5000M--</v>
      </c>
      <c r="C128" s="279"/>
      <c r="D128" s="279"/>
      <c r="E128" s="280"/>
      <c r="F128" s="281"/>
      <c r="G128" s="282"/>
      <c r="H128" s="282" t="s">
        <v>223</v>
      </c>
      <c r="I128" s="282" t="s">
        <v>566</v>
      </c>
      <c r="J128" s="283"/>
      <c r="K128" s="284"/>
      <c r="L128" s="284"/>
      <c r="M128" s="285"/>
      <c r="N128" s="285"/>
    </row>
    <row r="129" spans="1:14" s="124" customFormat="1" ht="22.5" customHeight="1" x14ac:dyDescent="0.2">
      <c r="A129" s="82">
        <v>235</v>
      </c>
      <c r="B129" s="123" t="str">
        <f t="shared" si="3"/>
        <v>5000M--</v>
      </c>
      <c r="C129" s="279"/>
      <c r="D129" s="279"/>
      <c r="E129" s="280"/>
      <c r="F129" s="281"/>
      <c r="G129" s="282"/>
      <c r="H129" s="282" t="s">
        <v>223</v>
      </c>
      <c r="I129" s="282" t="s">
        <v>566</v>
      </c>
      <c r="J129" s="283"/>
      <c r="K129" s="284"/>
      <c r="L129" s="284"/>
      <c r="M129" s="285"/>
      <c r="N129" s="285"/>
    </row>
    <row r="130" spans="1:14" s="124" customFormat="1" ht="22.5" customHeight="1" x14ac:dyDescent="0.2">
      <c r="A130" s="82">
        <v>236</v>
      </c>
      <c r="B130" s="123" t="str">
        <f t="shared" si="3"/>
        <v>5000M--</v>
      </c>
      <c r="C130" s="279"/>
      <c r="D130" s="279"/>
      <c r="E130" s="280"/>
      <c r="F130" s="281"/>
      <c r="G130" s="282"/>
      <c r="H130" s="282" t="s">
        <v>223</v>
      </c>
      <c r="I130" s="282" t="s">
        <v>566</v>
      </c>
      <c r="J130" s="283"/>
      <c r="K130" s="284"/>
      <c r="L130" s="284"/>
      <c r="M130" s="285"/>
      <c r="N130" s="285"/>
    </row>
    <row r="131" spans="1:14" s="124" customFormat="1" ht="22.5" customHeight="1" x14ac:dyDescent="0.2">
      <c r="A131" s="82">
        <v>237</v>
      </c>
      <c r="B131" s="123" t="str">
        <f t="shared" si="3"/>
        <v>5000M--</v>
      </c>
      <c r="C131" s="279"/>
      <c r="D131" s="279"/>
      <c r="E131" s="280"/>
      <c r="F131" s="281"/>
      <c r="G131" s="282"/>
      <c r="H131" s="282" t="s">
        <v>223</v>
      </c>
      <c r="I131" s="282" t="s">
        <v>566</v>
      </c>
      <c r="J131" s="283"/>
      <c r="K131" s="284"/>
      <c r="L131" s="284"/>
      <c r="M131" s="285"/>
      <c r="N131" s="285"/>
    </row>
    <row r="132" spans="1:14" s="124" customFormat="1" ht="22.5" customHeight="1" x14ac:dyDescent="0.2">
      <c r="A132" s="82">
        <v>238</v>
      </c>
      <c r="B132" s="123" t="str">
        <f t="shared" si="3"/>
        <v>5000M--</v>
      </c>
      <c r="C132" s="279"/>
      <c r="D132" s="279"/>
      <c r="E132" s="280"/>
      <c r="F132" s="281"/>
      <c r="G132" s="282"/>
      <c r="H132" s="282" t="s">
        <v>223</v>
      </c>
      <c r="I132" s="282" t="s">
        <v>566</v>
      </c>
      <c r="J132" s="283"/>
      <c r="K132" s="284"/>
      <c r="L132" s="284"/>
      <c r="M132" s="285"/>
      <c r="N132" s="285"/>
    </row>
    <row r="133" spans="1:14" s="124" customFormat="1" ht="22.5" customHeight="1" x14ac:dyDescent="0.2">
      <c r="A133" s="82">
        <v>239</v>
      </c>
      <c r="B133" s="123" t="str">
        <f t="shared" si="3"/>
        <v>5000M--</v>
      </c>
      <c r="C133" s="279"/>
      <c r="D133" s="279"/>
      <c r="E133" s="280"/>
      <c r="F133" s="281"/>
      <c r="G133" s="282"/>
      <c r="H133" s="282" t="s">
        <v>223</v>
      </c>
      <c r="I133" s="282" t="s">
        <v>566</v>
      </c>
      <c r="J133" s="283"/>
      <c r="K133" s="284"/>
      <c r="L133" s="284"/>
      <c r="M133" s="285"/>
      <c r="N133" s="285"/>
    </row>
    <row r="134" spans="1:14" s="124" customFormat="1" ht="22.5" customHeight="1" x14ac:dyDescent="0.2">
      <c r="A134" s="82">
        <v>240</v>
      </c>
      <c r="B134" s="123" t="str">
        <f t="shared" si="3"/>
        <v>5000M--</v>
      </c>
      <c r="C134" s="279"/>
      <c r="D134" s="279"/>
      <c r="E134" s="280"/>
      <c r="F134" s="281"/>
      <c r="G134" s="282"/>
      <c r="H134" s="282" t="s">
        <v>223</v>
      </c>
      <c r="I134" s="282" t="s">
        <v>566</v>
      </c>
      <c r="J134" s="283"/>
      <c r="K134" s="284"/>
      <c r="L134" s="284"/>
      <c r="M134" s="285"/>
      <c r="N134" s="285"/>
    </row>
    <row r="135" spans="1:14" s="124" customFormat="1" ht="22.5" customHeight="1" x14ac:dyDescent="0.2">
      <c r="A135" s="82">
        <v>241</v>
      </c>
      <c r="B135" s="123" t="str">
        <f t="shared" si="3"/>
        <v>5000M--</v>
      </c>
      <c r="C135" s="279"/>
      <c r="D135" s="279"/>
      <c r="E135" s="280"/>
      <c r="F135" s="281"/>
      <c r="G135" s="282"/>
      <c r="H135" s="282" t="s">
        <v>223</v>
      </c>
      <c r="I135" s="282" t="s">
        <v>566</v>
      </c>
      <c r="J135" s="283"/>
      <c r="K135" s="284"/>
      <c r="L135" s="284"/>
      <c r="M135" s="285"/>
      <c r="N135" s="285"/>
    </row>
    <row r="136" spans="1:14" s="124" customFormat="1" ht="22.5" customHeight="1" x14ac:dyDescent="0.2">
      <c r="A136" s="82">
        <v>242</v>
      </c>
      <c r="B136" s="123" t="str">
        <f t="shared" si="3"/>
        <v>5000M--</v>
      </c>
      <c r="C136" s="279"/>
      <c r="D136" s="279"/>
      <c r="E136" s="280"/>
      <c r="F136" s="281"/>
      <c r="G136" s="282"/>
      <c r="H136" s="282" t="s">
        <v>223</v>
      </c>
      <c r="I136" s="282" t="s">
        <v>566</v>
      </c>
      <c r="J136" s="283"/>
      <c r="K136" s="284"/>
      <c r="L136" s="284"/>
      <c r="M136" s="285"/>
      <c r="N136" s="285"/>
    </row>
    <row r="137" spans="1:14" s="124" customFormat="1" ht="22.5" customHeight="1" x14ac:dyDescent="0.2">
      <c r="A137" s="82">
        <v>243</v>
      </c>
      <c r="B137" s="123" t="str">
        <f t="shared" si="3"/>
        <v>5000M--</v>
      </c>
      <c r="C137" s="279"/>
      <c r="D137" s="279"/>
      <c r="E137" s="280"/>
      <c r="F137" s="281"/>
      <c r="G137" s="282"/>
      <c r="H137" s="282" t="s">
        <v>223</v>
      </c>
      <c r="I137" s="282" t="s">
        <v>566</v>
      </c>
      <c r="J137" s="283"/>
      <c r="K137" s="284"/>
      <c r="L137" s="284"/>
      <c r="M137" s="285"/>
      <c r="N137" s="285"/>
    </row>
    <row r="138" spans="1:14" s="124" customFormat="1" ht="22.5" customHeight="1" x14ac:dyDescent="0.2">
      <c r="A138" s="82">
        <v>244</v>
      </c>
      <c r="B138" s="123" t="str">
        <f t="shared" si="3"/>
        <v>5000M--</v>
      </c>
      <c r="C138" s="279"/>
      <c r="D138" s="279"/>
      <c r="E138" s="280"/>
      <c r="F138" s="281"/>
      <c r="G138" s="282"/>
      <c r="H138" s="282" t="s">
        <v>223</v>
      </c>
      <c r="I138" s="282" t="s">
        <v>566</v>
      </c>
      <c r="J138" s="283"/>
      <c r="K138" s="284"/>
      <c r="L138" s="284"/>
      <c r="M138" s="285"/>
      <c r="N138" s="285"/>
    </row>
    <row r="139" spans="1:14" s="124" customFormat="1" ht="22.5" customHeight="1" x14ac:dyDescent="0.2">
      <c r="A139" s="82">
        <v>245</v>
      </c>
      <c r="B139" s="123" t="str">
        <f t="shared" si="3"/>
        <v>5000M--</v>
      </c>
      <c r="C139" s="279"/>
      <c r="D139" s="279"/>
      <c r="E139" s="280"/>
      <c r="F139" s="281"/>
      <c r="G139" s="282"/>
      <c r="H139" s="282" t="s">
        <v>223</v>
      </c>
      <c r="I139" s="282" t="s">
        <v>566</v>
      </c>
      <c r="J139" s="283"/>
      <c r="K139" s="284"/>
      <c r="L139" s="284"/>
      <c r="M139" s="285"/>
      <c r="N139" s="285"/>
    </row>
    <row r="140" spans="1:14" s="124" customFormat="1" ht="22.5" customHeight="1" x14ac:dyDescent="0.2">
      <c r="A140" s="82">
        <v>246</v>
      </c>
      <c r="B140" s="123" t="str">
        <f t="shared" si="3"/>
        <v>5000M--</v>
      </c>
      <c r="C140" s="279"/>
      <c r="D140" s="279"/>
      <c r="E140" s="280"/>
      <c r="F140" s="281"/>
      <c r="G140" s="282"/>
      <c r="H140" s="282" t="s">
        <v>223</v>
      </c>
      <c r="I140" s="282" t="s">
        <v>566</v>
      </c>
      <c r="J140" s="283"/>
      <c r="K140" s="284"/>
      <c r="L140" s="284"/>
      <c r="M140" s="285"/>
      <c r="N140" s="285"/>
    </row>
    <row r="141" spans="1:14" s="124" customFormat="1" ht="22.5" customHeight="1" x14ac:dyDescent="0.2">
      <c r="A141" s="82">
        <v>247</v>
      </c>
      <c r="B141" s="123" t="str">
        <f t="shared" si="3"/>
        <v>5000M--</v>
      </c>
      <c r="C141" s="279"/>
      <c r="D141" s="279"/>
      <c r="E141" s="280"/>
      <c r="F141" s="281"/>
      <c r="G141" s="282"/>
      <c r="H141" s="282" t="s">
        <v>223</v>
      </c>
      <c r="I141" s="282" t="s">
        <v>566</v>
      </c>
      <c r="J141" s="283"/>
      <c r="K141" s="284"/>
      <c r="L141" s="284"/>
      <c r="M141" s="285"/>
      <c r="N141" s="285"/>
    </row>
    <row r="142" spans="1:14" s="124" customFormat="1" ht="22.5" customHeight="1" x14ac:dyDescent="0.2">
      <c r="A142" s="82">
        <v>248</v>
      </c>
      <c r="B142" s="123" t="str">
        <f t="shared" si="3"/>
        <v>5000M--</v>
      </c>
      <c r="C142" s="279"/>
      <c r="D142" s="279"/>
      <c r="E142" s="280"/>
      <c r="F142" s="281"/>
      <c r="G142" s="282"/>
      <c r="H142" s="282" t="s">
        <v>223</v>
      </c>
      <c r="I142" s="282" t="s">
        <v>566</v>
      </c>
      <c r="J142" s="283"/>
      <c r="K142" s="284"/>
      <c r="L142" s="284"/>
      <c r="M142" s="285"/>
      <c r="N142" s="285"/>
    </row>
    <row r="143" spans="1:14" s="124" customFormat="1" ht="22.5" customHeight="1" x14ac:dyDescent="0.2">
      <c r="A143" s="82">
        <v>249</v>
      </c>
      <c r="B143" s="123" t="str">
        <f t="shared" si="3"/>
        <v>5000M--</v>
      </c>
      <c r="C143" s="279"/>
      <c r="D143" s="279"/>
      <c r="E143" s="280"/>
      <c r="F143" s="281"/>
      <c r="G143" s="282"/>
      <c r="H143" s="282" t="s">
        <v>223</v>
      </c>
      <c r="I143" s="282" t="s">
        <v>566</v>
      </c>
      <c r="J143" s="283"/>
      <c r="K143" s="284"/>
      <c r="L143" s="284"/>
      <c r="M143" s="285"/>
      <c r="N143" s="285"/>
    </row>
    <row r="144" spans="1:14" s="124" customFormat="1" ht="22.5" customHeight="1" x14ac:dyDescent="0.2">
      <c r="A144" s="349"/>
      <c r="B144" s="350" t="str">
        <f t="shared" ref="B144:B155" si="4">CONCATENATE(I144,"-",K144,"-",L144)</f>
        <v>2000M.ENG--</v>
      </c>
      <c r="C144" s="350"/>
      <c r="D144" s="350"/>
      <c r="E144" s="351"/>
      <c r="F144" s="352"/>
      <c r="G144" s="353"/>
      <c r="H144" s="353" t="s">
        <v>223</v>
      </c>
      <c r="I144" s="353" t="s">
        <v>533</v>
      </c>
      <c r="J144" s="354"/>
      <c r="K144" s="355"/>
      <c r="L144" s="355"/>
      <c r="M144" s="356"/>
      <c r="N144" s="356"/>
    </row>
    <row r="145" spans="1:14" s="124" customFormat="1" ht="22.5" customHeight="1" x14ac:dyDescent="0.2">
      <c r="A145" s="349"/>
      <c r="B145" s="350" t="str">
        <f t="shared" si="4"/>
        <v>2000M.ENG--</v>
      </c>
      <c r="C145" s="350"/>
      <c r="D145" s="350"/>
      <c r="E145" s="351"/>
      <c r="F145" s="352"/>
      <c r="G145" s="353"/>
      <c r="H145" s="353" t="s">
        <v>223</v>
      </c>
      <c r="I145" s="353" t="s">
        <v>533</v>
      </c>
      <c r="J145" s="354"/>
      <c r="K145" s="355"/>
      <c r="L145" s="355"/>
      <c r="M145" s="356"/>
      <c r="N145" s="356"/>
    </row>
    <row r="146" spans="1:14" s="124" customFormat="1" ht="22.5" customHeight="1" x14ac:dyDescent="0.2">
      <c r="A146" s="349"/>
      <c r="B146" s="350" t="str">
        <f t="shared" si="4"/>
        <v>2000M.ENG--</v>
      </c>
      <c r="C146" s="350"/>
      <c r="D146" s="350"/>
      <c r="E146" s="351"/>
      <c r="F146" s="352"/>
      <c r="G146" s="353"/>
      <c r="H146" s="353" t="s">
        <v>223</v>
      </c>
      <c r="I146" s="353" t="s">
        <v>533</v>
      </c>
      <c r="J146" s="354"/>
      <c r="K146" s="355"/>
      <c r="L146" s="355"/>
      <c r="M146" s="356"/>
      <c r="N146" s="356"/>
    </row>
    <row r="147" spans="1:14" s="124" customFormat="1" ht="22.5" customHeight="1" x14ac:dyDescent="0.2">
      <c r="A147" s="349"/>
      <c r="B147" s="350" t="str">
        <f t="shared" si="4"/>
        <v>2000M.ENG--</v>
      </c>
      <c r="C147" s="350"/>
      <c r="D147" s="350"/>
      <c r="E147" s="351"/>
      <c r="F147" s="352"/>
      <c r="G147" s="353"/>
      <c r="H147" s="353" t="s">
        <v>223</v>
      </c>
      <c r="I147" s="353" t="s">
        <v>533</v>
      </c>
      <c r="J147" s="354"/>
      <c r="K147" s="355"/>
      <c r="L147" s="355"/>
      <c r="M147" s="356"/>
      <c r="N147" s="356"/>
    </row>
    <row r="148" spans="1:14" s="124" customFormat="1" ht="22.5" customHeight="1" x14ac:dyDescent="0.2">
      <c r="A148" s="349"/>
      <c r="B148" s="350" t="str">
        <f t="shared" si="4"/>
        <v>2000M.ENG--</v>
      </c>
      <c r="C148" s="350"/>
      <c r="D148" s="350"/>
      <c r="E148" s="351"/>
      <c r="F148" s="352"/>
      <c r="G148" s="353"/>
      <c r="H148" s="353" t="s">
        <v>223</v>
      </c>
      <c r="I148" s="353" t="s">
        <v>533</v>
      </c>
      <c r="J148" s="354"/>
      <c r="K148" s="355"/>
      <c r="L148" s="355"/>
      <c r="M148" s="356"/>
      <c r="N148" s="356"/>
    </row>
    <row r="149" spans="1:14" s="124" customFormat="1" ht="22.5" customHeight="1" x14ac:dyDescent="0.2">
      <c r="A149" s="349"/>
      <c r="B149" s="350" t="str">
        <f t="shared" si="4"/>
        <v>2000M.ENG--</v>
      </c>
      <c r="C149" s="350"/>
      <c r="D149" s="350"/>
      <c r="E149" s="351"/>
      <c r="F149" s="352"/>
      <c r="G149" s="353"/>
      <c r="H149" s="353" t="s">
        <v>223</v>
      </c>
      <c r="I149" s="353" t="s">
        <v>533</v>
      </c>
      <c r="J149" s="354"/>
      <c r="K149" s="355"/>
      <c r="L149" s="355"/>
      <c r="M149" s="356"/>
      <c r="N149" s="356"/>
    </row>
    <row r="150" spans="1:14" s="124" customFormat="1" ht="22.5" customHeight="1" x14ac:dyDescent="0.2">
      <c r="A150" s="349"/>
      <c r="B150" s="350" t="str">
        <f t="shared" si="4"/>
        <v>2000M.ENG--</v>
      </c>
      <c r="C150" s="350"/>
      <c r="D150" s="350"/>
      <c r="E150" s="351"/>
      <c r="F150" s="352"/>
      <c r="G150" s="353"/>
      <c r="H150" s="353" t="s">
        <v>223</v>
      </c>
      <c r="I150" s="353" t="s">
        <v>533</v>
      </c>
      <c r="J150" s="354"/>
      <c r="K150" s="355"/>
      <c r="L150" s="355"/>
      <c r="M150" s="356"/>
      <c r="N150" s="356"/>
    </row>
    <row r="151" spans="1:14" s="124" customFormat="1" ht="22.5" customHeight="1" x14ac:dyDescent="0.2">
      <c r="A151" s="82"/>
      <c r="B151" s="123" t="str">
        <f t="shared" si="4"/>
        <v>200M-1-1</v>
      </c>
      <c r="C151" s="307">
        <v>58</v>
      </c>
      <c r="D151" s="307">
        <v>13037112660</v>
      </c>
      <c r="E151" s="308" t="s">
        <v>852</v>
      </c>
      <c r="F151" s="309" t="s">
        <v>853</v>
      </c>
      <c r="G151" s="310" t="s">
        <v>219</v>
      </c>
      <c r="H151" s="310" t="s">
        <v>223</v>
      </c>
      <c r="I151" s="310" t="s">
        <v>229</v>
      </c>
      <c r="J151" s="311"/>
      <c r="K151" s="312" t="s">
        <v>344</v>
      </c>
      <c r="L151" s="312" t="s">
        <v>344</v>
      </c>
      <c r="M151" s="313"/>
      <c r="N151" s="313" t="s">
        <v>851</v>
      </c>
    </row>
    <row r="152" spans="1:14" s="124" customFormat="1" ht="22.5" customHeight="1" x14ac:dyDescent="0.2">
      <c r="A152" s="82">
        <v>314</v>
      </c>
      <c r="B152" s="123" t="str">
        <f t="shared" si="4"/>
        <v>200M-1-2</v>
      </c>
      <c r="C152" s="307">
        <v>70</v>
      </c>
      <c r="D152" s="307">
        <v>25982081588</v>
      </c>
      <c r="E152" s="308" t="s">
        <v>854</v>
      </c>
      <c r="F152" s="309" t="s">
        <v>855</v>
      </c>
      <c r="G152" s="310" t="s">
        <v>218</v>
      </c>
      <c r="H152" s="310" t="s">
        <v>223</v>
      </c>
      <c r="I152" s="310" t="s">
        <v>229</v>
      </c>
      <c r="J152" s="311"/>
      <c r="K152" s="312" t="s">
        <v>344</v>
      </c>
      <c r="L152" s="312" t="s">
        <v>345</v>
      </c>
      <c r="M152" s="313"/>
      <c r="N152" s="313" t="s">
        <v>851</v>
      </c>
    </row>
    <row r="153" spans="1:14" s="124" customFormat="1" ht="22.5" customHeight="1" x14ac:dyDescent="0.2">
      <c r="A153" s="82">
        <v>315</v>
      </c>
      <c r="B153" s="123" t="str">
        <f t="shared" si="4"/>
        <v>200M-1-4</v>
      </c>
      <c r="C153" s="307">
        <v>75</v>
      </c>
      <c r="D153" s="307">
        <v>43357479068</v>
      </c>
      <c r="E153" s="308" t="s">
        <v>858</v>
      </c>
      <c r="F153" s="309" t="s">
        <v>859</v>
      </c>
      <c r="G153" s="310" t="s">
        <v>218</v>
      </c>
      <c r="H153" s="310" t="s">
        <v>223</v>
      </c>
      <c r="I153" s="310" t="s">
        <v>229</v>
      </c>
      <c r="J153" s="311"/>
      <c r="K153" s="312" t="s">
        <v>344</v>
      </c>
      <c r="L153" s="312" t="s">
        <v>347</v>
      </c>
      <c r="M153" s="313"/>
      <c r="N153" s="313" t="s">
        <v>881</v>
      </c>
    </row>
    <row r="154" spans="1:14" s="124" customFormat="1" ht="22.5" customHeight="1" x14ac:dyDescent="0.2">
      <c r="A154" s="82">
        <v>316</v>
      </c>
      <c r="B154" s="123" t="str">
        <f t="shared" si="4"/>
        <v>200M-1-5</v>
      </c>
      <c r="C154" s="307">
        <v>149</v>
      </c>
      <c r="D154" s="307">
        <v>28676270794</v>
      </c>
      <c r="E154" s="308" t="s">
        <v>860</v>
      </c>
      <c r="F154" s="309" t="s">
        <v>861</v>
      </c>
      <c r="G154" s="310" t="s">
        <v>218</v>
      </c>
      <c r="H154" s="310" t="s">
        <v>223</v>
      </c>
      <c r="I154" s="310" t="s">
        <v>229</v>
      </c>
      <c r="J154" s="311"/>
      <c r="K154" s="312" t="s">
        <v>344</v>
      </c>
      <c r="L154" s="312" t="s">
        <v>348</v>
      </c>
      <c r="M154" s="313"/>
      <c r="N154" s="313" t="s">
        <v>881</v>
      </c>
    </row>
    <row r="155" spans="1:14" s="124" customFormat="1" ht="22.5" customHeight="1" x14ac:dyDescent="0.2">
      <c r="A155" s="82">
        <v>317</v>
      </c>
      <c r="B155" s="123" t="str">
        <f t="shared" si="4"/>
        <v>200M-1-6</v>
      </c>
      <c r="C155" s="307">
        <v>174</v>
      </c>
      <c r="D155" s="307">
        <v>17648277978</v>
      </c>
      <c r="E155" s="308" t="s">
        <v>862</v>
      </c>
      <c r="F155" s="309" t="s">
        <v>863</v>
      </c>
      <c r="G155" s="310" t="s">
        <v>221</v>
      </c>
      <c r="H155" s="310" t="s">
        <v>223</v>
      </c>
      <c r="I155" s="310" t="s">
        <v>229</v>
      </c>
      <c r="J155" s="311"/>
      <c r="K155" s="312" t="s">
        <v>344</v>
      </c>
      <c r="L155" s="312" t="s">
        <v>349</v>
      </c>
      <c r="M155" s="313"/>
      <c r="N155" s="313" t="s">
        <v>881</v>
      </c>
    </row>
    <row r="156" spans="1:14" s="124" customFormat="1" ht="22.5" customHeight="1" x14ac:dyDescent="0.2">
      <c r="A156" s="82">
        <v>318</v>
      </c>
      <c r="B156" s="123" t="str">
        <f t="shared" si="3"/>
        <v>200M-2-1</v>
      </c>
      <c r="C156" s="307">
        <v>68</v>
      </c>
      <c r="D156" s="307">
        <v>12887785062</v>
      </c>
      <c r="E156" s="308" t="s">
        <v>864</v>
      </c>
      <c r="F156" s="309" t="s">
        <v>865</v>
      </c>
      <c r="G156" s="310" t="s">
        <v>218</v>
      </c>
      <c r="H156" s="310" t="s">
        <v>223</v>
      </c>
      <c r="I156" s="310" t="s">
        <v>229</v>
      </c>
      <c r="J156" s="311"/>
      <c r="K156" s="312" t="s">
        <v>345</v>
      </c>
      <c r="L156" s="312" t="s">
        <v>344</v>
      </c>
      <c r="M156" s="313"/>
      <c r="N156" s="313" t="s">
        <v>882</v>
      </c>
    </row>
    <row r="157" spans="1:14" s="124" customFormat="1" ht="22.5" customHeight="1" x14ac:dyDescent="0.2">
      <c r="A157" s="82">
        <v>319</v>
      </c>
      <c r="B157" s="123" t="str">
        <f t="shared" si="3"/>
        <v>200M-2-2</v>
      </c>
      <c r="C157" s="307">
        <v>69</v>
      </c>
      <c r="D157" s="307">
        <v>50482062928</v>
      </c>
      <c r="E157" s="308" t="s">
        <v>871</v>
      </c>
      <c r="F157" s="309" t="s">
        <v>872</v>
      </c>
      <c r="G157" s="310" t="s">
        <v>218</v>
      </c>
      <c r="H157" s="310" t="s">
        <v>223</v>
      </c>
      <c r="I157" s="310" t="s">
        <v>229</v>
      </c>
      <c r="J157" s="311"/>
      <c r="K157" s="312" t="s">
        <v>345</v>
      </c>
      <c r="L157" s="312" t="s">
        <v>345</v>
      </c>
      <c r="M157" s="313"/>
      <c r="N157" s="313" t="s">
        <v>883</v>
      </c>
    </row>
    <row r="158" spans="1:14" s="124" customFormat="1" ht="22.5" customHeight="1" x14ac:dyDescent="0.2">
      <c r="A158" s="82">
        <v>320</v>
      </c>
      <c r="B158" s="123" t="str">
        <f t="shared" si="3"/>
        <v>200M-2-3</v>
      </c>
      <c r="C158" s="307">
        <v>101</v>
      </c>
      <c r="D158" s="307">
        <v>52402119712</v>
      </c>
      <c r="E158" s="308" t="s">
        <v>904</v>
      </c>
      <c r="F158" s="309" t="s">
        <v>905</v>
      </c>
      <c r="G158" s="310" t="s">
        <v>220</v>
      </c>
      <c r="H158" s="310" t="s">
        <v>223</v>
      </c>
      <c r="I158" s="310" t="s">
        <v>229</v>
      </c>
      <c r="J158" s="311"/>
      <c r="K158" s="312" t="s">
        <v>345</v>
      </c>
      <c r="L158" s="312" t="s">
        <v>346</v>
      </c>
      <c r="M158" s="313"/>
      <c r="N158" s="313" t="s">
        <v>906</v>
      </c>
    </row>
    <row r="159" spans="1:14" s="124" customFormat="1" ht="22.5" customHeight="1" x14ac:dyDescent="0.2">
      <c r="A159" s="82">
        <v>321</v>
      </c>
      <c r="B159" s="123" t="str">
        <f t="shared" si="3"/>
        <v>200M-2-4</v>
      </c>
      <c r="C159" s="307">
        <v>152</v>
      </c>
      <c r="D159" s="307">
        <v>11816536034</v>
      </c>
      <c r="E159" s="308" t="s">
        <v>879</v>
      </c>
      <c r="F159" s="309" t="s">
        <v>880</v>
      </c>
      <c r="G159" s="310" t="s">
        <v>218</v>
      </c>
      <c r="H159" s="310" t="s">
        <v>223</v>
      </c>
      <c r="I159" s="310" t="s">
        <v>229</v>
      </c>
      <c r="J159" s="311"/>
      <c r="K159" s="312" t="s">
        <v>345</v>
      </c>
      <c r="L159" s="312" t="s">
        <v>347</v>
      </c>
      <c r="M159" s="313"/>
      <c r="N159" s="313" t="s">
        <v>885</v>
      </c>
    </row>
    <row r="160" spans="1:14" s="124" customFormat="1" ht="22.5" customHeight="1" x14ac:dyDescent="0.2">
      <c r="A160" s="82">
        <v>322</v>
      </c>
      <c r="B160" s="123" t="str">
        <f t="shared" si="3"/>
        <v>200M-1-3</v>
      </c>
      <c r="C160" s="307">
        <v>199</v>
      </c>
      <c r="D160" s="307">
        <v>29182951276</v>
      </c>
      <c r="E160" s="308" t="s">
        <v>945</v>
      </c>
      <c r="F160" s="309" t="s">
        <v>946</v>
      </c>
      <c r="G160" s="310" t="s">
        <v>218</v>
      </c>
      <c r="H160" s="310" t="s">
        <v>223</v>
      </c>
      <c r="I160" s="310" t="s">
        <v>229</v>
      </c>
      <c r="J160" s="311"/>
      <c r="K160" s="312" t="s">
        <v>344</v>
      </c>
      <c r="L160" s="312" t="s">
        <v>346</v>
      </c>
      <c r="M160" s="313"/>
      <c r="N160" s="313" t="s">
        <v>895</v>
      </c>
    </row>
    <row r="161" spans="1:14" s="124" customFormat="1" ht="22.5" customHeight="1" x14ac:dyDescent="0.2">
      <c r="A161" s="82">
        <v>323</v>
      </c>
      <c r="B161" s="123" t="str">
        <f t="shared" si="3"/>
        <v>200M--</v>
      </c>
      <c r="C161" s="307"/>
      <c r="D161" s="307"/>
      <c r="E161" s="308"/>
      <c r="F161" s="309"/>
      <c r="G161" s="310"/>
      <c r="H161" s="310" t="s">
        <v>223</v>
      </c>
      <c r="I161" s="310" t="s">
        <v>229</v>
      </c>
      <c r="J161" s="311"/>
      <c r="K161" s="312"/>
      <c r="L161" s="312"/>
      <c r="M161" s="313"/>
      <c r="N161" s="313"/>
    </row>
    <row r="162" spans="1:14" s="124" customFormat="1" ht="22.5" customHeight="1" x14ac:dyDescent="0.2">
      <c r="A162" s="82">
        <v>324</v>
      </c>
      <c r="B162" s="123" t="str">
        <f t="shared" si="3"/>
        <v>200M--</v>
      </c>
      <c r="C162" s="307"/>
      <c r="D162" s="307"/>
      <c r="E162" s="308"/>
      <c r="F162" s="309"/>
      <c r="G162" s="310"/>
      <c r="H162" s="310" t="s">
        <v>223</v>
      </c>
      <c r="I162" s="310" t="s">
        <v>229</v>
      </c>
      <c r="J162" s="311"/>
      <c r="K162" s="312"/>
      <c r="L162" s="312"/>
      <c r="M162" s="313"/>
      <c r="N162" s="313"/>
    </row>
    <row r="163" spans="1:14" s="124" customFormat="1" ht="22.5" customHeight="1" x14ac:dyDescent="0.2">
      <c r="A163" s="82">
        <v>325</v>
      </c>
      <c r="B163" s="123" t="str">
        <f t="shared" si="3"/>
        <v>200M--</v>
      </c>
      <c r="C163" s="307"/>
      <c r="D163" s="307"/>
      <c r="E163" s="308"/>
      <c r="F163" s="309"/>
      <c r="G163" s="310"/>
      <c r="H163" s="310" t="s">
        <v>223</v>
      </c>
      <c r="I163" s="310" t="s">
        <v>229</v>
      </c>
      <c r="J163" s="311"/>
      <c r="K163" s="312"/>
      <c r="L163" s="312"/>
      <c r="M163" s="313"/>
      <c r="N163" s="313"/>
    </row>
    <row r="164" spans="1:14" s="124" customFormat="1" ht="22.5" customHeight="1" x14ac:dyDescent="0.2">
      <c r="A164" s="82">
        <v>326</v>
      </c>
      <c r="B164" s="123" t="str">
        <f t="shared" si="3"/>
        <v>200M--</v>
      </c>
      <c r="C164" s="307"/>
      <c r="D164" s="307"/>
      <c r="E164" s="308"/>
      <c r="F164" s="309"/>
      <c r="G164" s="310"/>
      <c r="H164" s="310" t="s">
        <v>223</v>
      </c>
      <c r="I164" s="310" t="s">
        <v>229</v>
      </c>
      <c r="J164" s="311"/>
      <c r="K164" s="312"/>
      <c r="L164" s="312"/>
      <c r="M164" s="313"/>
      <c r="N164" s="313"/>
    </row>
    <row r="165" spans="1:14" s="124" customFormat="1" ht="22.5" customHeight="1" x14ac:dyDescent="0.2">
      <c r="A165" s="82">
        <v>327</v>
      </c>
      <c r="B165" s="123" t="str">
        <f t="shared" ref="B165:B185" si="5">CONCATENATE(I165,"-",K165,"-",L165)</f>
        <v>200M--</v>
      </c>
      <c r="C165" s="307"/>
      <c r="D165" s="307"/>
      <c r="E165" s="308"/>
      <c r="F165" s="309"/>
      <c r="G165" s="310"/>
      <c r="H165" s="310" t="s">
        <v>223</v>
      </c>
      <c r="I165" s="310" t="s">
        <v>229</v>
      </c>
      <c r="J165" s="311"/>
      <c r="K165" s="312"/>
      <c r="L165" s="312"/>
      <c r="M165" s="313"/>
      <c r="N165" s="313"/>
    </row>
    <row r="166" spans="1:14" s="124" customFormat="1" ht="22.5" customHeight="1" x14ac:dyDescent="0.2">
      <c r="A166" s="82">
        <v>328</v>
      </c>
      <c r="B166" s="123" t="str">
        <f t="shared" si="5"/>
        <v>200M--</v>
      </c>
      <c r="C166" s="307"/>
      <c r="D166" s="307"/>
      <c r="E166" s="308"/>
      <c r="F166" s="309"/>
      <c r="G166" s="310"/>
      <c r="H166" s="310" t="s">
        <v>223</v>
      </c>
      <c r="I166" s="310" t="s">
        <v>229</v>
      </c>
      <c r="J166" s="311"/>
      <c r="K166" s="312"/>
      <c r="L166" s="312"/>
      <c r="M166" s="313"/>
      <c r="N166" s="313"/>
    </row>
    <row r="167" spans="1:14" s="124" customFormat="1" ht="22.5" customHeight="1" x14ac:dyDescent="0.2">
      <c r="A167" s="82">
        <v>329</v>
      </c>
      <c r="B167" s="123" t="str">
        <f t="shared" si="5"/>
        <v>200M--</v>
      </c>
      <c r="C167" s="307"/>
      <c r="D167" s="307"/>
      <c r="E167" s="308"/>
      <c r="F167" s="309"/>
      <c r="G167" s="310"/>
      <c r="H167" s="310" t="s">
        <v>223</v>
      </c>
      <c r="I167" s="310" t="s">
        <v>229</v>
      </c>
      <c r="J167" s="311"/>
      <c r="K167" s="312"/>
      <c r="L167" s="312"/>
      <c r="M167" s="313"/>
      <c r="N167" s="313"/>
    </row>
    <row r="168" spans="1:14" s="124" customFormat="1" ht="22.5" customHeight="1" x14ac:dyDescent="0.2">
      <c r="A168" s="82">
        <v>330</v>
      </c>
      <c r="B168" s="123" t="str">
        <f t="shared" si="5"/>
        <v>200M--</v>
      </c>
      <c r="C168" s="307"/>
      <c r="D168" s="307"/>
      <c r="E168" s="308"/>
      <c r="F168" s="309"/>
      <c r="G168" s="310"/>
      <c r="H168" s="310" t="s">
        <v>223</v>
      </c>
      <c r="I168" s="310" t="s">
        <v>229</v>
      </c>
      <c r="J168" s="311"/>
      <c r="K168" s="312"/>
      <c r="L168" s="312"/>
      <c r="M168" s="313"/>
      <c r="N168" s="313"/>
    </row>
    <row r="169" spans="1:14" s="124" customFormat="1" ht="22.5" customHeight="1" x14ac:dyDescent="0.2">
      <c r="A169" s="82">
        <v>331</v>
      </c>
      <c r="B169" s="123" t="str">
        <f t="shared" si="5"/>
        <v>200M--</v>
      </c>
      <c r="C169" s="307"/>
      <c r="D169" s="307"/>
      <c r="E169" s="308"/>
      <c r="F169" s="309"/>
      <c r="G169" s="310"/>
      <c r="H169" s="310" t="s">
        <v>223</v>
      </c>
      <c r="I169" s="310" t="s">
        <v>229</v>
      </c>
      <c r="J169" s="311"/>
      <c r="K169" s="312"/>
      <c r="L169" s="312"/>
      <c r="M169" s="313"/>
      <c r="N169" s="313"/>
    </row>
    <row r="170" spans="1:14" s="124" customFormat="1" ht="22.5" customHeight="1" x14ac:dyDescent="0.2">
      <c r="A170" s="82">
        <v>332</v>
      </c>
      <c r="B170" s="123" t="str">
        <f t="shared" si="5"/>
        <v>200M--</v>
      </c>
      <c r="C170" s="307"/>
      <c r="D170" s="307"/>
      <c r="E170" s="308"/>
      <c r="F170" s="309"/>
      <c r="G170" s="310"/>
      <c r="H170" s="310" t="s">
        <v>223</v>
      </c>
      <c r="I170" s="310" t="s">
        <v>229</v>
      </c>
      <c r="J170" s="311"/>
      <c r="K170" s="312"/>
      <c r="L170" s="312"/>
      <c r="M170" s="313"/>
      <c r="N170" s="313"/>
    </row>
    <row r="171" spans="1:14" s="124" customFormat="1" ht="22.5" customHeight="1" x14ac:dyDescent="0.2">
      <c r="A171" s="82">
        <v>333</v>
      </c>
      <c r="B171" s="123" t="str">
        <f t="shared" si="5"/>
        <v>200M--</v>
      </c>
      <c r="C171" s="307"/>
      <c r="D171" s="307"/>
      <c r="E171" s="308"/>
      <c r="F171" s="309"/>
      <c r="G171" s="310"/>
      <c r="H171" s="310" t="s">
        <v>223</v>
      </c>
      <c r="I171" s="310" t="s">
        <v>229</v>
      </c>
      <c r="J171" s="311"/>
      <c r="K171" s="312"/>
      <c r="L171" s="312"/>
      <c r="M171" s="313"/>
      <c r="N171" s="313"/>
    </row>
    <row r="172" spans="1:14" s="124" customFormat="1" ht="22.5" customHeight="1" x14ac:dyDescent="0.2">
      <c r="A172" s="82">
        <v>334</v>
      </c>
      <c r="B172" s="123" t="str">
        <f t="shared" si="5"/>
        <v>200M--</v>
      </c>
      <c r="C172" s="307"/>
      <c r="D172" s="307"/>
      <c r="E172" s="308"/>
      <c r="F172" s="309"/>
      <c r="G172" s="310"/>
      <c r="H172" s="310" t="s">
        <v>223</v>
      </c>
      <c r="I172" s="310" t="s">
        <v>229</v>
      </c>
      <c r="J172" s="311"/>
      <c r="K172" s="312"/>
      <c r="L172" s="312"/>
      <c r="M172" s="313"/>
      <c r="N172" s="313"/>
    </row>
    <row r="173" spans="1:14" s="124" customFormat="1" ht="22.5" customHeight="1" x14ac:dyDescent="0.2">
      <c r="A173" s="82">
        <v>353</v>
      </c>
      <c r="B173" s="123" t="str">
        <f t="shared" si="5"/>
        <v>5000M.Y-1-1</v>
      </c>
      <c r="C173" s="314">
        <v>66</v>
      </c>
      <c r="D173" s="314">
        <v>49744488378</v>
      </c>
      <c r="E173" s="315" t="s">
        <v>907</v>
      </c>
      <c r="F173" s="316" t="s">
        <v>908</v>
      </c>
      <c r="G173" s="317" t="s">
        <v>218</v>
      </c>
      <c r="H173" s="317" t="s">
        <v>223</v>
      </c>
      <c r="I173" s="317" t="s">
        <v>747</v>
      </c>
      <c r="J173" s="318"/>
      <c r="K173" s="319" t="s">
        <v>344</v>
      </c>
      <c r="L173" s="319" t="s">
        <v>344</v>
      </c>
      <c r="M173" s="320"/>
      <c r="N173" s="320" t="s">
        <v>895</v>
      </c>
    </row>
    <row r="174" spans="1:14" s="124" customFormat="1" ht="22.5" customHeight="1" x14ac:dyDescent="0.2">
      <c r="A174" s="82">
        <v>354</v>
      </c>
      <c r="B174" s="123" t="str">
        <f t="shared" si="5"/>
        <v>5000M.Y-1-2</v>
      </c>
      <c r="C174" s="314">
        <v>158</v>
      </c>
      <c r="D174" s="314">
        <v>14299146332</v>
      </c>
      <c r="E174" s="315" t="s">
        <v>900</v>
      </c>
      <c r="F174" s="316" t="s">
        <v>901</v>
      </c>
      <c r="G174" s="317" t="s">
        <v>218</v>
      </c>
      <c r="H174" s="317" t="s">
        <v>223</v>
      </c>
      <c r="I174" s="317" t="s">
        <v>747</v>
      </c>
      <c r="J174" s="318"/>
      <c r="K174" s="319" t="s">
        <v>344</v>
      </c>
      <c r="L174" s="319" t="s">
        <v>345</v>
      </c>
      <c r="M174" s="320"/>
      <c r="N174" s="320" t="s">
        <v>895</v>
      </c>
    </row>
    <row r="175" spans="1:14" s="124" customFormat="1" ht="22.5" customHeight="1" x14ac:dyDescent="0.2">
      <c r="A175" s="82">
        <v>355</v>
      </c>
      <c r="B175" s="123" t="str">
        <f t="shared" si="5"/>
        <v>5000M.Y-1-3</v>
      </c>
      <c r="C175" s="314">
        <v>69</v>
      </c>
      <c r="D175" s="314">
        <v>50482062928</v>
      </c>
      <c r="E175" s="315" t="s">
        <v>871</v>
      </c>
      <c r="F175" s="316" t="s">
        <v>872</v>
      </c>
      <c r="G175" s="317" t="s">
        <v>218</v>
      </c>
      <c r="H175" s="317" t="s">
        <v>223</v>
      </c>
      <c r="I175" s="317" t="s">
        <v>747</v>
      </c>
      <c r="J175" s="318"/>
      <c r="K175" s="319" t="s">
        <v>344</v>
      </c>
      <c r="L175" s="319" t="s">
        <v>346</v>
      </c>
      <c r="M175" s="320"/>
      <c r="N175" s="320" t="s">
        <v>883</v>
      </c>
    </row>
    <row r="176" spans="1:14" s="124" customFormat="1" ht="22.5" customHeight="1" x14ac:dyDescent="0.2">
      <c r="A176" s="82">
        <v>356</v>
      </c>
      <c r="B176" s="123" t="str">
        <f t="shared" si="5"/>
        <v>5000M.Y-1-4</v>
      </c>
      <c r="C176" s="314">
        <v>51</v>
      </c>
      <c r="D176" s="314">
        <v>44836917552</v>
      </c>
      <c r="E176" s="315" t="s">
        <v>875</v>
      </c>
      <c r="F176" s="316" t="s">
        <v>876</v>
      </c>
      <c r="G176" s="317" t="s">
        <v>218</v>
      </c>
      <c r="H176" s="317" t="s">
        <v>223</v>
      </c>
      <c r="I176" s="317" t="s">
        <v>747</v>
      </c>
      <c r="J176" s="318"/>
      <c r="K176" s="319" t="s">
        <v>344</v>
      </c>
      <c r="L176" s="319" t="s">
        <v>347</v>
      </c>
      <c r="M176" s="320"/>
      <c r="N176" s="320" t="s">
        <v>884</v>
      </c>
    </row>
    <row r="177" spans="1:14" s="124" customFormat="1" ht="22.5" customHeight="1" x14ac:dyDescent="0.2">
      <c r="A177" s="82">
        <v>357</v>
      </c>
      <c r="B177" s="123" t="str">
        <f t="shared" si="5"/>
        <v>5000M.Y--</v>
      </c>
      <c r="C177" s="314"/>
      <c r="D177" s="314"/>
      <c r="E177" s="315"/>
      <c r="F177" s="316"/>
      <c r="G177" s="317"/>
      <c r="H177" s="317" t="s">
        <v>223</v>
      </c>
      <c r="I177" s="317" t="s">
        <v>747</v>
      </c>
      <c r="J177" s="318"/>
      <c r="K177" s="319"/>
      <c r="L177" s="319"/>
      <c r="M177" s="320"/>
      <c r="N177" s="320"/>
    </row>
    <row r="178" spans="1:14" s="124" customFormat="1" ht="22.5" customHeight="1" x14ac:dyDescent="0.2">
      <c r="A178" s="82">
        <v>358</v>
      </c>
      <c r="B178" s="123" t="str">
        <f t="shared" si="5"/>
        <v>5000M.Y--</v>
      </c>
      <c r="C178" s="314"/>
      <c r="D178" s="314"/>
      <c r="E178" s="315"/>
      <c r="F178" s="316"/>
      <c r="G178" s="317"/>
      <c r="H178" s="317" t="s">
        <v>223</v>
      </c>
      <c r="I178" s="317" t="s">
        <v>747</v>
      </c>
      <c r="J178" s="318"/>
      <c r="K178" s="319"/>
      <c r="L178" s="319"/>
      <c r="M178" s="320"/>
      <c r="N178" s="320"/>
    </row>
    <row r="179" spans="1:14" s="124" customFormat="1" ht="22.5" customHeight="1" x14ac:dyDescent="0.2">
      <c r="A179" s="82">
        <v>359</v>
      </c>
      <c r="B179" s="123" t="str">
        <f t="shared" si="5"/>
        <v>5000M.Y--</v>
      </c>
      <c r="C179" s="314"/>
      <c r="D179" s="314"/>
      <c r="E179" s="315"/>
      <c r="F179" s="316"/>
      <c r="G179" s="317"/>
      <c r="H179" s="317" t="s">
        <v>223</v>
      </c>
      <c r="I179" s="317" t="s">
        <v>747</v>
      </c>
      <c r="J179" s="318"/>
      <c r="K179" s="319"/>
      <c r="L179" s="319"/>
      <c r="M179" s="320"/>
      <c r="N179" s="320"/>
    </row>
    <row r="180" spans="1:14" s="124" customFormat="1" ht="22.5" customHeight="1" x14ac:dyDescent="0.2">
      <c r="A180" s="82">
        <v>360</v>
      </c>
      <c r="B180" s="123" t="str">
        <f t="shared" si="5"/>
        <v>5000M.Y--</v>
      </c>
      <c r="C180" s="314"/>
      <c r="D180" s="314"/>
      <c r="E180" s="315"/>
      <c r="F180" s="316"/>
      <c r="G180" s="317"/>
      <c r="H180" s="317" t="s">
        <v>223</v>
      </c>
      <c r="I180" s="317" t="s">
        <v>747</v>
      </c>
      <c r="J180" s="318"/>
      <c r="K180" s="319"/>
      <c r="L180" s="319"/>
      <c r="M180" s="320"/>
      <c r="N180" s="320"/>
    </row>
    <row r="181" spans="1:14" s="124" customFormat="1" ht="22.5" customHeight="1" x14ac:dyDescent="0.2">
      <c r="A181" s="82">
        <v>361</v>
      </c>
      <c r="B181" s="123" t="str">
        <f t="shared" si="5"/>
        <v>5000M.Y--</v>
      </c>
      <c r="C181" s="314"/>
      <c r="D181" s="314"/>
      <c r="E181" s="315"/>
      <c r="F181" s="316"/>
      <c r="G181" s="317"/>
      <c r="H181" s="317" t="s">
        <v>223</v>
      </c>
      <c r="I181" s="317" t="s">
        <v>747</v>
      </c>
      <c r="J181" s="318"/>
      <c r="K181" s="319"/>
      <c r="L181" s="319"/>
      <c r="M181" s="320"/>
      <c r="N181" s="320"/>
    </row>
    <row r="182" spans="1:14" s="124" customFormat="1" ht="22.5" customHeight="1" x14ac:dyDescent="0.2">
      <c r="A182" s="82">
        <v>362</v>
      </c>
      <c r="B182" s="123" t="str">
        <f t="shared" si="5"/>
        <v>5000M.Y--</v>
      </c>
      <c r="C182" s="314"/>
      <c r="D182" s="314"/>
      <c r="E182" s="315"/>
      <c r="F182" s="316"/>
      <c r="G182" s="317"/>
      <c r="H182" s="317" t="s">
        <v>223</v>
      </c>
      <c r="I182" s="317" t="s">
        <v>747</v>
      </c>
      <c r="J182" s="318"/>
      <c r="K182" s="319"/>
      <c r="L182" s="319"/>
      <c r="M182" s="320"/>
      <c r="N182" s="320"/>
    </row>
    <row r="183" spans="1:14" s="124" customFormat="1" ht="22.5" customHeight="1" x14ac:dyDescent="0.2">
      <c r="A183" s="82">
        <v>363</v>
      </c>
      <c r="B183" s="123" t="str">
        <f t="shared" si="5"/>
        <v>5000M.Y--</v>
      </c>
      <c r="C183" s="314"/>
      <c r="D183" s="314"/>
      <c r="E183" s="315"/>
      <c r="F183" s="316"/>
      <c r="G183" s="317"/>
      <c r="H183" s="317" t="s">
        <v>223</v>
      </c>
      <c r="I183" s="317" t="s">
        <v>747</v>
      </c>
      <c r="J183" s="318"/>
      <c r="K183" s="319"/>
      <c r="L183" s="319"/>
      <c r="M183" s="320"/>
      <c r="N183" s="320"/>
    </row>
    <row r="184" spans="1:14" s="124" customFormat="1" ht="22.5" customHeight="1" x14ac:dyDescent="0.2">
      <c r="A184" s="82">
        <v>364</v>
      </c>
      <c r="B184" s="123" t="str">
        <f t="shared" si="5"/>
        <v>5000M.Y--</v>
      </c>
      <c r="C184" s="314"/>
      <c r="D184" s="314"/>
      <c r="E184" s="315"/>
      <c r="F184" s="316"/>
      <c r="G184" s="317"/>
      <c r="H184" s="317" t="s">
        <v>223</v>
      </c>
      <c r="I184" s="317" t="s">
        <v>747</v>
      </c>
      <c r="J184" s="318"/>
      <c r="K184" s="319"/>
      <c r="L184" s="319"/>
      <c r="M184" s="320"/>
      <c r="N184" s="320"/>
    </row>
    <row r="185" spans="1:14" s="124" customFormat="1" ht="22.5" customHeight="1" x14ac:dyDescent="0.2">
      <c r="A185" s="82">
        <v>365</v>
      </c>
      <c r="B185" s="123" t="str">
        <f t="shared" si="5"/>
        <v>5000M.Y--</v>
      </c>
      <c r="C185" s="314"/>
      <c r="D185" s="314"/>
      <c r="E185" s="315"/>
      <c r="F185" s="316"/>
      <c r="G185" s="317"/>
      <c r="H185" s="317" t="s">
        <v>223</v>
      </c>
      <c r="I185" s="317" t="s">
        <v>747</v>
      </c>
      <c r="J185" s="318"/>
      <c r="K185" s="319"/>
      <c r="L185" s="319"/>
      <c r="M185" s="320"/>
      <c r="N185" s="320"/>
    </row>
    <row r="186" spans="1:14" s="124" customFormat="1" ht="22.5" customHeight="1" x14ac:dyDescent="0.2">
      <c r="A186" s="82">
        <v>388</v>
      </c>
      <c r="B186" s="123" t="str">
        <f t="shared" ref="B186:B217" si="6">CONCATENATE(I186,"-",M186)</f>
        <v>UZUN-1</v>
      </c>
      <c r="C186" s="279">
        <v>165</v>
      </c>
      <c r="D186" s="279">
        <v>38431657838</v>
      </c>
      <c r="E186" s="280" t="s">
        <v>909</v>
      </c>
      <c r="F186" s="281" t="s">
        <v>910</v>
      </c>
      <c r="G186" s="282" t="s">
        <v>220</v>
      </c>
      <c r="H186" s="282" t="s">
        <v>223</v>
      </c>
      <c r="I186" s="282" t="s">
        <v>77</v>
      </c>
      <c r="J186" s="283"/>
      <c r="K186" s="284"/>
      <c r="L186" s="284"/>
      <c r="M186" s="285">
        <v>1</v>
      </c>
      <c r="N186" s="285" t="s">
        <v>895</v>
      </c>
    </row>
    <row r="187" spans="1:14" s="124" customFormat="1" ht="22.5" customHeight="1" x14ac:dyDescent="0.2">
      <c r="A187" s="82">
        <v>389</v>
      </c>
      <c r="B187" s="123" t="str">
        <f t="shared" si="6"/>
        <v>UZUN-</v>
      </c>
      <c r="C187" s="279"/>
      <c r="D187" s="279"/>
      <c r="E187" s="280"/>
      <c r="F187" s="281"/>
      <c r="G187" s="282"/>
      <c r="H187" s="282" t="s">
        <v>223</v>
      </c>
      <c r="I187" s="282" t="s">
        <v>77</v>
      </c>
      <c r="J187" s="283"/>
      <c r="K187" s="284"/>
      <c r="L187" s="284"/>
      <c r="M187" s="285"/>
      <c r="N187" s="285"/>
    </row>
    <row r="188" spans="1:14" s="124" customFormat="1" ht="22.5" customHeight="1" x14ac:dyDescent="0.2">
      <c r="A188" s="82">
        <v>390</v>
      </c>
      <c r="B188" s="123" t="str">
        <f t="shared" si="6"/>
        <v>UZUN-</v>
      </c>
      <c r="C188" s="279"/>
      <c r="D188" s="279"/>
      <c r="E188" s="280"/>
      <c r="F188" s="281"/>
      <c r="G188" s="282"/>
      <c r="H188" s="282" t="s">
        <v>223</v>
      </c>
      <c r="I188" s="282" t="s">
        <v>77</v>
      </c>
      <c r="J188" s="283"/>
      <c r="K188" s="284"/>
      <c r="L188" s="284"/>
      <c r="M188" s="285"/>
      <c r="N188" s="285"/>
    </row>
    <row r="189" spans="1:14" s="124" customFormat="1" ht="22.5" customHeight="1" x14ac:dyDescent="0.2">
      <c r="A189" s="82">
        <v>391</v>
      </c>
      <c r="B189" s="123" t="str">
        <f t="shared" si="6"/>
        <v>UZUN-</v>
      </c>
      <c r="C189" s="279"/>
      <c r="D189" s="279"/>
      <c r="E189" s="280"/>
      <c r="F189" s="281"/>
      <c r="G189" s="282"/>
      <c r="H189" s="282" t="s">
        <v>223</v>
      </c>
      <c r="I189" s="282" t="s">
        <v>77</v>
      </c>
      <c r="J189" s="283"/>
      <c r="K189" s="284"/>
      <c r="L189" s="284"/>
      <c r="M189" s="285"/>
      <c r="N189" s="285"/>
    </row>
    <row r="190" spans="1:14" s="124" customFormat="1" ht="22.5" customHeight="1" x14ac:dyDescent="0.2">
      <c r="A190" s="82">
        <v>392</v>
      </c>
      <c r="B190" s="123" t="str">
        <f t="shared" si="6"/>
        <v>UZUN-</v>
      </c>
      <c r="C190" s="279"/>
      <c r="D190" s="279"/>
      <c r="E190" s="280"/>
      <c r="F190" s="281"/>
      <c r="G190" s="282"/>
      <c r="H190" s="282" t="s">
        <v>223</v>
      </c>
      <c r="I190" s="282" t="s">
        <v>77</v>
      </c>
      <c r="J190" s="283"/>
      <c r="K190" s="284"/>
      <c r="L190" s="284"/>
      <c r="M190" s="285"/>
      <c r="N190" s="285"/>
    </row>
    <row r="191" spans="1:14" s="124" customFormat="1" ht="22.5" customHeight="1" x14ac:dyDescent="0.2">
      <c r="A191" s="82">
        <v>393</v>
      </c>
      <c r="B191" s="123" t="str">
        <f t="shared" si="6"/>
        <v>UZUN-</v>
      </c>
      <c r="C191" s="279"/>
      <c r="D191" s="279"/>
      <c r="E191" s="280"/>
      <c r="F191" s="281"/>
      <c r="G191" s="282"/>
      <c r="H191" s="282" t="s">
        <v>223</v>
      </c>
      <c r="I191" s="282" t="s">
        <v>77</v>
      </c>
      <c r="J191" s="283"/>
      <c r="K191" s="284"/>
      <c r="L191" s="284"/>
      <c r="M191" s="285"/>
      <c r="N191" s="285"/>
    </row>
    <row r="192" spans="1:14" s="124" customFormat="1" ht="22.5" customHeight="1" x14ac:dyDescent="0.2">
      <c r="A192" s="82">
        <v>394</v>
      </c>
      <c r="B192" s="123" t="str">
        <f t="shared" si="6"/>
        <v>UZUN-</v>
      </c>
      <c r="C192" s="279"/>
      <c r="D192" s="279"/>
      <c r="E192" s="280"/>
      <c r="F192" s="281"/>
      <c r="G192" s="282"/>
      <c r="H192" s="282" t="s">
        <v>223</v>
      </c>
      <c r="I192" s="282" t="s">
        <v>77</v>
      </c>
      <c r="J192" s="283"/>
      <c r="K192" s="284"/>
      <c r="L192" s="284"/>
      <c r="M192" s="285"/>
      <c r="N192" s="285"/>
    </row>
    <row r="193" spans="1:14" s="188" customFormat="1" ht="22.5" customHeight="1" x14ac:dyDescent="0.2">
      <c r="A193" s="82">
        <v>395</v>
      </c>
      <c r="B193" s="123" t="str">
        <f t="shared" si="6"/>
        <v>UZUN-</v>
      </c>
      <c r="C193" s="279"/>
      <c r="D193" s="279"/>
      <c r="E193" s="280"/>
      <c r="F193" s="281"/>
      <c r="G193" s="282"/>
      <c r="H193" s="282" t="s">
        <v>223</v>
      </c>
      <c r="I193" s="282" t="s">
        <v>77</v>
      </c>
      <c r="J193" s="283"/>
      <c r="K193" s="284"/>
      <c r="L193" s="284"/>
      <c r="M193" s="285"/>
      <c r="N193" s="285"/>
    </row>
    <row r="194" spans="1:14" s="188" customFormat="1" ht="22.5" customHeight="1" x14ac:dyDescent="0.2">
      <c r="A194" s="82">
        <v>396</v>
      </c>
      <c r="B194" s="123" t="str">
        <f t="shared" si="6"/>
        <v>UZUN-</v>
      </c>
      <c r="C194" s="279"/>
      <c r="D194" s="279"/>
      <c r="E194" s="280"/>
      <c r="F194" s="281"/>
      <c r="G194" s="282"/>
      <c r="H194" s="282" t="s">
        <v>223</v>
      </c>
      <c r="I194" s="282" t="s">
        <v>77</v>
      </c>
      <c r="J194" s="283"/>
      <c r="K194" s="284"/>
      <c r="L194" s="284"/>
      <c r="M194" s="285"/>
      <c r="N194" s="285"/>
    </row>
    <row r="195" spans="1:14" s="124" customFormat="1" ht="22.5" customHeight="1" x14ac:dyDescent="0.2">
      <c r="A195" s="82">
        <v>397</v>
      </c>
      <c r="B195" s="123" t="str">
        <f t="shared" si="6"/>
        <v>UZUN-</v>
      </c>
      <c r="C195" s="279"/>
      <c r="D195" s="279"/>
      <c r="E195" s="280"/>
      <c r="F195" s="281"/>
      <c r="G195" s="282"/>
      <c r="H195" s="282" t="s">
        <v>223</v>
      </c>
      <c r="I195" s="282" t="s">
        <v>77</v>
      </c>
      <c r="J195" s="283"/>
      <c r="K195" s="284"/>
      <c r="L195" s="284"/>
      <c r="M195" s="285"/>
      <c r="N195" s="285"/>
    </row>
    <row r="196" spans="1:14" s="124" customFormat="1" ht="22.5" customHeight="1" x14ac:dyDescent="0.2">
      <c r="A196" s="82">
        <v>398</v>
      </c>
      <c r="B196" s="123" t="str">
        <f t="shared" si="6"/>
        <v>UZUN-</v>
      </c>
      <c r="C196" s="279"/>
      <c r="D196" s="279"/>
      <c r="E196" s="280"/>
      <c r="F196" s="281"/>
      <c r="G196" s="282"/>
      <c r="H196" s="282" t="s">
        <v>223</v>
      </c>
      <c r="I196" s="282" t="s">
        <v>77</v>
      </c>
      <c r="J196" s="283"/>
      <c r="K196" s="284"/>
      <c r="L196" s="284"/>
      <c r="M196" s="285"/>
      <c r="N196" s="285"/>
    </row>
    <row r="197" spans="1:14" s="124" customFormat="1" ht="22.5" customHeight="1" x14ac:dyDescent="0.2">
      <c r="A197" s="82">
        <v>399</v>
      </c>
      <c r="B197" s="123" t="str">
        <f t="shared" si="6"/>
        <v>UZUN-</v>
      </c>
      <c r="C197" s="279"/>
      <c r="D197" s="279"/>
      <c r="E197" s="280"/>
      <c r="F197" s="281"/>
      <c r="G197" s="282"/>
      <c r="H197" s="282" t="s">
        <v>223</v>
      </c>
      <c r="I197" s="282" t="s">
        <v>77</v>
      </c>
      <c r="J197" s="283"/>
      <c r="K197" s="284"/>
      <c r="L197" s="284"/>
      <c r="M197" s="285"/>
      <c r="N197" s="285"/>
    </row>
    <row r="198" spans="1:14" s="124" customFormat="1" ht="22.5" customHeight="1" x14ac:dyDescent="0.2">
      <c r="A198" s="82">
        <v>400</v>
      </c>
      <c r="B198" s="123" t="str">
        <f t="shared" si="6"/>
        <v>UZUN-</v>
      </c>
      <c r="C198" s="279"/>
      <c r="D198" s="279"/>
      <c r="E198" s="280"/>
      <c r="F198" s="281"/>
      <c r="G198" s="282"/>
      <c r="H198" s="282" t="s">
        <v>223</v>
      </c>
      <c r="I198" s="282" t="s">
        <v>77</v>
      </c>
      <c r="J198" s="283"/>
      <c r="K198" s="284"/>
      <c r="L198" s="284"/>
      <c r="M198" s="285"/>
      <c r="N198" s="285"/>
    </row>
    <row r="199" spans="1:14" s="124" customFormat="1" ht="22.5" customHeight="1" x14ac:dyDescent="0.2">
      <c r="A199" s="82">
        <v>401</v>
      </c>
      <c r="B199" s="123" t="str">
        <f t="shared" si="6"/>
        <v>UZUN-</v>
      </c>
      <c r="C199" s="279"/>
      <c r="D199" s="279"/>
      <c r="E199" s="280"/>
      <c r="F199" s="281"/>
      <c r="G199" s="282"/>
      <c r="H199" s="282" t="s">
        <v>223</v>
      </c>
      <c r="I199" s="282" t="s">
        <v>77</v>
      </c>
      <c r="J199" s="283"/>
      <c r="K199" s="284"/>
      <c r="L199" s="284"/>
      <c r="M199" s="285"/>
      <c r="N199" s="285"/>
    </row>
    <row r="200" spans="1:14" s="124" customFormat="1" ht="22.5" customHeight="1" x14ac:dyDescent="0.2">
      <c r="A200" s="82">
        <v>402</v>
      </c>
      <c r="B200" s="123" t="str">
        <f t="shared" si="6"/>
        <v>UZUN-</v>
      </c>
      <c r="C200" s="279"/>
      <c r="D200" s="279"/>
      <c r="E200" s="280"/>
      <c r="F200" s="281"/>
      <c r="G200" s="282"/>
      <c r="H200" s="282" t="s">
        <v>223</v>
      </c>
      <c r="I200" s="282" t="s">
        <v>77</v>
      </c>
      <c r="J200" s="283"/>
      <c r="K200" s="284"/>
      <c r="L200" s="284"/>
      <c r="M200" s="285"/>
      <c r="N200" s="285"/>
    </row>
    <row r="201" spans="1:14" s="124" customFormat="1" ht="22.5" customHeight="1" x14ac:dyDescent="0.2">
      <c r="A201" s="82">
        <v>410</v>
      </c>
      <c r="B201" s="123" t="str">
        <f t="shared" si="6"/>
        <v>DİSK-21</v>
      </c>
      <c r="C201" s="123">
        <v>190</v>
      </c>
      <c r="D201" s="123">
        <v>26849289536</v>
      </c>
      <c r="E201" s="217" t="s">
        <v>911</v>
      </c>
      <c r="F201" s="218" t="s">
        <v>912</v>
      </c>
      <c r="G201" s="176" t="s">
        <v>891</v>
      </c>
      <c r="H201" s="176" t="s">
        <v>223</v>
      </c>
      <c r="I201" s="176" t="s">
        <v>677</v>
      </c>
      <c r="J201" s="219"/>
      <c r="K201" s="220"/>
      <c r="L201" s="220"/>
      <c r="M201" s="221">
        <v>21</v>
      </c>
      <c r="N201" s="221" t="s">
        <v>882</v>
      </c>
    </row>
    <row r="202" spans="1:14" s="124" customFormat="1" ht="22.5" customHeight="1" x14ac:dyDescent="0.2">
      <c r="A202" s="82">
        <v>411</v>
      </c>
      <c r="B202" s="123" t="str">
        <f t="shared" si="6"/>
        <v>DİSK-31</v>
      </c>
      <c r="C202" s="123">
        <v>42</v>
      </c>
      <c r="D202" s="123">
        <v>30535725482</v>
      </c>
      <c r="E202" s="217" t="s">
        <v>913</v>
      </c>
      <c r="F202" s="218" t="s">
        <v>914</v>
      </c>
      <c r="G202" s="176" t="s">
        <v>220</v>
      </c>
      <c r="H202" s="176" t="s">
        <v>223</v>
      </c>
      <c r="I202" s="176" t="s">
        <v>677</v>
      </c>
      <c r="J202" s="219"/>
      <c r="K202" s="220"/>
      <c r="L202" s="220"/>
      <c r="M202" s="221">
        <v>31</v>
      </c>
      <c r="N202" s="221" t="s">
        <v>883</v>
      </c>
    </row>
    <row r="203" spans="1:14" s="124" customFormat="1" ht="22.5" customHeight="1" x14ac:dyDescent="0.2">
      <c r="A203" s="82">
        <v>412</v>
      </c>
      <c r="B203" s="123" t="str">
        <f t="shared" si="6"/>
        <v>DİSK-11</v>
      </c>
      <c r="C203" s="123">
        <v>204</v>
      </c>
      <c r="D203" s="123">
        <v>13216466256</v>
      </c>
      <c r="E203" s="217" t="s">
        <v>947</v>
      </c>
      <c r="F203" s="218" t="s">
        <v>948</v>
      </c>
      <c r="G203" s="176" t="s">
        <v>949</v>
      </c>
      <c r="H203" s="176" t="s">
        <v>223</v>
      </c>
      <c r="I203" s="176" t="s">
        <v>677</v>
      </c>
      <c r="J203" s="219"/>
      <c r="K203" s="220"/>
      <c r="L203" s="220"/>
      <c r="M203" s="221">
        <v>11</v>
      </c>
      <c r="N203" s="221" t="s">
        <v>895</v>
      </c>
    </row>
    <row r="204" spans="1:14" s="124" customFormat="1" ht="22.5" customHeight="1" x14ac:dyDescent="0.2">
      <c r="A204" s="82">
        <v>413</v>
      </c>
      <c r="B204" s="123" t="str">
        <f t="shared" si="6"/>
        <v>DİSK-1</v>
      </c>
      <c r="C204" s="123">
        <v>211</v>
      </c>
      <c r="D204" s="123"/>
      <c r="E204" s="217">
        <v>27863</v>
      </c>
      <c r="F204" s="218" t="s">
        <v>950</v>
      </c>
      <c r="G204" s="176" t="s">
        <v>891</v>
      </c>
      <c r="H204" s="176" t="s">
        <v>223</v>
      </c>
      <c r="I204" s="176" t="s">
        <v>677</v>
      </c>
      <c r="J204" s="219"/>
      <c r="K204" s="220"/>
      <c r="L204" s="220"/>
      <c r="M204" s="221">
        <v>1</v>
      </c>
      <c r="N204" s="221" t="s">
        <v>851</v>
      </c>
    </row>
    <row r="205" spans="1:14" s="124" customFormat="1" ht="22.5" customHeight="1" x14ac:dyDescent="0.2">
      <c r="A205" s="82">
        <v>414</v>
      </c>
      <c r="B205" s="123" t="str">
        <f t="shared" si="6"/>
        <v>DİSK-</v>
      </c>
      <c r="C205" s="123"/>
      <c r="D205" s="123"/>
      <c r="E205" s="217"/>
      <c r="F205" s="218"/>
      <c r="G205" s="176"/>
      <c r="H205" s="176" t="s">
        <v>223</v>
      </c>
      <c r="I205" s="176" t="s">
        <v>677</v>
      </c>
      <c r="J205" s="219"/>
      <c r="K205" s="220"/>
      <c r="L205" s="220"/>
      <c r="M205" s="221"/>
      <c r="N205" s="221"/>
    </row>
    <row r="206" spans="1:14" s="124" customFormat="1" ht="22.5" customHeight="1" x14ac:dyDescent="0.2">
      <c r="A206" s="82">
        <v>415</v>
      </c>
      <c r="B206" s="123" t="str">
        <f t="shared" si="6"/>
        <v>DİSK-</v>
      </c>
      <c r="C206" s="123"/>
      <c r="D206" s="123"/>
      <c r="E206" s="217"/>
      <c r="F206" s="218"/>
      <c r="G206" s="176"/>
      <c r="H206" s="176" t="s">
        <v>223</v>
      </c>
      <c r="I206" s="176" t="s">
        <v>677</v>
      </c>
      <c r="J206" s="219"/>
      <c r="K206" s="220"/>
      <c r="L206" s="220"/>
      <c r="M206" s="221"/>
      <c r="N206" s="221"/>
    </row>
    <row r="207" spans="1:14" s="124" customFormat="1" ht="22.5" customHeight="1" x14ac:dyDescent="0.2">
      <c r="A207" s="82">
        <v>416</v>
      </c>
      <c r="B207" s="123" t="str">
        <f t="shared" si="6"/>
        <v>DİSK-</v>
      </c>
      <c r="C207" s="123"/>
      <c r="D207" s="123"/>
      <c r="E207" s="217"/>
      <c r="F207" s="218"/>
      <c r="G207" s="176"/>
      <c r="H207" s="176" t="s">
        <v>223</v>
      </c>
      <c r="I207" s="176" t="s">
        <v>677</v>
      </c>
      <c r="J207" s="219"/>
      <c r="K207" s="220"/>
      <c r="L207" s="220"/>
      <c r="M207" s="221"/>
      <c r="N207" s="221"/>
    </row>
    <row r="208" spans="1:14" s="124" customFormat="1" ht="22.5" customHeight="1" x14ac:dyDescent="0.2">
      <c r="A208" s="82">
        <v>417</v>
      </c>
      <c r="B208" s="123" t="str">
        <f t="shared" si="6"/>
        <v>DİSK-</v>
      </c>
      <c r="C208" s="123"/>
      <c r="D208" s="123"/>
      <c r="E208" s="217"/>
      <c r="F208" s="218"/>
      <c r="G208" s="176"/>
      <c r="H208" s="176" t="s">
        <v>223</v>
      </c>
      <c r="I208" s="176" t="s">
        <v>677</v>
      </c>
      <c r="J208" s="219"/>
      <c r="K208" s="220"/>
      <c r="L208" s="220"/>
      <c r="M208" s="221"/>
      <c r="N208" s="221"/>
    </row>
    <row r="209" spans="1:14" s="124" customFormat="1" ht="22.5" customHeight="1" x14ac:dyDescent="0.2">
      <c r="A209" s="82">
        <v>418</v>
      </c>
      <c r="B209" s="123" t="str">
        <f t="shared" si="6"/>
        <v>DİSK-</v>
      </c>
      <c r="C209" s="123"/>
      <c r="D209" s="123"/>
      <c r="E209" s="217"/>
      <c r="F209" s="218"/>
      <c r="G209" s="176"/>
      <c r="H209" s="176" t="s">
        <v>223</v>
      </c>
      <c r="I209" s="176" t="s">
        <v>677</v>
      </c>
      <c r="J209" s="219"/>
      <c r="K209" s="220"/>
      <c r="L209" s="220"/>
      <c r="M209" s="221"/>
      <c r="N209" s="221"/>
    </row>
    <row r="210" spans="1:14" s="124" customFormat="1" ht="22.5" customHeight="1" x14ac:dyDescent="0.2">
      <c r="A210" s="82">
        <v>419</v>
      </c>
      <c r="B210" s="123" t="str">
        <f t="shared" si="6"/>
        <v>DİSK-</v>
      </c>
      <c r="C210" s="123"/>
      <c r="D210" s="123"/>
      <c r="E210" s="217"/>
      <c r="F210" s="218"/>
      <c r="G210" s="176"/>
      <c r="H210" s="176" t="s">
        <v>223</v>
      </c>
      <c r="I210" s="176" t="s">
        <v>677</v>
      </c>
      <c r="J210" s="219"/>
      <c r="K210" s="220"/>
      <c r="L210" s="220"/>
      <c r="M210" s="221"/>
      <c r="N210" s="221"/>
    </row>
    <row r="211" spans="1:14" s="124" customFormat="1" ht="22.5" customHeight="1" x14ac:dyDescent="0.2">
      <c r="A211" s="82">
        <v>420</v>
      </c>
      <c r="B211" s="123" t="str">
        <f t="shared" si="6"/>
        <v>DİSK-</v>
      </c>
      <c r="C211" s="123"/>
      <c r="D211" s="123"/>
      <c r="E211" s="217"/>
      <c r="F211" s="218"/>
      <c r="G211" s="176"/>
      <c r="H211" s="176" t="s">
        <v>223</v>
      </c>
      <c r="I211" s="176" t="s">
        <v>677</v>
      </c>
      <c r="J211" s="219"/>
      <c r="K211" s="220"/>
      <c r="L211" s="220"/>
      <c r="M211" s="221"/>
      <c r="N211" s="221"/>
    </row>
    <row r="212" spans="1:14" s="124" customFormat="1" ht="22.5" customHeight="1" x14ac:dyDescent="0.2">
      <c r="A212" s="82">
        <v>421</v>
      </c>
      <c r="B212" s="123" t="str">
        <f t="shared" si="6"/>
        <v>DİSK-</v>
      </c>
      <c r="C212" s="123"/>
      <c r="D212" s="123"/>
      <c r="E212" s="217"/>
      <c r="F212" s="218"/>
      <c r="G212" s="176"/>
      <c r="H212" s="176" t="s">
        <v>223</v>
      </c>
      <c r="I212" s="176" t="s">
        <v>677</v>
      </c>
      <c r="J212" s="219"/>
      <c r="K212" s="220"/>
      <c r="L212" s="220"/>
      <c r="M212" s="221"/>
      <c r="N212" s="221"/>
    </row>
    <row r="213" spans="1:14" s="124" customFormat="1" ht="22.5" customHeight="1" x14ac:dyDescent="0.2">
      <c r="A213" s="82">
        <v>422</v>
      </c>
      <c r="B213" s="123" t="str">
        <f t="shared" si="6"/>
        <v>DİSK-</v>
      </c>
      <c r="C213" s="123"/>
      <c r="D213" s="123"/>
      <c r="E213" s="217"/>
      <c r="F213" s="218"/>
      <c r="G213" s="176"/>
      <c r="H213" s="176" t="s">
        <v>223</v>
      </c>
      <c r="I213" s="176" t="s">
        <v>677</v>
      </c>
      <c r="J213" s="219"/>
      <c r="K213" s="220"/>
      <c r="L213" s="220"/>
      <c r="M213" s="221"/>
      <c r="N213" s="221"/>
    </row>
    <row r="214" spans="1:14" s="124" customFormat="1" ht="22.5" customHeight="1" x14ac:dyDescent="0.2">
      <c r="A214" s="82">
        <v>423</v>
      </c>
      <c r="B214" s="123" t="str">
        <f t="shared" si="6"/>
        <v>DİSK-</v>
      </c>
      <c r="C214" s="123"/>
      <c r="D214" s="123"/>
      <c r="E214" s="217"/>
      <c r="F214" s="218"/>
      <c r="G214" s="176"/>
      <c r="H214" s="176" t="s">
        <v>223</v>
      </c>
      <c r="I214" s="176" t="s">
        <v>677</v>
      </c>
      <c r="J214" s="219"/>
      <c r="K214" s="220"/>
      <c r="L214" s="220"/>
      <c r="M214" s="221"/>
      <c r="N214" s="221"/>
    </row>
    <row r="215" spans="1:14" s="124" customFormat="1" ht="22.5" customHeight="1" x14ac:dyDescent="0.2">
      <c r="A215" s="82">
        <v>424</v>
      </c>
      <c r="B215" s="123" t="str">
        <f t="shared" si="6"/>
        <v>DİSK-</v>
      </c>
      <c r="C215" s="123"/>
      <c r="D215" s="123"/>
      <c r="E215" s="217"/>
      <c r="F215" s="218"/>
      <c r="G215" s="176"/>
      <c r="H215" s="176" t="s">
        <v>223</v>
      </c>
      <c r="I215" s="176" t="s">
        <v>677</v>
      </c>
      <c r="J215" s="219"/>
      <c r="K215" s="220"/>
      <c r="L215" s="220"/>
      <c r="M215" s="221"/>
      <c r="N215" s="221"/>
    </row>
    <row r="216" spans="1:14" s="124" customFormat="1" ht="22.5" customHeight="1" x14ac:dyDescent="0.2">
      <c r="A216" s="82">
        <v>425</v>
      </c>
      <c r="B216" s="123" t="str">
        <f t="shared" si="6"/>
        <v>DİSK-</v>
      </c>
      <c r="C216" s="123"/>
      <c r="D216" s="123"/>
      <c r="E216" s="217"/>
      <c r="F216" s="218"/>
      <c r="G216" s="176"/>
      <c r="H216" s="176" t="s">
        <v>223</v>
      </c>
      <c r="I216" s="176" t="s">
        <v>677</v>
      </c>
      <c r="J216" s="219"/>
      <c r="K216" s="220"/>
      <c r="L216" s="220"/>
      <c r="M216" s="221"/>
      <c r="N216" s="221"/>
    </row>
    <row r="217" spans="1:14" s="124" customFormat="1" ht="22.5" customHeight="1" x14ac:dyDescent="0.2">
      <c r="A217" s="82">
        <v>426</v>
      </c>
      <c r="B217" s="123" t="str">
        <f t="shared" si="6"/>
        <v>DİSK-</v>
      </c>
      <c r="C217" s="123"/>
      <c r="D217" s="123"/>
      <c r="E217" s="217"/>
      <c r="F217" s="218"/>
      <c r="G217" s="176"/>
      <c r="H217" s="176" t="s">
        <v>223</v>
      </c>
      <c r="I217" s="176" t="s">
        <v>677</v>
      </c>
      <c r="J217" s="219"/>
      <c r="K217" s="220"/>
      <c r="L217" s="220"/>
      <c r="M217" s="221"/>
      <c r="N217" s="221"/>
    </row>
    <row r="218" spans="1:14" s="124" customFormat="1" ht="22.5" customHeight="1" x14ac:dyDescent="0.2">
      <c r="A218" s="82">
        <v>444</v>
      </c>
      <c r="B218" s="123" t="str">
        <f t="shared" ref="B218:B255" si="7">CONCATENATE(I218,"-",M218)</f>
        <v>ÜÇADIM-1</v>
      </c>
      <c r="C218" s="350">
        <v>165</v>
      </c>
      <c r="D218" s="350">
        <v>38431657838</v>
      </c>
      <c r="E218" s="351" t="s">
        <v>909</v>
      </c>
      <c r="F218" s="352" t="s">
        <v>910</v>
      </c>
      <c r="G218" s="353" t="s">
        <v>220</v>
      </c>
      <c r="H218" s="353" t="s">
        <v>223</v>
      </c>
      <c r="I218" s="353" t="s">
        <v>176</v>
      </c>
      <c r="J218" s="354"/>
      <c r="K218" s="355"/>
      <c r="L218" s="355"/>
      <c r="M218" s="356">
        <v>1</v>
      </c>
      <c r="N218" s="356" t="s">
        <v>895</v>
      </c>
    </row>
    <row r="219" spans="1:14" s="124" customFormat="1" ht="22.5" customHeight="1" x14ac:dyDescent="0.2">
      <c r="A219" s="82">
        <v>445</v>
      </c>
      <c r="B219" s="123" t="str">
        <f t="shared" si="7"/>
        <v>ÜÇADIM-11</v>
      </c>
      <c r="C219" s="350">
        <v>59</v>
      </c>
      <c r="D219" s="350">
        <v>31414698972</v>
      </c>
      <c r="E219" s="351" t="s">
        <v>915</v>
      </c>
      <c r="F219" s="352" t="s">
        <v>916</v>
      </c>
      <c r="G219" s="353" t="s">
        <v>218</v>
      </c>
      <c r="H219" s="353" t="s">
        <v>223</v>
      </c>
      <c r="I219" s="353" t="s">
        <v>176</v>
      </c>
      <c r="J219" s="354"/>
      <c r="K219" s="355"/>
      <c r="L219" s="355"/>
      <c r="M219" s="356">
        <v>11</v>
      </c>
      <c r="N219" s="356" t="s">
        <v>881</v>
      </c>
    </row>
    <row r="220" spans="1:14" s="124" customFormat="1" ht="22.5" customHeight="1" x14ac:dyDescent="0.2">
      <c r="A220" s="82">
        <v>446</v>
      </c>
      <c r="B220" s="123" t="str">
        <f t="shared" si="7"/>
        <v>ÜÇADIM-21</v>
      </c>
      <c r="C220" s="350">
        <v>189</v>
      </c>
      <c r="D220" s="350">
        <v>26137732416</v>
      </c>
      <c r="E220" s="351" t="s">
        <v>917</v>
      </c>
      <c r="F220" s="352" t="s">
        <v>918</v>
      </c>
      <c r="G220" s="353" t="s">
        <v>220</v>
      </c>
      <c r="H220" s="353" t="s">
        <v>223</v>
      </c>
      <c r="I220" s="353" t="s">
        <v>176</v>
      </c>
      <c r="J220" s="354"/>
      <c r="K220" s="355"/>
      <c r="L220" s="355"/>
      <c r="M220" s="356">
        <v>21</v>
      </c>
      <c r="N220" s="356" t="s">
        <v>882</v>
      </c>
    </row>
    <row r="221" spans="1:14" s="124" customFormat="1" ht="22.5" customHeight="1" x14ac:dyDescent="0.2">
      <c r="A221" s="82">
        <v>447</v>
      </c>
      <c r="B221" s="123" t="str">
        <f t="shared" si="7"/>
        <v>ÜÇADIM-</v>
      </c>
      <c r="C221" s="350"/>
      <c r="D221" s="350"/>
      <c r="E221" s="351"/>
      <c r="F221" s="352"/>
      <c r="G221" s="353"/>
      <c r="H221" s="353" t="s">
        <v>223</v>
      </c>
      <c r="I221" s="353" t="s">
        <v>176</v>
      </c>
      <c r="J221" s="354"/>
      <c r="K221" s="355"/>
      <c r="L221" s="355"/>
      <c r="M221" s="356"/>
      <c r="N221" s="356"/>
    </row>
    <row r="222" spans="1:14" s="124" customFormat="1" ht="22.5" customHeight="1" x14ac:dyDescent="0.2">
      <c r="A222" s="82">
        <v>448</v>
      </c>
      <c r="B222" s="123" t="str">
        <f t="shared" si="7"/>
        <v>ÜÇADIM-</v>
      </c>
      <c r="C222" s="350"/>
      <c r="D222" s="350"/>
      <c r="E222" s="351"/>
      <c r="F222" s="352"/>
      <c r="G222" s="353"/>
      <c r="H222" s="353" t="s">
        <v>223</v>
      </c>
      <c r="I222" s="353" t="s">
        <v>176</v>
      </c>
      <c r="J222" s="354"/>
      <c r="K222" s="355"/>
      <c r="L222" s="355"/>
      <c r="M222" s="356"/>
      <c r="N222" s="356"/>
    </row>
    <row r="223" spans="1:14" s="124" customFormat="1" ht="22.5" customHeight="1" x14ac:dyDescent="0.2">
      <c r="A223" s="82">
        <v>449</v>
      </c>
      <c r="B223" s="123" t="str">
        <f t="shared" si="7"/>
        <v>ÜÇADIM-</v>
      </c>
      <c r="C223" s="350"/>
      <c r="D223" s="350"/>
      <c r="E223" s="351"/>
      <c r="F223" s="352"/>
      <c r="G223" s="353"/>
      <c r="H223" s="353" t="s">
        <v>223</v>
      </c>
      <c r="I223" s="353" t="s">
        <v>176</v>
      </c>
      <c r="J223" s="354"/>
      <c r="K223" s="355"/>
      <c r="L223" s="355"/>
      <c r="M223" s="356"/>
      <c r="N223" s="356"/>
    </row>
    <row r="224" spans="1:14" s="124" customFormat="1" ht="22.5" customHeight="1" x14ac:dyDescent="0.2">
      <c r="A224" s="82">
        <v>450</v>
      </c>
      <c r="B224" s="123" t="str">
        <f t="shared" si="7"/>
        <v>ÜÇADIM-</v>
      </c>
      <c r="C224" s="350"/>
      <c r="D224" s="350"/>
      <c r="E224" s="351"/>
      <c r="F224" s="352"/>
      <c r="G224" s="353"/>
      <c r="H224" s="353" t="s">
        <v>223</v>
      </c>
      <c r="I224" s="353" t="s">
        <v>176</v>
      </c>
      <c r="J224" s="354"/>
      <c r="K224" s="355"/>
      <c r="L224" s="355"/>
      <c r="M224" s="356"/>
      <c r="N224" s="356"/>
    </row>
    <row r="225" spans="1:14" s="124" customFormat="1" ht="22.5" customHeight="1" x14ac:dyDescent="0.2">
      <c r="A225" s="82">
        <v>451</v>
      </c>
      <c r="B225" s="123" t="str">
        <f t="shared" si="7"/>
        <v>ÜÇADIM-</v>
      </c>
      <c r="C225" s="350"/>
      <c r="D225" s="350"/>
      <c r="E225" s="351"/>
      <c r="F225" s="352"/>
      <c r="G225" s="353"/>
      <c r="H225" s="353" t="s">
        <v>223</v>
      </c>
      <c r="I225" s="353" t="s">
        <v>176</v>
      </c>
      <c r="J225" s="354"/>
      <c r="K225" s="355"/>
      <c r="L225" s="355"/>
      <c r="M225" s="356"/>
      <c r="N225" s="356"/>
    </row>
    <row r="226" spans="1:14" s="124" customFormat="1" ht="22.5" customHeight="1" x14ac:dyDescent="0.2">
      <c r="A226" s="82">
        <v>452</v>
      </c>
      <c r="B226" s="123" t="str">
        <f t="shared" si="7"/>
        <v>ÜÇADIM-</v>
      </c>
      <c r="C226" s="350"/>
      <c r="D226" s="350"/>
      <c r="E226" s="351"/>
      <c r="F226" s="352"/>
      <c r="G226" s="353"/>
      <c r="H226" s="353" t="s">
        <v>223</v>
      </c>
      <c r="I226" s="353" t="s">
        <v>176</v>
      </c>
      <c r="J226" s="354"/>
      <c r="K226" s="355"/>
      <c r="L226" s="355"/>
      <c r="M226" s="356"/>
      <c r="N226" s="356"/>
    </row>
    <row r="227" spans="1:14" s="124" customFormat="1" ht="22.5" customHeight="1" x14ac:dyDescent="0.2">
      <c r="A227" s="82">
        <v>453</v>
      </c>
      <c r="B227" s="123" t="str">
        <f t="shared" si="7"/>
        <v>ÜÇADIM-</v>
      </c>
      <c r="C227" s="350"/>
      <c r="D227" s="350"/>
      <c r="E227" s="351"/>
      <c r="F227" s="352"/>
      <c r="G227" s="353"/>
      <c r="H227" s="353" t="s">
        <v>223</v>
      </c>
      <c r="I227" s="353" t="s">
        <v>176</v>
      </c>
      <c r="J227" s="354"/>
      <c r="K227" s="355"/>
      <c r="L227" s="355"/>
      <c r="M227" s="356"/>
      <c r="N227" s="356"/>
    </row>
    <row r="228" spans="1:14" s="124" customFormat="1" ht="22.5" customHeight="1" x14ac:dyDescent="0.2">
      <c r="A228" s="82">
        <v>454</v>
      </c>
      <c r="B228" s="123" t="str">
        <f t="shared" si="7"/>
        <v>ÜÇADIM-</v>
      </c>
      <c r="C228" s="350"/>
      <c r="D228" s="350"/>
      <c r="E228" s="351"/>
      <c r="F228" s="352"/>
      <c r="G228" s="353"/>
      <c r="H228" s="353" t="s">
        <v>223</v>
      </c>
      <c r="I228" s="353" t="s">
        <v>176</v>
      </c>
      <c r="J228" s="354"/>
      <c r="K228" s="355"/>
      <c r="L228" s="355"/>
      <c r="M228" s="356"/>
      <c r="N228" s="356"/>
    </row>
    <row r="229" spans="1:14" s="124" customFormat="1" ht="22.5" customHeight="1" x14ac:dyDescent="0.2">
      <c r="A229" s="82">
        <v>455</v>
      </c>
      <c r="B229" s="123" t="str">
        <f t="shared" si="7"/>
        <v>ÜÇADIM-</v>
      </c>
      <c r="C229" s="350"/>
      <c r="D229" s="350"/>
      <c r="E229" s="351"/>
      <c r="F229" s="352"/>
      <c r="G229" s="353"/>
      <c r="H229" s="353" t="s">
        <v>223</v>
      </c>
      <c r="I229" s="353" t="s">
        <v>176</v>
      </c>
      <c r="J229" s="354"/>
      <c r="K229" s="355"/>
      <c r="L229" s="355"/>
      <c r="M229" s="356"/>
      <c r="N229" s="356"/>
    </row>
    <row r="230" spans="1:14" s="124" customFormat="1" ht="22.5" customHeight="1" x14ac:dyDescent="0.2">
      <c r="A230" s="82">
        <v>456</v>
      </c>
      <c r="B230" s="123" t="str">
        <f t="shared" si="7"/>
        <v>ÜÇADIM-</v>
      </c>
      <c r="C230" s="350"/>
      <c r="D230" s="350"/>
      <c r="E230" s="351"/>
      <c r="F230" s="352"/>
      <c r="G230" s="353"/>
      <c r="H230" s="353" t="s">
        <v>223</v>
      </c>
      <c r="I230" s="353" t="s">
        <v>176</v>
      </c>
      <c r="J230" s="354"/>
      <c r="K230" s="355"/>
      <c r="L230" s="355"/>
      <c r="M230" s="356"/>
      <c r="N230" s="356"/>
    </row>
    <row r="231" spans="1:14" s="124" customFormat="1" ht="22.5" customHeight="1" x14ac:dyDescent="0.2">
      <c r="A231" s="82">
        <v>457</v>
      </c>
      <c r="B231" s="123" t="str">
        <f t="shared" si="7"/>
        <v>ÜÇADIM-</v>
      </c>
      <c r="C231" s="350"/>
      <c r="D231" s="350"/>
      <c r="E231" s="351"/>
      <c r="F231" s="352"/>
      <c r="G231" s="353"/>
      <c r="H231" s="353" t="s">
        <v>223</v>
      </c>
      <c r="I231" s="353" t="s">
        <v>176</v>
      </c>
      <c r="J231" s="354"/>
      <c r="K231" s="355"/>
      <c r="L231" s="355"/>
      <c r="M231" s="356"/>
      <c r="N231" s="356"/>
    </row>
    <row r="232" spans="1:14" s="124" customFormat="1" ht="22.5" customHeight="1" x14ac:dyDescent="0.2">
      <c r="A232" s="82">
        <v>471</v>
      </c>
      <c r="B232" s="123" t="str">
        <f t="shared" si="7"/>
        <v>CİRİT-11</v>
      </c>
      <c r="C232" s="314">
        <v>190</v>
      </c>
      <c r="D232" s="314">
        <v>26849289536</v>
      </c>
      <c r="E232" s="315" t="s">
        <v>911</v>
      </c>
      <c r="F232" s="316" t="s">
        <v>912</v>
      </c>
      <c r="G232" s="317" t="s">
        <v>891</v>
      </c>
      <c r="H232" s="317" t="s">
        <v>223</v>
      </c>
      <c r="I232" s="317" t="s">
        <v>625</v>
      </c>
      <c r="J232" s="318"/>
      <c r="K232" s="319"/>
      <c r="L232" s="319"/>
      <c r="M232" s="320">
        <v>11</v>
      </c>
      <c r="N232" s="320" t="s">
        <v>882</v>
      </c>
    </row>
    <row r="233" spans="1:14" s="124" customFormat="1" ht="22.5" customHeight="1" x14ac:dyDescent="0.2">
      <c r="A233" s="82">
        <v>472</v>
      </c>
      <c r="B233" s="123" t="str">
        <f t="shared" si="7"/>
        <v>CİRİT-12</v>
      </c>
      <c r="C233" s="314">
        <v>99</v>
      </c>
      <c r="D233" s="314">
        <v>11468363934</v>
      </c>
      <c r="E233" s="315" t="s">
        <v>866</v>
      </c>
      <c r="F233" s="316" t="s">
        <v>867</v>
      </c>
      <c r="G233" s="317" t="s">
        <v>220</v>
      </c>
      <c r="H233" s="317" t="s">
        <v>223</v>
      </c>
      <c r="I233" s="317" t="s">
        <v>625</v>
      </c>
      <c r="J233" s="318"/>
      <c r="K233" s="319"/>
      <c r="L233" s="319"/>
      <c r="M233" s="320">
        <v>12</v>
      </c>
      <c r="N233" s="320" t="s">
        <v>882</v>
      </c>
    </row>
    <row r="234" spans="1:14" s="124" customFormat="1" ht="22.5" customHeight="1" x14ac:dyDescent="0.2">
      <c r="A234" s="82">
        <v>473</v>
      </c>
      <c r="B234" s="123" t="str">
        <f t="shared" si="7"/>
        <v>CİRİT-1</v>
      </c>
      <c r="C234" s="314">
        <v>194</v>
      </c>
      <c r="D234" s="314">
        <v>212263968</v>
      </c>
      <c r="E234" s="315" t="s">
        <v>919</v>
      </c>
      <c r="F234" s="316" t="s">
        <v>920</v>
      </c>
      <c r="G234" s="317" t="s">
        <v>220</v>
      </c>
      <c r="H234" s="317" t="s">
        <v>223</v>
      </c>
      <c r="I234" s="317" t="s">
        <v>625</v>
      </c>
      <c r="J234" s="318"/>
      <c r="K234" s="319"/>
      <c r="L234" s="319"/>
      <c r="M234" s="320">
        <v>1</v>
      </c>
      <c r="N234" s="320" t="s">
        <v>881</v>
      </c>
    </row>
    <row r="235" spans="1:14" s="124" customFormat="1" ht="22.5" customHeight="1" x14ac:dyDescent="0.2">
      <c r="A235" s="82">
        <v>474</v>
      </c>
      <c r="B235" s="123" t="str">
        <f t="shared" si="7"/>
        <v>CİRİT-</v>
      </c>
      <c r="C235" s="314"/>
      <c r="D235" s="314"/>
      <c r="E235" s="315"/>
      <c r="F235" s="316"/>
      <c r="G235" s="317"/>
      <c r="H235" s="317" t="s">
        <v>223</v>
      </c>
      <c r="I235" s="317" t="s">
        <v>625</v>
      </c>
      <c r="J235" s="318"/>
      <c r="K235" s="319"/>
      <c r="L235" s="319"/>
      <c r="M235" s="320"/>
      <c r="N235" s="320"/>
    </row>
    <row r="236" spans="1:14" s="124" customFormat="1" ht="22.5" customHeight="1" x14ac:dyDescent="0.2">
      <c r="A236" s="82">
        <v>475</v>
      </c>
      <c r="B236" s="123" t="str">
        <f t="shared" si="7"/>
        <v>CİRİT-</v>
      </c>
      <c r="C236" s="314"/>
      <c r="D236" s="314"/>
      <c r="E236" s="315"/>
      <c r="F236" s="316"/>
      <c r="G236" s="317"/>
      <c r="H236" s="317" t="s">
        <v>223</v>
      </c>
      <c r="I236" s="317" t="s">
        <v>625</v>
      </c>
      <c r="J236" s="318"/>
      <c r="K236" s="319"/>
      <c r="L236" s="319"/>
      <c r="M236" s="320"/>
      <c r="N236" s="320"/>
    </row>
    <row r="237" spans="1:14" s="124" customFormat="1" ht="22.5" customHeight="1" x14ac:dyDescent="0.2">
      <c r="A237" s="82">
        <v>476</v>
      </c>
      <c r="B237" s="123" t="str">
        <f t="shared" si="7"/>
        <v>CİRİT-</v>
      </c>
      <c r="C237" s="314"/>
      <c r="D237" s="314"/>
      <c r="E237" s="315"/>
      <c r="F237" s="316"/>
      <c r="G237" s="317"/>
      <c r="H237" s="317" t="s">
        <v>223</v>
      </c>
      <c r="I237" s="317" t="s">
        <v>625</v>
      </c>
      <c r="J237" s="318"/>
      <c r="K237" s="319"/>
      <c r="L237" s="319"/>
      <c r="M237" s="320"/>
      <c r="N237" s="320"/>
    </row>
    <row r="238" spans="1:14" s="124" customFormat="1" ht="22.5" customHeight="1" x14ac:dyDescent="0.2">
      <c r="A238" s="82">
        <v>477</v>
      </c>
      <c r="B238" s="123" t="str">
        <f t="shared" si="7"/>
        <v>CİRİT-</v>
      </c>
      <c r="C238" s="314"/>
      <c r="D238" s="314"/>
      <c r="E238" s="315"/>
      <c r="F238" s="316"/>
      <c r="G238" s="317"/>
      <c r="H238" s="317" t="s">
        <v>223</v>
      </c>
      <c r="I238" s="317" t="s">
        <v>625</v>
      </c>
      <c r="J238" s="318"/>
      <c r="K238" s="319"/>
      <c r="L238" s="319"/>
      <c r="M238" s="320"/>
      <c r="N238" s="320"/>
    </row>
    <row r="239" spans="1:14" s="124" customFormat="1" ht="22.5" customHeight="1" x14ac:dyDescent="0.2">
      <c r="A239" s="82">
        <v>478</v>
      </c>
      <c r="B239" s="123" t="str">
        <f t="shared" si="7"/>
        <v>CİRİT-</v>
      </c>
      <c r="C239" s="314"/>
      <c r="D239" s="314"/>
      <c r="E239" s="315"/>
      <c r="F239" s="316"/>
      <c r="G239" s="317"/>
      <c r="H239" s="317" t="s">
        <v>223</v>
      </c>
      <c r="I239" s="317" t="s">
        <v>625</v>
      </c>
      <c r="J239" s="318"/>
      <c r="K239" s="319"/>
      <c r="L239" s="319"/>
      <c r="M239" s="320"/>
      <c r="N239" s="320"/>
    </row>
    <row r="240" spans="1:14" s="124" customFormat="1" ht="22.5" customHeight="1" x14ac:dyDescent="0.2">
      <c r="A240" s="82">
        <v>479</v>
      </c>
      <c r="B240" s="123" t="str">
        <f t="shared" si="7"/>
        <v>CİRİT-</v>
      </c>
      <c r="C240" s="314"/>
      <c r="D240" s="314"/>
      <c r="E240" s="315"/>
      <c r="F240" s="316"/>
      <c r="G240" s="317"/>
      <c r="H240" s="317" t="s">
        <v>223</v>
      </c>
      <c r="I240" s="317" t="s">
        <v>625</v>
      </c>
      <c r="J240" s="318"/>
      <c r="K240" s="319"/>
      <c r="L240" s="319"/>
      <c r="M240" s="320"/>
      <c r="N240" s="320"/>
    </row>
    <row r="241" spans="1:14" s="124" customFormat="1" ht="22.5" customHeight="1" x14ac:dyDescent="0.2">
      <c r="A241" s="82">
        <v>480</v>
      </c>
      <c r="B241" s="123" t="str">
        <f t="shared" si="7"/>
        <v>CİRİT-</v>
      </c>
      <c r="C241" s="314"/>
      <c r="D241" s="314"/>
      <c r="E241" s="315"/>
      <c r="F241" s="316"/>
      <c r="G241" s="317"/>
      <c r="H241" s="317" t="s">
        <v>223</v>
      </c>
      <c r="I241" s="317" t="s">
        <v>625</v>
      </c>
      <c r="J241" s="318"/>
      <c r="K241" s="319"/>
      <c r="L241" s="319"/>
      <c r="M241" s="320"/>
      <c r="N241" s="320"/>
    </row>
    <row r="242" spans="1:14" s="124" customFormat="1" ht="22.5" customHeight="1" x14ac:dyDescent="0.2">
      <c r="A242" s="82">
        <v>481</v>
      </c>
      <c r="B242" s="123" t="str">
        <f t="shared" si="7"/>
        <v>CİRİT-</v>
      </c>
      <c r="C242" s="314"/>
      <c r="D242" s="314"/>
      <c r="E242" s="315"/>
      <c r="F242" s="316"/>
      <c r="G242" s="317"/>
      <c r="H242" s="317" t="s">
        <v>223</v>
      </c>
      <c r="I242" s="317" t="s">
        <v>625</v>
      </c>
      <c r="J242" s="318"/>
      <c r="K242" s="319"/>
      <c r="L242" s="319"/>
      <c r="M242" s="320"/>
      <c r="N242" s="320"/>
    </row>
    <row r="243" spans="1:14" s="124" customFormat="1" ht="22.5" customHeight="1" x14ac:dyDescent="0.2">
      <c r="A243" s="82">
        <v>482</v>
      </c>
      <c r="B243" s="123" t="str">
        <f t="shared" si="7"/>
        <v>CİRİT-</v>
      </c>
      <c r="C243" s="314"/>
      <c r="D243" s="314"/>
      <c r="E243" s="315"/>
      <c r="F243" s="316"/>
      <c r="G243" s="317"/>
      <c r="H243" s="317" t="s">
        <v>223</v>
      </c>
      <c r="I243" s="317" t="s">
        <v>625</v>
      </c>
      <c r="J243" s="318"/>
      <c r="K243" s="319"/>
      <c r="L243" s="319"/>
      <c r="M243" s="320"/>
      <c r="N243" s="320"/>
    </row>
    <row r="244" spans="1:14" s="124" customFormat="1" ht="22.5" customHeight="1" x14ac:dyDescent="0.2">
      <c r="A244" s="82">
        <v>483</v>
      </c>
      <c r="B244" s="123" t="str">
        <f t="shared" si="7"/>
        <v>CİRİT-</v>
      </c>
      <c r="C244" s="314"/>
      <c r="D244" s="314"/>
      <c r="E244" s="315"/>
      <c r="F244" s="316"/>
      <c r="G244" s="317"/>
      <c r="H244" s="317" t="s">
        <v>223</v>
      </c>
      <c r="I244" s="317" t="s">
        <v>625</v>
      </c>
      <c r="J244" s="318"/>
      <c r="K244" s="319"/>
      <c r="L244" s="319"/>
      <c r="M244" s="320"/>
      <c r="N244" s="320"/>
    </row>
    <row r="245" spans="1:14" s="124" customFormat="1" ht="22.5" customHeight="1" x14ac:dyDescent="0.2">
      <c r="A245" s="82">
        <v>484</v>
      </c>
      <c r="B245" s="123" t="str">
        <f t="shared" si="7"/>
        <v>CİRİT-</v>
      </c>
      <c r="C245" s="314"/>
      <c r="D245" s="314"/>
      <c r="E245" s="315"/>
      <c r="F245" s="316"/>
      <c r="G245" s="317"/>
      <c r="H245" s="317" t="s">
        <v>223</v>
      </c>
      <c r="I245" s="317" t="s">
        <v>625</v>
      </c>
      <c r="J245" s="318"/>
      <c r="K245" s="319"/>
      <c r="L245" s="319"/>
      <c r="M245" s="320"/>
      <c r="N245" s="320"/>
    </row>
    <row r="246" spans="1:14" s="124" customFormat="1" ht="22.5" customHeight="1" x14ac:dyDescent="0.2">
      <c r="A246" s="82">
        <v>485</v>
      </c>
      <c r="B246" s="123" t="str">
        <f t="shared" si="7"/>
        <v>CİRİT-</v>
      </c>
      <c r="C246" s="314"/>
      <c r="D246" s="314"/>
      <c r="E246" s="315"/>
      <c r="F246" s="316"/>
      <c r="G246" s="317"/>
      <c r="H246" s="317" t="s">
        <v>223</v>
      </c>
      <c r="I246" s="317" t="s">
        <v>625</v>
      </c>
      <c r="J246" s="318"/>
      <c r="K246" s="319"/>
      <c r="L246" s="319"/>
      <c r="M246" s="320"/>
      <c r="N246" s="320"/>
    </row>
    <row r="247" spans="1:14" s="124" customFormat="1" ht="22.5" customHeight="1" x14ac:dyDescent="0.2">
      <c r="A247" s="82">
        <v>486</v>
      </c>
      <c r="B247" s="123" t="str">
        <f t="shared" si="7"/>
        <v>CİRİT-</v>
      </c>
      <c r="C247" s="314"/>
      <c r="D247" s="314"/>
      <c r="E247" s="315"/>
      <c r="F247" s="316"/>
      <c r="G247" s="317"/>
      <c r="H247" s="317" t="s">
        <v>223</v>
      </c>
      <c r="I247" s="317" t="s">
        <v>625</v>
      </c>
      <c r="J247" s="318"/>
      <c r="K247" s="319"/>
      <c r="L247" s="319"/>
      <c r="M247" s="320"/>
      <c r="N247" s="320"/>
    </row>
    <row r="248" spans="1:14" s="124" customFormat="1" ht="22.5" customHeight="1" x14ac:dyDescent="0.2">
      <c r="A248" s="82">
        <v>487</v>
      </c>
      <c r="B248" s="123" t="str">
        <f t="shared" si="7"/>
        <v>CİRİT-</v>
      </c>
      <c r="C248" s="314"/>
      <c r="D248" s="314"/>
      <c r="E248" s="315"/>
      <c r="F248" s="316"/>
      <c r="G248" s="317"/>
      <c r="H248" s="317" t="s">
        <v>223</v>
      </c>
      <c r="I248" s="317" t="s">
        <v>625</v>
      </c>
      <c r="J248" s="318"/>
      <c r="K248" s="319"/>
      <c r="L248" s="319"/>
      <c r="M248" s="320"/>
      <c r="N248" s="320"/>
    </row>
    <row r="249" spans="1:14" s="124" customFormat="1" ht="22.5" customHeight="1" x14ac:dyDescent="0.2">
      <c r="A249" s="82">
        <v>488</v>
      </c>
      <c r="B249" s="123" t="str">
        <f t="shared" si="7"/>
        <v>CİRİT-</v>
      </c>
      <c r="C249" s="314"/>
      <c r="D249" s="314"/>
      <c r="E249" s="315"/>
      <c r="F249" s="316"/>
      <c r="G249" s="317"/>
      <c r="H249" s="317" t="s">
        <v>223</v>
      </c>
      <c r="I249" s="317" t="s">
        <v>625</v>
      </c>
      <c r="J249" s="318"/>
      <c r="K249" s="319"/>
      <c r="L249" s="319"/>
      <c r="M249" s="320"/>
      <c r="N249" s="320"/>
    </row>
    <row r="250" spans="1:14" s="124" customFormat="1" ht="22.5" customHeight="1" x14ac:dyDescent="0.2">
      <c r="A250" s="82">
        <v>489</v>
      </c>
      <c r="B250" s="123" t="str">
        <f t="shared" si="7"/>
        <v>CİRİT-</v>
      </c>
      <c r="C250" s="314"/>
      <c r="D250" s="314"/>
      <c r="E250" s="315"/>
      <c r="F250" s="316"/>
      <c r="G250" s="317"/>
      <c r="H250" s="317" t="s">
        <v>223</v>
      </c>
      <c r="I250" s="317" t="s">
        <v>625</v>
      </c>
      <c r="J250" s="318"/>
      <c r="K250" s="319"/>
      <c r="L250" s="319"/>
      <c r="M250" s="320"/>
      <c r="N250" s="320"/>
    </row>
    <row r="251" spans="1:14" s="124" customFormat="1" ht="22.5" customHeight="1" x14ac:dyDescent="0.2">
      <c r="A251" s="82">
        <v>490</v>
      </c>
      <c r="B251" s="123" t="str">
        <f t="shared" si="7"/>
        <v>CİRİT-</v>
      </c>
      <c r="C251" s="314"/>
      <c r="D251" s="314"/>
      <c r="E251" s="315"/>
      <c r="F251" s="316"/>
      <c r="G251" s="317"/>
      <c r="H251" s="317" t="s">
        <v>223</v>
      </c>
      <c r="I251" s="317" t="s">
        <v>625</v>
      </c>
      <c r="J251" s="318"/>
      <c r="K251" s="319"/>
      <c r="L251" s="319"/>
      <c r="M251" s="320"/>
      <c r="N251" s="320"/>
    </row>
    <row r="252" spans="1:14" s="124" customFormat="1" ht="22.5" customHeight="1" x14ac:dyDescent="0.2">
      <c r="A252" s="82">
        <v>504</v>
      </c>
      <c r="B252" s="123" t="str">
        <f t="shared" si="7"/>
        <v>YÜKSEK-1</v>
      </c>
      <c r="C252" s="279">
        <v>154</v>
      </c>
      <c r="D252" s="279">
        <v>16640384530</v>
      </c>
      <c r="E252" s="280" t="s">
        <v>921</v>
      </c>
      <c r="F252" s="281" t="s">
        <v>922</v>
      </c>
      <c r="G252" s="282" t="s">
        <v>218</v>
      </c>
      <c r="H252" s="282" t="s">
        <v>223</v>
      </c>
      <c r="I252" s="282" t="s">
        <v>78</v>
      </c>
      <c r="J252" s="283"/>
      <c r="K252" s="284"/>
      <c r="L252" s="284"/>
      <c r="M252" s="285">
        <v>1</v>
      </c>
      <c r="N252" s="285" t="s">
        <v>851</v>
      </c>
    </row>
    <row r="253" spans="1:14" s="124" customFormat="1" ht="22.5" customHeight="1" x14ac:dyDescent="0.2">
      <c r="A253" s="82">
        <v>505</v>
      </c>
      <c r="B253" s="123" t="str">
        <f t="shared" si="7"/>
        <v>YÜKSEK-</v>
      </c>
      <c r="C253" s="279"/>
      <c r="D253" s="279"/>
      <c r="E253" s="280"/>
      <c r="F253" s="281"/>
      <c r="G253" s="282"/>
      <c r="H253" s="282" t="s">
        <v>223</v>
      </c>
      <c r="I253" s="282" t="s">
        <v>78</v>
      </c>
      <c r="J253" s="283"/>
      <c r="K253" s="284"/>
      <c r="L253" s="284"/>
      <c r="M253" s="285"/>
      <c r="N253" s="285"/>
    </row>
    <row r="254" spans="1:14" s="124" customFormat="1" ht="22.5" customHeight="1" x14ac:dyDescent="0.2">
      <c r="A254" s="82">
        <v>506</v>
      </c>
      <c r="B254" s="123" t="str">
        <f t="shared" si="7"/>
        <v>YÜKSEK-</v>
      </c>
      <c r="C254" s="279"/>
      <c r="D254" s="279"/>
      <c r="E254" s="280"/>
      <c r="F254" s="281"/>
      <c r="G254" s="282"/>
      <c r="H254" s="282" t="s">
        <v>223</v>
      </c>
      <c r="I254" s="282" t="s">
        <v>78</v>
      </c>
      <c r="J254" s="283"/>
      <c r="K254" s="284"/>
      <c r="L254" s="284"/>
      <c r="M254" s="285"/>
      <c r="N254" s="285"/>
    </row>
    <row r="255" spans="1:14" s="124" customFormat="1" ht="22.5" customHeight="1" x14ac:dyDescent="0.2">
      <c r="A255" s="82">
        <v>507</v>
      </c>
      <c r="B255" s="123" t="str">
        <f t="shared" si="7"/>
        <v>YÜKSEK-</v>
      </c>
      <c r="C255" s="279"/>
      <c r="D255" s="279"/>
      <c r="E255" s="280"/>
      <c r="F255" s="281"/>
      <c r="G255" s="282"/>
      <c r="H255" s="282" t="s">
        <v>223</v>
      </c>
      <c r="I255" s="282" t="s">
        <v>78</v>
      </c>
      <c r="J255" s="283"/>
      <c r="K255" s="284"/>
      <c r="L255" s="284"/>
      <c r="M255" s="285"/>
      <c r="N255" s="285"/>
    </row>
    <row r="256" spans="1:14" ht="22.5" customHeight="1" x14ac:dyDescent="0.25">
      <c r="A256" s="82">
        <v>508</v>
      </c>
      <c r="B256" s="123" t="str">
        <f t="shared" ref="B256:B264" si="8">CONCATENATE(I256,"-",M256)</f>
        <v>YÜKSEK-</v>
      </c>
      <c r="C256" s="279"/>
      <c r="D256" s="279"/>
      <c r="E256" s="280"/>
      <c r="F256" s="281"/>
      <c r="G256" s="282"/>
      <c r="H256" s="282" t="s">
        <v>223</v>
      </c>
      <c r="I256" s="282" t="s">
        <v>78</v>
      </c>
      <c r="J256" s="283"/>
      <c r="K256" s="284"/>
      <c r="L256" s="284"/>
      <c r="M256" s="285"/>
      <c r="N256" s="285"/>
    </row>
    <row r="257" spans="1:14" ht="22.5" customHeight="1" x14ac:dyDescent="0.25">
      <c r="A257" s="82">
        <v>509</v>
      </c>
      <c r="B257" s="123" t="str">
        <f t="shared" si="8"/>
        <v>YÜKSEK-</v>
      </c>
      <c r="C257" s="279"/>
      <c r="D257" s="279"/>
      <c r="E257" s="280"/>
      <c r="F257" s="281"/>
      <c r="G257" s="282"/>
      <c r="H257" s="282" t="s">
        <v>223</v>
      </c>
      <c r="I257" s="282" t="s">
        <v>78</v>
      </c>
      <c r="J257" s="283"/>
      <c r="K257" s="284"/>
      <c r="L257" s="284"/>
      <c r="M257" s="285"/>
      <c r="N257" s="285"/>
    </row>
    <row r="258" spans="1:14" ht="22.5" customHeight="1" x14ac:dyDescent="0.25">
      <c r="A258" s="82">
        <v>510</v>
      </c>
      <c r="B258" s="123" t="str">
        <f t="shared" si="8"/>
        <v>YÜKSEK-</v>
      </c>
      <c r="C258" s="279"/>
      <c r="D258" s="279"/>
      <c r="E258" s="280"/>
      <c r="F258" s="281"/>
      <c r="G258" s="282"/>
      <c r="H258" s="282" t="s">
        <v>223</v>
      </c>
      <c r="I258" s="282" t="s">
        <v>78</v>
      </c>
      <c r="J258" s="283"/>
      <c r="K258" s="284"/>
      <c r="L258" s="284"/>
      <c r="M258" s="285"/>
      <c r="N258" s="285"/>
    </row>
    <row r="259" spans="1:14" ht="22.5" customHeight="1" x14ac:dyDescent="0.25">
      <c r="A259" s="82">
        <v>511</v>
      </c>
      <c r="B259" s="123" t="str">
        <f t="shared" si="8"/>
        <v>YÜKSEK-</v>
      </c>
      <c r="C259" s="279"/>
      <c r="D259" s="279"/>
      <c r="E259" s="280"/>
      <c r="F259" s="281"/>
      <c r="G259" s="282"/>
      <c r="H259" s="282" t="s">
        <v>223</v>
      </c>
      <c r="I259" s="282" t="s">
        <v>78</v>
      </c>
      <c r="J259" s="283"/>
      <c r="K259" s="284"/>
      <c r="L259" s="284"/>
      <c r="M259" s="285"/>
      <c r="N259" s="285"/>
    </row>
    <row r="260" spans="1:14" ht="22.5" customHeight="1" x14ac:dyDescent="0.25">
      <c r="A260" s="82">
        <v>512</v>
      </c>
      <c r="B260" s="123" t="str">
        <f t="shared" si="8"/>
        <v>YÜKSEK-</v>
      </c>
      <c r="C260" s="279"/>
      <c r="D260" s="279"/>
      <c r="E260" s="280"/>
      <c r="F260" s="281"/>
      <c r="G260" s="282"/>
      <c r="H260" s="282" t="s">
        <v>223</v>
      </c>
      <c r="I260" s="282" t="s">
        <v>78</v>
      </c>
      <c r="J260" s="283"/>
      <c r="K260" s="284"/>
      <c r="L260" s="284"/>
      <c r="M260" s="285"/>
      <c r="N260" s="285"/>
    </row>
    <row r="261" spans="1:14" ht="22.5" customHeight="1" x14ac:dyDescent="0.25">
      <c r="A261" s="82">
        <v>513</v>
      </c>
      <c r="B261" s="123" t="str">
        <f t="shared" si="8"/>
        <v>YÜKSEK-</v>
      </c>
      <c r="C261" s="279"/>
      <c r="D261" s="279"/>
      <c r="E261" s="280"/>
      <c r="F261" s="281"/>
      <c r="G261" s="282"/>
      <c r="H261" s="282" t="s">
        <v>223</v>
      </c>
      <c r="I261" s="282" t="s">
        <v>78</v>
      </c>
      <c r="J261" s="283"/>
      <c r="K261" s="284"/>
      <c r="L261" s="284"/>
      <c r="M261" s="285"/>
      <c r="N261" s="285"/>
    </row>
    <row r="262" spans="1:14" ht="22.5" customHeight="1" x14ac:dyDescent="0.25">
      <c r="A262" s="82">
        <v>514</v>
      </c>
      <c r="B262" s="123" t="str">
        <f t="shared" si="8"/>
        <v>YÜKSEK-</v>
      </c>
      <c r="C262" s="279"/>
      <c r="D262" s="279"/>
      <c r="E262" s="280"/>
      <c r="F262" s="281"/>
      <c r="G262" s="282"/>
      <c r="H262" s="282" t="s">
        <v>223</v>
      </c>
      <c r="I262" s="282" t="s">
        <v>78</v>
      </c>
      <c r="J262" s="283"/>
      <c r="K262" s="284"/>
      <c r="L262" s="284"/>
      <c r="M262" s="285"/>
      <c r="N262" s="285"/>
    </row>
    <row r="263" spans="1:14" ht="22.5" customHeight="1" x14ac:dyDescent="0.25">
      <c r="A263" s="82">
        <v>570</v>
      </c>
      <c r="B263" s="123" t="str">
        <f t="shared" si="8"/>
        <v>SIRIK-</v>
      </c>
      <c r="C263" s="272"/>
      <c r="D263" s="272"/>
      <c r="E263" s="273"/>
      <c r="F263" s="274"/>
      <c r="G263" s="275"/>
      <c r="H263" s="275" t="s">
        <v>223</v>
      </c>
      <c r="I263" s="275" t="s">
        <v>79</v>
      </c>
      <c r="J263" s="276"/>
      <c r="K263" s="277"/>
      <c r="L263" s="277"/>
      <c r="M263" s="278"/>
      <c r="N263" s="278"/>
    </row>
    <row r="264" spans="1:14" ht="22.5" customHeight="1" x14ac:dyDescent="0.25">
      <c r="A264" s="82">
        <v>571</v>
      </c>
      <c r="B264" s="123" t="str">
        <f t="shared" si="8"/>
        <v>SIRIK-</v>
      </c>
      <c r="C264" s="123"/>
      <c r="D264" s="123"/>
      <c r="E264" s="217"/>
      <c r="F264" s="218"/>
      <c r="G264" s="176"/>
      <c r="H264" s="176" t="s">
        <v>223</v>
      </c>
      <c r="I264" s="176" t="s">
        <v>79</v>
      </c>
      <c r="J264" s="219"/>
      <c r="K264" s="220"/>
      <c r="L264" s="220"/>
      <c r="M264" s="221"/>
      <c r="N264" s="221"/>
    </row>
    <row r="265" spans="1:14" ht="22.5" customHeight="1" x14ac:dyDescent="0.25">
      <c r="A265" s="82">
        <v>572</v>
      </c>
      <c r="B265" s="123" t="str">
        <f t="shared" ref="B265:B267" si="9">CONCATENATE(I265,"-",M265)</f>
        <v>SIRIK-</v>
      </c>
      <c r="C265" s="123"/>
      <c r="D265" s="123"/>
      <c r="E265" s="217"/>
      <c r="F265" s="218"/>
      <c r="G265" s="176"/>
      <c r="H265" s="176" t="s">
        <v>223</v>
      </c>
      <c r="I265" s="176" t="s">
        <v>79</v>
      </c>
      <c r="J265" s="219"/>
      <c r="K265" s="220"/>
      <c r="L265" s="220"/>
      <c r="M265" s="221"/>
      <c r="N265" s="221"/>
    </row>
    <row r="266" spans="1:14" ht="22.5" customHeight="1" x14ac:dyDescent="0.25">
      <c r="A266" s="82">
        <v>573</v>
      </c>
      <c r="B266" s="123" t="str">
        <f t="shared" si="9"/>
        <v>SIRIK-</v>
      </c>
      <c r="C266" s="123"/>
      <c r="D266" s="123"/>
      <c r="E266" s="217"/>
      <c r="F266" s="218"/>
      <c r="G266" s="176"/>
      <c r="H266" s="176" t="s">
        <v>223</v>
      </c>
      <c r="I266" s="176" t="s">
        <v>79</v>
      </c>
      <c r="J266" s="219"/>
      <c r="K266" s="220"/>
      <c r="L266" s="220"/>
      <c r="M266" s="221"/>
      <c r="N266" s="221"/>
    </row>
    <row r="267" spans="1:14" ht="22.5" customHeight="1" x14ac:dyDescent="0.25">
      <c r="A267" s="82">
        <v>635</v>
      </c>
      <c r="B267" s="123" t="str">
        <f t="shared" si="9"/>
        <v>GÜLLE-1</v>
      </c>
      <c r="C267" s="279">
        <v>97</v>
      </c>
      <c r="D267" s="279">
        <v>38080628814</v>
      </c>
      <c r="E267" s="280" t="s">
        <v>856</v>
      </c>
      <c r="F267" s="281" t="s">
        <v>857</v>
      </c>
      <c r="G267" s="282" t="s">
        <v>219</v>
      </c>
      <c r="H267" s="282" t="s">
        <v>223</v>
      </c>
      <c r="I267" s="282" t="s">
        <v>80</v>
      </c>
      <c r="J267" s="283"/>
      <c r="K267" s="284"/>
      <c r="L267" s="284"/>
      <c r="M267" s="285">
        <v>1</v>
      </c>
      <c r="N267" s="285" t="s">
        <v>851</v>
      </c>
    </row>
    <row r="268" spans="1:14" ht="22.5" customHeight="1" x14ac:dyDescent="0.25">
      <c r="A268" s="82">
        <v>645</v>
      </c>
      <c r="B268" s="123" t="str">
        <f>CONCATENATE(I268,"-",M268)</f>
        <v>GÜLLE-11</v>
      </c>
      <c r="C268" s="279">
        <v>30</v>
      </c>
      <c r="D268" s="279">
        <v>55363091394</v>
      </c>
      <c r="E268" s="280" t="s">
        <v>923</v>
      </c>
      <c r="F268" s="281" t="s">
        <v>924</v>
      </c>
      <c r="G268" s="282" t="s">
        <v>220</v>
      </c>
      <c r="H268" s="282" t="s">
        <v>223</v>
      </c>
      <c r="I268" s="282" t="s">
        <v>80</v>
      </c>
      <c r="J268" s="283"/>
      <c r="K268" s="284"/>
      <c r="L268" s="284"/>
      <c r="M268" s="285">
        <v>11</v>
      </c>
      <c r="N268" s="285" t="s">
        <v>881</v>
      </c>
    </row>
    <row r="269" spans="1:14" ht="22.5" customHeight="1" x14ac:dyDescent="0.25">
      <c r="A269" s="82">
        <v>636</v>
      </c>
      <c r="B269" s="123" t="str">
        <f t="shared" ref="B269:B302" si="10">CONCATENATE(I269,"-",M269)</f>
        <v>GÜLLE-12</v>
      </c>
      <c r="C269" s="279">
        <v>59</v>
      </c>
      <c r="D269" s="279">
        <v>31414698972</v>
      </c>
      <c r="E269" s="280" t="s">
        <v>915</v>
      </c>
      <c r="F269" s="281" t="s">
        <v>916</v>
      </c>
      <c r="G269" s="282" t="s">
        <v>218</v>
      </c>
      <c r="H269" s="282" t="s">
        <v>223</v>
      </c>
      <c r="I269" s="282" t="s">
        <v>80</v>
      </c>
      <c r="J269" s="283"/>
      <c r="K269" s="284"/>
      <c r="L269" s="284"/>
      <c r="M269" s="285">
        <v>12</v>
      </c>
      <c r="N269" s="285" t="s">
        <v>881</v>
      </c>
    </row>
    <row r="270" spans="1:14" ht="22.5" customHeight="1" x14ac:dyDescent="0.25">
      <c r="A270" s="82">
        <v>637</v>
      </c>
      <c r="B270" s="123" t="str">
        <f t="shared" si="10"/>
        <v>GÜLLE-13</v>
      </c>
      <c r="C270" s="279">
        <v>194</v>
      </c>
      <c r="D270" s="279">
        <v>212263968</v>
      </c>
      <c r="E270" s="280" t="s">
        <v>919</v>
      </c>
      <c r="F270" s="281" t="s">
        <v>920</v>
      </c>
      <c r="G270" s="282" t="s">
        <v>220</v>
      </c>
      <c r="H270" s="282" t="s">
        <v>223</v>
      </c>
      <c r="I270" s="282" t="s">
        <v>80</v>
      </c>
      <c r="J270" s="283"/>
      <c r="K270" s="284"/>
      <c r="L270" s="284"/>
      <c r="M270" s="285">
        <v>13</v>
      </c>
      <c r="N270" s="285" t="s">
        <v>881</v>
      </c>
    </row>
    <row r="271" spans="1:14" ht="22.5" customHeight="1" x14ac:dyDescent="0.25">
      <c r="A271" s="82">
        <v>638</v>
      </c>
      <c r="B271" s="123" t="str">
        <f t="shared" si="10"/>
        <v>GÜLLE-21</v>
      </c>
      <c r="C271" s="279">
        <v>101</v>
      </c>
      <c r="D271" s="279">
        <v>52402119712</v>
      </c>
      <c r="E271" s="280" t="s">
        <v>904</v>
      </c>
      <c r="F271" s="281" t="s">
        <v>905</v>
      </c>
      <c r="G271" s="282" t="s">
        <v>220</v>
      </c>
      <c r="H271" s="282" t="s">
        <v>223</v>
      </c>
      <c r="I271" s="282" t="s">
        <v>80</v>
      </c>
      <c r="J271" s="283"/>
      <c r="K271" s="284"/>
      <c r="L271" s="284"/>
      <c r="M271" s="285">
        <v>21</v>
      </c>
      <c r="N271" s="285" t="s">
        <v>906</v>
      </c>
    </row>
    <row r="272" spans="1:14" ht="22.5" customHeight="1" x14ac:dyDescent="0.25">
      <c r="A272" s="82">
        <v>639</v>
      </c>
      <c r="B272" s="123" t="str">
        <f t="shared" si="10"/>
        <v>GÜLLE-31</v>
      </c>
      <c r="C272" s="279">
        <v>64</v>
      </c>
      <c r="D272" s="279">
        <v>52189003716</v>
      </c>
      <c r="E272" s="280" t="s">
        <v>877</v>
      </c>
      <c r="F272" s="281" t="s">
        <v>878</v>
      </c>
      <c r="G272" s="282" t="s">
        <v>220</v>
      </c>
      <c r="H272" s="282" t="s">
        <v>223</v>
      </c>
      <c r="I272" s="282" t="s">
        <v>80</v>
      </c>
      <c r="J272" s="283"/>
      <c r="K272" s="284"/>
      <c r="L272" s="284"/>
      <c r="M272" s="285">
        <v>31</v>
      </c>
      <c r="N272" s="285" t="s">
        <v>885</v>
      </c>
    </row>
    <row r="273" spans="1:14" ht="22.5" customHeight="1" x14ac:dyDescent="0.25">
      <c r="A273" s="82">
        <v>640</v>
      </c>
      <c r="B273" s="123" t="str">
        <f t="shared" si="10"/>
        <v>GÜLLE-41</v>
      </c>
      <c r="C273" s="279">
        <v>204</v>
      </c>
      <c r="D273" s="279">
        <v>13216466256</v>
      </c>
      <c r="E273" s="280" t="s">
        <v>947</v>
      </c>
      <c r="F273" s="281" t="s">
        <v>948</v>
      </c>
      <c r="G273" s="282" t="s">
        <v>949</v>
      </c>
      <c r="H273" s="282" t="s">
        <v>223</v>
      </c>
      <c r="I273" s="282" t="s">
        <v>80</v>
      </c>
      <c r="J273" s="283"/>
      <c r="K273" s="284"/>
      <c r="L273" s="284"/>
      <c r="M273" s="285">
        <v>41</v>
      </c>
      <c r="N273" s="285" t="s">
        <v>895</v>
      </c>
    </row>
    <row r="274" spans="1:14" ht="22.5" customHeight="1" x14ac:dyDescent="0.25">
      <c r="A274" s="82">
        <v>641</v>
      </c>
      <c r="B274" s="123" t="str">
        <f t="shared" si="10"/>
        <v>GÜLLE-</v>
      </c>
      <c r="C274" s="279"/>
      <c r="D274" s="279"/>
      <c r="E274" s="280"/>
      <c r="F274" s="281"/>
      <c r="G274" s="282"/>
      <c r="H274" s="282" t="s">
        <v>223</v>
      </c>
      <c r="I274" s="282" t="s">
        <v>80</v>
      </c>
      <c r="J274" s="283"/>
      <c r="K274" s="284"/>
      <c r="L274" s="284"/>
      <c r="M274" s="285"/>
      <c r="N274" s="285"/>
    </row>
    <row r="275" spans="1:14" ht="22.5" customHeight="1" x14ac:dyDescent="0.25">
      <c r="A275" s="82">
        <v>642</v>
      </c>
      <c r="B275" s="123" t="str">
        <f t="shared" si="10"/>
        <v>GÜLLE-</v>
      </c>
      <c r="C275" s="279"/>
      <c r="D275" s="279"/>
      <c r="E275" s="280"/>
      <c r="F275" s="281"/>
      <c r="G275" s="282"/>
      <c r="H275" s="282" t="s">
        <v>223</v>
      </c>
      <c r="I275" s="282" t="s">
        <v>80</v>
      </c>
      <c r="J275" s="283"/>
      <c r="K275" s="284"/>
      <c r="L275" s="284"/>
      <c r="M275" s="285"/>
      <c r="N275" s="285"/>
    </row>
    <row r="276" spans="1:14" ht="22.5" customHeight="1" x14ac:dyDescent="0.25">
      <c r="A276" s="82">
        <v>643</v>
      </c>
      <c r="B276" s="123" t="str">
        <f t="shared" si="10"/>
        <v>GÜLLE-</v>
      </c>
      <c r="C276" s="279"/>
      <c r="D276" s="279"/>
      <c r="E276" s="280"/>
      <c r="F276" s="281"/>
      <c r="G276" s="282"/>
      <c r="H276" s="282" t="s">
        <v>223</v>
      </c>
      <c r="I276" s="282" t="s">
        <v>80</v>
      </c>
      <c r="J276" s="283"/>
      <c r="K276" s="284"/>
      <c r="L276" s="284"/>
      <c r="M276" s="285"/>
      <c r="N276" s="285"/>
    </row>
    <row r="277" spans="1:14" ht="22.5" customHeight="1" x14ac:dyDescent="0.25">
      <c r="A277" s="82">
        <v>644</v>
      </c>
      <c r="B277" s="123" t="str">
        <f t="shared" si="10"/>
        <v>GÜLLE-</v>
      </c>
      <c r="C277" s="279"/>
      <c r="D277" s="279"/>
      <c r="E277" s="280"/>
      <c r="F277" s="281"/>
      <c r="G277" s="282"/>
      <c r="H277" s="282" t="s">
        <v>223</v>
      </c>
      <c r="I277" s="282" t="s">
        <v>80</v>
      </c>
      <c r="J277" s="283"/>
      <c r="K277" s="284"/>
      <c r="L277" s="284"/>
      <c r="M277" s="285"/>
      <c r="N277" s="285"/>
    </row>
    <row r="278" spans="1:14" ht="22.5" customHeight="1" x14ac:dyDescent="0.25">
      <c r="A278" s="82">
        <v>646</v>
      </c>
      <c r="B278" s="123" t="str">
        <f t="shared" si="10"/>
        <v>GÜLLE-</v>
      </c>
      <c r="C278" s="279"/>
      <c r="D278" s="279"/>
      <c r="E278" s="280"/>
      <c r="F278" s="281"/>
      <c r="G278" s="282"/>
      <c r="H278" s="282" t="s">
        <v>223</v>
      </c>
      <c r="I278" s="282" t="s">
        <v>80</v>
      </c>
      <c r="J278" s="283"/>
      <c r="K278" s="284"/>
      <c r="L278" s="284"/>
      <c r="M278" s="285"/>
      <c r="N278" s="285"/>
    </row>
    <row r="279" spans="1:14" ht="22.5" customHeight="1" x14ac:dyDescent="0.25">
      <c r="A279" s="82">
        <v>647</v>
      </c>
      <c r="B279" s="123" t="str">
        <f t="shared" si="10"/>
        <v>GÜLLE-</v>
      </c>
      <c r="C279" s="279"/>
      <c r="D279" s="279"/>
      <c r="E279" s="280"/>
      <c r="F279" s="281"/>
      <c r="G279" s="282"/>
      <c r="H279" s="282" t="s">
        <v>223</v>
      </c>
      <c r="I279" s="282" t="s">
        <v>80</v>
      </c>
      <c r="J279" s="283"/>
      <c r="K279" s="284"/>
      <c r="L279" s="284"/>
      <c r="M279" s="285"/>
      <c r="N279" s="285"/>
    </row>
    <row r="280" spans="1:14" ht="22.5" customHeight="1" x14ac:dyDescent="0.25">
      <c r="A280" s="82">
        <v>648</v>
      </c>
      <c r="B280" s="123" t="str">
        <f t="shared" si="10"/>
        <v>GÜLLE-</v>
      </c>
      <c r="C280" s="279"/>
      <c r="D280" s="279"/>
      <c r="E280" s="280"/>
      <c r="F280" s="281"/>
      <c r="G280" s="282"/>
      <c r="H280" s="282" t="s">
        <v>223</v>
      </c>
      <c r="I280" s="282" t="s">
        <v>80</v>
      </c>
      <c r="J280" s="283"/>
      <c r="K280" s="284"/>
      <c r="L280" s="284"/>
      <c r="M280" s="285"/>
      <c r="N280" s="285"/>
    </row>
    <row r="281" spans="1:14" ht="22.5" customHeight="1" x14ac:dyDescent="0.25">
      <c r="A281" s="82">
        <v>649</v>
      </c>
      <c r="B281" s="123" t="str">
        <f t="shared" si="10"/>
        <v>GÜLLE-</v>
      </c>
      <c r="C281" s="279"/>
      <c r="D281" s="279"/>
      <c r="E281" s="280"/>
      <c r="F281" s="281"/>
      <c r="G281" s="282"/>
      <c r="H281" s="282" t="s">
        <v>223</v>
      </c>
      <c r="I281" s="282" t="s">
        <v>80</v>
      </c>
      <c r="J281" s="283"/>
      <c r="K281" s="284"/>
      <c r="L281" s="284"/>
      <c r="M281" s="285"/>
      <c r="N281" s="285"/>
    </row>
    <row r="282" spans="1:14" ht="22.5" customHeight="1" x14ac:dyDescent="0.25">
      <c r="A282" s="82">
        <v>650</v>
      </c>
      <c r="B282" s="123" t="str">
        <f t="shared" si="10"/>
        <v>GÜLLE-</v>
      </c>
      <c r="C282" s="279"/>
      <c r="D282" s="279"/>
      <c r="E282" s="280"/>
      <c r="F282" s="281"/>
      <c r="G282" s="282"/>
      <c r="H282" s="282" t="s">
        <v>223</v>
      </c>
      <c r="I282" s="282" t="s">
        <v>80</v>
      </c>
      <c r="J282" s="283"/>
      <c r="K282" s="284"/>
      <c r="L282" s="284"/>
      <c r="M282" s="285"/>
      <c r="N282" s="285"/>
    </row>
    <row r="283" spans="1:14" ht="22.5" customHeight="1" x14ac:dyDescent="0.25">
      <c r="A283" s="82">
        <v>651</v>
      </c>
      <c r="B283" s="123" t="str">
        <f t="shared" si="10"/>
        <v>GÜLLE-</v>
      </c>
      <c r="C283" s="279"/>
      <c r="D283" s="279"/>
      <c r="E283" s="280"/>
      <c r="F283" s="281"/>
      <c r="G283" s="282"/>
      <c r="H283" s="282" t="s">
        <v>223</v>
      </c>
      <c r="I283" s="282" t="s">
        <v>80</v>
      </c>
      <c r="J283" s="283"/>
      <c r="K283" s="284"/>
      <c r="L283" s="284"/>
      <c r="M283" s="285"/>
      <c r="N283" s="285"/>
    </row>
    <row r="284" spans="1:14" ht="22.5" customHeight="1" x14ac:dyDescent="0.25">
      <c r="A284" s="82">
        <v>652</v>
      </c>
      <c r="B284" s="123" t="str">
        <f t="shared" si="10"/>
        <v>GÜLLE-</v>
      </c>
      <c r="C284" s="279"/>
      <c r="D284" s="279"/>
      <c r="E284" s="280"/>
      <c r="F284" s="281"/>
      <c r="G284" s="282"/>
      <c r="H284" s="282" t="s">
        <v>223</v>
      </c>
      <c r="I284" s="282" t="s">
        <v>80</v>
      </c>
      <c r="J284" s="283"/>
      <c r="K284" s="284"/>
      <c r="L284" s="284"/>
      <c r="M284" s="285"/>
      <c r="N284" s="285"/>
    </row>
    <row r="285" spans="1:14" ht="22.5" customHeight="1" x14ac:dyDescent="0.25">
      <c r="A285" s="82">
        <v>653</v>
      </c>
      <c r="B285" s="123" t="str">
        <f t="shared" si="10"/>
        <v>GÜLLE-</v>
      </c>
      <c r="C285" s="279"/>
      <c r="D285" s="279"/>
      <c r="E285" s="280"/>
      <c r="F285" s="281"/>
      <c r="G285" s="282"/>
      <c r="H285" s="282" t="s">
        <v>223</v>
      </c>
      <c r="I285" s="282" t="s">
        <v>80</v>
      </c>
      <c r="J285" s="283"/>
      <c r="K285" s="284"/>
      <c r="L285" s="284"/>
      <c r="M285" s="285"/>
      <c r="N285" s="285"/>
    </row>
    <row r="286" spans="1:14" ht="22.5" customHeight="1" x14ac:dyDescent="0.25">
      <c r="A286" s="82">
        <v>654</v>
      </c>
      <c r="B286" s="123" t="str">
        <f t="shared" si="10"/>
        <v>GÜLLE-</v>
      </c>
      <c r="C286" s="279"/>
      <c r="D286" s="279"/>
      <c r="E286" s="280"/>
      <c r="F286" s="281"/>
      <c r="G286" s="282"/>
      <c r="H286" s="282" t="s">
        <v>223</v>
      </c>
      <c r="I286" s="282" t="s">
        <v>80</v>
      </c>
      <c r="J286" s="283"/>
      <c r="K286" s="284"/>
      <c r="L286" s="284"/>
      <c r="M286" s="285"/>
      <c r="N286" s="285"/>
    </row>
    <row r="287" spans="1:14" ht="22.5" customHeight="1" x14ac:dyDescent="0.25">
      <c r="A287" s="82">
        <v>655</v>
      </c>
      <c r="B287" s="123" t="str">
        <f t="shared" si="10"/>
        <v>GÜLLE-</v>
      </c>
      <c r="C287" s="279"/>
      <c r="D287" s="279"/>
      <c r="E287" s="280"/>
      <c r="F287" s="281"/>
      <c r="G287" s="282"/>
      <c r="H287" s="282" t="s">
        <v>223</v>
      </c>
      <c r="I287" s="282" t="s">
        <v>80</v>
      </c>
      <c r="J287" s="283"/>
      <c r="K287" s="284"/>
      <c r="L287" s="284"/>
      <c r="M287" s="285"/>
      <c r="N287" s="285"/>
    </row>
    <row r="288" spans="1:14" ht="22.5" customHeight="1" x14ac:dyDescent="0.25">
      <c r="A288" s="82">
        <v>656</v>
      </c>
      <c r="B288" s="123" t="str">
        <f t="shared" si="10"/>
        <v>GÜLLE-</v>
      </c>
      <c r="C288" s="279"/>
      <c r="D288" s="279"/>
      <c r="E288" s="280"/>
      <c r="F288" s="281"/>
      <c r="G288" s="282"/>
      <c r="H288" s="282" t="s">
        <v>223</v>
      </c>
      <c r="I288" s="282" t="s">
        <v>80</v>
      </c>
      <c r="J288" s="283"/>
      <c r="K288" s="284"/>
      <c r="L288" s="284"/>
      <c r="M288" s="285"/>
      <c r="N288" s="285"/>
    </row>
    <row r="289" spans="1:14" ht="22.5" customHeight="1" x14ac:dyDescent="0.25">
      <c r="A289" s="82">
        <v>657</v>
      </c>
      <c r="B289" s="123" t="str">
        <f t="shared" si="10"/>
        <v>GÜLLE-</v>
      </c>
      <c r="C289" s="279"/>
      <c r="D289" s="279"/>
      <c r="E289" s="280"/>
      <c r="F289" s="281"/>
      <c r="G289" s="282"/>
      <c r="H289" s="282" t="s">
        <v>223</v>
      </c>
      <c r="I289" s="282" t="s">
        <v>80</v>
      </c>
      <c r="J289" s="283"/>
      <c r="K289" s="284"/>
      <c r="L289" s="284"/>
      <c r="M289" s="285"/>
      <c r="N289" s="285"/>
    </row>
    <row r="290" spans="1:14" ht="22.5" customHeight="1" x14ac:dyDescent="0.25">
      <c r="A290" s="82">
        <v>658</v>
      </c>
      <c r="B290" s="123" t="str">
        <f t="shared" si="10"/>
        <v>GÜLLE-</v>
      </c>
      <c r="C290" s="279"/>
      <c r="D290" s="279"/>
      <c r="E290" s="280"/>
      <c r="F290" s="281"/>
      <c r="G290" s="282"/>
      <c r="H290" s="282" t="s">
        <v>223</v>
      </c>
      <c r="I290" s="282" t="s">
        <v>80</v>
      </c>
      <c r="J290" s="283"/>
      <c r="K290" s="284"/>
      <c r="L290" s="284"/>
      <c r="M290" s="285"/>
      <c r="N290" s="285"/>
    </row>
    <row r="291" spans="1:14" ht="22.5" customHeight="1" x14ac:dyDescent="0.25">
      <c r="A291" s="82">
        <v>659</v>
      </c>
      <c r="B291" s="123" t="str">
        <f t="shared" si="10"/>
        <v>GÜLLE-</v>
      </c>
      <c r="C291" s="279"/>
      <c r="D291" s="279"/>
      <c r="E291" s="280"/>
      <c r="F291" s="281"/>
      <c r="G291" s="282"/>
      <c r="H291" s="282" t="s">
        <v>223</v>
      </c>
      <c r="I291" s="282" t="s">
        <v>80</v>
      </c>
      <c r="J291" s="283"/>
      <c r="K291" s="284"/>
      <c r="L291" s="284"/>
      <c r="M291" s="285"/>
      <c r="N291" s="285"/>
    </row>
    <row r="292" spans="1:14" ht="22.5" customHeight="1" x14ac:dyDescent="0.25">
      <c r="A292" s="82">
        <v>660</v>
      </c>
      <c r="B292" s="123" t="str">
        <f t="shared" si="10"/>
        <v>ÇEKİÇ-1</v>
      </c>
      <c r="C292" s="314">
        <v>97</v>
      </c>
      <c r="D292" s="314">
        <v>38080628814</v>
      </c>
      <c r="E292" s="315" t="s">
        <v>856</v>
      </c>
      <c r="F292" s="316" t="s">
        <v>857</v>
      </c>
      <c r="G292" s="317" t="s">
        <v>219</v>
      </c>
      <c r="H292" s="317" t="s">
        <v>223</v>
      </c>
      <c r="I292" s="317" t="s">
        <v>473</v>
      </c>
      <c r="J292" s="318"/>
      <c r="K292" s="319"/>
      <c r="L292" s="319"/>
      <c r="M292" s="320">
        <v>1</v>
      </c>
      <c r="N292" s="320" t="s">
        <v>851</v>
      </c>
    </row>
    <row r="293" spans="1:14" ht="22.5" customHeight="1" x14ac:dyDescent="0.25">
      <c r="A293" s="82">
        <v>661</v>
      </c>
      <c r="B293" s="123" t="str">
        <f t="shared" si="10"/>
        <v>ÇEKİÇ-11</v>
      </c>
      <c r="C293" s="314">
        <v>189</v>
      </c>
      <c r="D293" s="314">
        <v>26137732416</v>
      </c>
      <c r="E293" s="315" t="s">
        <v>917</v>
      </c>
      <c r="F293" s="316" t="s">
        <v>918</v>
      </c>
      <c r="G293" s="317" t="s">
        <v>220</v>
      </c>
      <c r="H293" s="317" t="s">
        <v>223</v>
      </c>
      <c r="I293" s="317" t="s">
        <v>473</v>
      </c>
      <c r="J293" s="318"/>
      <c r="K293" s="319"/>
      <c r="L293" s="319"/>
      <c r="M293" s="320">
        <v>11</v>
      </c>
      <c r="N293" s="320" t="s">
        <v>882</v>
      </c>
    </row>
    <row r="294" spans="1:14" ht="22.5" customHeight="1" x14ac:dyDescent="0.25">
      <c r="A294" s="82">
        <v>662</v>
      </c>
      <c r="B294" s="123" t="str">
        <f t="shared" si="10"/>
        <v>ÇEKİÇ-</v>
      </c>
      <c r="C294" s="314"/>
      <c r="D294" s="314"/>
      <c r="E294" s="315"/>
      <c r="F294" s="316"/>
      <c r="G294" s="317"/>
      <c r="H294" s="317" t="s">
        <v>223</v>
      </c>
      <c r="I294" s="317" t="s">
        <v>473</v>
      </c>
      <c r="J294" s="318"/>
      <c r="K294" s="319"/>
      <c r="L294" s="319"/>
      <c r="M294" s="320"/>
      <c r="N294" s="320"/>
    </row>
    <row r="295" spans="1:14" ht="22.5" customHeight="1" x14ac:dyDescent="0.25">
      <c r="A295" s="82">
        <v>663</v>
      </c>
      <c r="B295" s="123" t="str">
        <f t="shared" si="10"/>
        <v>ÇEKİÇ-</v>
      </c>
      <c r="C295" s="314"/>
      <c r="D295" s="314"/>
      <c r="E295" s="315"/>
      <c r="F295" s="316"/>
      <c r="G295" s="317"/>
      <c r="H295" s="317" t="s">
        <v>223</v>
      </c>
      <c r="I295" s="317" t="s">
        <v>473</v>
      </c>
      <c r="J295" s="318"/>
      <c r="K295" s="319"/>
      <c r="L295" s="319"/>
      <c r="M295" s="320"/>
      <c r="N295" s="320"/>
    </row>
    <row r="296" spans="1:14" ht="22.5" customHeight="1" x14ac:dyDescent="0.25">
      <c r="A296" s="82">
        <v>664</v>
      </c>
      <c r="B296" s="123" t="str">
        <f t="shared" si="10"/>
        <v>ÇEKİÇ-</v>
      </c>
      <c r="C296" s="314"/>
      <c r="D296" s="314"/>
      <c r="E296" s="315"/>
      <c r="F296" s="316"/>
      <c r="G296" s="317"/>
      <c r="H296" s="317" t="s">
        <v>223</v>
      </c>
      <c r="I296" s="317" t="s">
        <v>473</v>
      </c>
      <c r="J296" s="318"/>
      <c r="K296" s="319"/>
      <c r="L296" s="319"/>
      <c r="M296" s="320"/>
      <c r="N296" s="320"/>
    </row>
    <row r="297" spans="1:14" ht="22.5" customHeight="1" x14ac:dyDescent="0.25">
      <c r="A297" s="82">
        <v>665</v>
      </c>
      <c r="B297" s="123" t="str">
        <f t="shared" si="10"/>
        <v>ÇEKİÇ-</v>
      </c>
      <c r="C297" s="314"/>
      <c r="D297" s="314"/>
      <c r="E297" s="315"/>
      <c r="F297" s="316"/>
      <c r="G297" s="317"/>
      <c r="H297" s="317" t="s">
        <v>223</v>
      </c>
      <c r="I297" s="317" t="s">
        <v>473</v>
      </c>
      <c r="J297" s="327"/>
      <c r="K297" s="319"/>
      <c r="L297" s="319"/>
      <c r="M297" s="320"/>
      <c r="N297" s="320"/>
    </row>
    <row r="298" spans="1:14" ht="22.5" customHeight="1" x14ac:dyDescent="0.25">
      <c r="A298" s="82">
        <v>666</v>
      </c>
      <c r="B298" s="123" t="str">
        <f t="shared" si="10"/>
        <v>ÇEKİÇ-</v>
      </c>
      <c r="C298" s="314"/>
      <c r="D298" s="314"/>
      <c r="E298" s="315"/>
      <c r="F298" s="316"/>
      <c r="G298" s="317"/>
      <c r="H298" s="317" t="s">
        <v>223</v>
      </c>
      <c r="I298" s="317" t="s">
        <v>473</v>
      </c>
      <c r="J298" s="327"/>
      <c r="K298" s="319"/>
      <c r="L298" s="319"/>
      <c r="M298" s="320"/>
      <c r="N298" s="320"/>
    </row>
    <row r="299" spans="1:14" ht="22.5" customHeight="1" x14ac:dyDescent="0.25">
      <c r="A299" s="82">
        <v>667</v>
      </c>
      <c r="B299" s="123" t="str">
        <f t="shared" si="10"/>
        <v>ÇEKİÇ-</v>
      </c>
      <c r="C299" s="314"/>
      <c r="D299" s="314"/>
      <c r="E299" s="315"/>
      <c r="F299" s="316"/>
      <c r="G299" s="317"/>
      <c r="H299" s="317" t="s">
        <v>223</v>
      </c>
      <c r="I299" s="317" t="s">
        <v>473</v>
      </c>
      <c r="J299" s="327"/>
      <c r="K299" s="319"/>
      <c r="L299" s="319"/>
      <c r="M299" s="320"/>
      <c r="N299" s="320"/>
    </row>
    <row r="300" spans="1:14" ht="22.5" customHeight="1" x14ac:dyDescent="0.25">
      <c r="A300" s="82">
        <v>668</v>
      </c>
      <c r="B300" s="123" t="str">
        <f t="shared" si="10"/>
        <v>ÇEKİÇ-</v>
      </c>
      <c r="C300" s="314"/>
      <c r="D300" s="314"/>
      <c r="E300" s="315"/>
      <c r="F300" s="316"/>
      <c r="G300" s="317"/>
      <c r="H300" s="317" t="s">
        <v>223</v>
      </c>
      <c r="I300" s="317" t="s">
        <v>473</v>
      </c>
      <c r="J300" s="327"/>
      <c r="K300" s="319"/>
      <c r="L300" s="319"/>
      <c r="M300" s="320"/>
      <c r="N300" s="320"/>
    </row>
    <row r="301" spans="1:14" ht="22.5" customHeight="1" x14ac:dyDescent="0.25">
      <c r="A301" s="82">
        <v>669</v>
      </c>
      <c r="B301" s="123" t="str">
        <f t="shared" si="10"/>
        <v>ÇEKİÇ-</v>
      </c>
      <c r="C301" s="314"/>
      <c r="D301" s="314"/>
      <c r="E301" s="315"/>
      <c r="F301" s="316"/>
      <c r="G301" s="317"/>
      <c r="H301" s="317" t="s">
        <v>223</v>
      </c>
      <c r="I301" s="317" t="s">
        <v>473</v>
      </c>
      <c r="J301" s="327"/>
      <c r="K301" s="319"/>
      <c r="L301" s="319"/>
      <c r="M301" s="320"/>
      <c r="N301" s="320"/>
    </row>
    <row r="302" spans="1:14" ht="22.5" customHeight="1" x14ac:dyDescent="0.25">
      <c r="A302" s="82">
        <v>670</v>
      </c>
      <c r="B302" s="123" t="str">
        <f t="shared" si="10"/>
        <v>ÇEKİÇ-</v>
      </c>
      <c r="C302" s="314"/>
      <c r="D302" s="314"/>
      <c r="E302" s="315"/>
      <c r="F302" s="316"/>
      <c r="G302" s="317"/>
      <c r="H302" s="317" t="s">
        <v>223</v>
      </c>
      <c r="I302" s="317" t="s">
        <v>473</v>
      </c>
      <c r="J302" s="327"/>
      <c r="K302" s="319"/>
      <c r="L302" s="319"/>
      <c r="M302" s="320"/>
      <c r="N302" s="320"/>
    </row>
    <row r="307" spans="17:17" x14ac:dyDescent="0.25">
      <c r="Q307"/>
    </row>
    <row r="308" spans="17:17" x14ac:dyDescent="0.25">
      <c r="Q308"/>
    </row>
    <row r="309" spans="17:17" x14ac:dyDescent="0.25">
      <c r="Q309"/>
    </row>
    <row r="310" spans="17:17" x14ac:dyDescent="0.25">
      <c r="Q310"/>
    </row>
    <row r="311" spans="17:17" x14ac:dyDescent="0.25">
      <c r="Q311"/>
    </row>
    <row r="312" spans="17:17" x14ac:dyDescent="0.25">
      <c r="Q312"/>
    </row>
    <row r="313" spans="17:17" x14ac:dyDescent="0.25">
      <c r="Q313"/>
    </row>
    <row r="314" spans="17:17" x14ac:dyDescent="0.25">
      <c r="Q314"/>
    </row>
    <row r="315" spans="17:17" x14ac:dyDescent="0.25">
      <c r="Q315"/>
    </row>
    <row r="316" spans="17:17" x14ac:dyDescent="0.25">
      <c r="Q316"/>
    </row>
    <row r="317" spans="17:17" x14ac:dyDescent="0.25">
      <c r="Q317"/>
    </row>
    <row r="318" spans="17:17" x14ac:dyDescent="0.25">
      <c r="Q318"/>
    </row>
    <row r="319" spans="17:17" x14ac:dyDescent="0.25">
      <c r="Q319"/>
    </row>
    <row r="320" spans="17:17" x14ac:dyDescent="0.25">
      <c r="Q320"/>
    </row>
    <row r="321" spans="17:17" x14ac:dyDescent="0.25">
      <c r="Q321"/>
    </row>
    <row r="322" spans="17:17" x14ac:dyDescent="0.25">
      <c r="Q322"/>
    </row>
    <row r="323" spans="17:17" x14ac:dyDescent="0.25">
      <c r="Q323"/>
    </row>
    <row r="324" spans="17:17" x14ac:dyDescent="0.25">
      <c r="Q324"/>
    </row>
    <row r="325" spans="17:17" x14ac:dyDescent="0.25">
      <c r="Q325"/>
    </row>
    <row r="326" spans="17:17" x14ac:dyDescent="0.25">
      <c r="Q326"/>
    </row>
    <row r="327" spans="17:17" x14ac:dyDescent="0.25">
      <c r="Q327"/>
    </row>
    <row r="328" spans="17:17" x14ac:dyDescent="0.25">
      <c r="Q328"/>
    </row>
    <row r="329" spans="17:17" x14ac:dyDescent="0.25">
      <c r="Q329"/>
    </row>
    <row r="330" spans="17:17" x14ac:dyDescent="0.25">
      <c r="Q330"/>
    </row>
    <row r="331" spans="17:17" x14ac:dyDescent="0.25">
      <c r="Q331"/>
    </row>
    <row r="332" spans="17:17" x14ac:dyDescent="0.25">
      <c r="Q332"/>
    </row>
    <row r="333" spans="17:17" x14ac:dyDescent="0.25">
      <c r="Q333"/>
    </row>
    <row r="334" spans="17:17" x14ac:dyDescent="0.25">
      <c r="Q334"/>
    </row>
    <row r="335" spans="17:17" x14ac:dyDescent="0.25">
      <c r="Q335"/>
    </row>
    <row r="336" spans="17:17" x14ac:dyDescent="0.25">
      <c r="Q336"/>
    </row>
    <row r="337" spans="17:17" x14ac:dyDescent="0.25">
      <c r="Q337"/>
    </row>
    <row r="338" spans="17:17" x14ac:dyDescent="0.25">
      <c r="Q338"/>
    </row>
    <row r="339" spans="17:17" x14ac:dyDescent="0.25">
      <c r="Q339"/>
    </row>
    <row r="340" spans="17:17" x14ac:dyDescent="0.25">
      <c r="Q340"/>
    </row>
    <row r="341" spans="17:17" x14ac:dyDescent="0.25">
      <c r="Q341"/>
    </row>
    <row r="342" spans="17:17" x14ac:dyDescent="0.25">
      <c r="Q342"/>
    </row>
    <row r="343" spans="17:17" x14ac:dyDescent="0.25">
      <c r="Q343"/>
    </row>
    <row r="344" spans="17:17" x14ac:dyDescent="0.25">
      <c r="Q344"/>
    </row>
    <row r="345" spans="17:17" x14ac:dyDescent="0.25">
      <c r="Q345"/>
    </row>
    <row r="346" spans="17:17" x14ac:dyDescent="0.25">
      <c r="Q346"/>
    </row>
    <row r="347" spans="17:17" x14ac:dyDescent="0.25">
      <c r="Q347"/>
    </row>
    <row r="348" spans="17:17" x14ac:dyDescent="0.25">
      <c r="Q348"/>
    </row>
    <row r="349" spans="17:17" x14ac:dyDescent="0.25">
      <c r="Q349"/>
    </row>
    <row r="350" spans="17:17" x14ac:dyDescent="0.25">
      <c r="Q350"/>
    </row>
    <row r="351" spans="17:17" x14ac:dyDescent="0.25">
      <c r="Q351"/>
    </row>
    <row r="352" spans="17:17" x14ac:dyDescent="0.25">
      <c r="Q352"/>
    </row>
    <row r="353" spans="17:17" x14ac:dyDescent="0.25">
      <c r="Q353"/>
    </row>
    <row r="354" spans="17:17" x14ac:dyDescent="0.25">
      <c r="Q354"/>
    </row>
    <row r="355" spans="17:17" x14ac:dyDescent="0.25">
      <c r="Q355"/>
    </row>
    <row r="356" spans="17:17" x14ac:dyDescent="0.25">
      <c r="Q356"/>
    </row>
    <row r="357" spans="17:17" x14ac:dyDescent="0.25">
      <c r="Q357"/>
    </row>
    <row r="358" spans="17:17" x14ac:dyDescent="0.25">
      <c r="Q358"/>
    </row>
    <row r="359" spans="17:17" x14ac:dyDescent="0.25">
      <c r="Q359"/>
    </row>
    <row r="360" spans="17:17" x14ac:dyDescent="0.25">
      <c r="Q360"/>
    </row>
    <row r="361" spans="17:17" x14ac:dyDescent="0.25">
      <c r="Q361"/>
    </row>
    <row r="362" spans="17:17" x14ac:dyDescent="0.25">
      <c r="Q362"/>
    </row>
    <row r="363" spans="17:17" x14ac:dyDescent="0.25">
      <c r="Q363"/>
    </row>
    <row r="364" spans="17:17" x14ac:dyDescent="0.25">
      <c r="Q364"/>
    </row>
    <row r="365" spans="17:17" x14ac:dyDescent="0.25">
      <c r="Q365"/>
    </row>
    <row r="366" spans="17:17" x14ac:dyDescent="0.25">
      <c r="Q366"/>
    </row>
    <row r="367" spans="17:17" x14ac:dyDescent="0.25">
      <c r="Q367"/>
    </row>
    <row r="368" spans="17:17" x14ac:dyDescent="0.25">
      <c r="Q368"/>
    </row>
    <row r="369" spans="17:17" x14ac:dyDescent="0.25">
      <c r="Q369"/>
    </row>
    <row r="370" spans="17:17" x14ac:dyDescent="0.25">
      <c r="Q370"/>
    </row>
    <row r="371" spans="17:17" x14ac:dyDescent="0.25">
      <c r="Q371"/>
    </row>
    <row r="372" spans="17:17" x14ac:dyDescent="0.25">
      <c r="Q372"/>
    </row>
    <row r="373" spans="17:17" x14ac:dyDescent="0.25">
      <c r="Q373"/>
    </row>
    <row r="374" spans="17:17" x14ac:dyDescent="0.25">
      <c r="Q374"/>
    </row>
    <row r="375" spans="17:17" x14ac:dyDescent="0.25">
      <c r="Q375"/>
    </row>
    <row r="376" spans="17:17" x14ac:dyDescent="0.25">
      <c r="Q376"/>
    </row>
    <row r="377" spans="17:17" x14ac:dyDescent="0.25">
      <c r="Q377"/>
    </row>
    <row r="378" spans="17:17" x14ac:dyDescent="0.25">
      <c r="Q378"/>
    </row>
    <row r="379" spans="17:17" x14ac:dyDescent="0.25">
      <c r="Q379"/>
    </row>
    <row r="380" spans="17:17" x14ac:dyDescent="0.25">
      <c r="Q380"/>
    </row>
    <row r="381" spans="17:17" x14ac:dyDescent="0.25">
      <c r="Q381"/>
    </row>
    <row r="382" spans="17:17" x14ac:dyDescent="0.25">
      <c r="Q382"/>
    </row>
    <row r="383" spans="17:17" x14ac:dyDescent="0.25">
      <c r="Q383"/>
    </row>
    <row r="384" spans="17:17" x14ac:dyDescent="0.25">
      <c r="Q384"/>
    </row>
    <row r="385" spans="17:17" x14ac:dyDescent="0.25">
      <c r="Q385"/>
    </row>
    <row r="386" spans="17:17" x14ac:dyDescent="0.25">
      <c r="Q386"/>
    </row>
    <row r="387" spans="17:17" x14ac:dyDescent="0.25">
      <c r="Q387"/>
    </row>
    <row r="388" spans="17:17" x14ac:dyDescent="0.25">
      <c r="Q388"/>
    </row>
    <row r="389" spans="17:17" x14ac:dyDescent="0.25">
      <c r="Q389"/>
    </row>
    <row r="390" spans="17:17" x14ac:dyDescent="0.25">
      <c r="Q390"/>
    </row>
    <row r="391" spans="17:17" x14ac:dyDescent="0.25">
      <c r="Q391"/>
    </row>
    <row r="392" spans="17:17" x14ac:dyDescent="0.25">
      <c r="Q392"/>
    </row>
    <row r="393" spans="17:17" x14ac:dyDescent="0.25">
      <c r="Q393"/>
    </row>
    <row r="394" spans="17:17" x14ac:dyDescent="0.25">
      <c r="Q394"/>
    </row>
    <row r="395" spans="17:17" x14ac:dyDescent="0.25">
      <c r="Q395"/>
    </row>
    <row r="396" spans="17:17" x14ac:dyDescent="0.25">
      <c r="Q396"/>
    </row>
    <row r="397" spans="17:17" x14ac:dyDescent="0.25">
      <c r="Q397"/>
    </row>
    <row r="398" spans="17:17" x14ac:dyDescent="0.25">
      <c r="Q398"/>
    </row>
    <row r="399" spans="17:17" x14ac:dyDescent="0.25">
      <c r="Q399"/>
    </row>
    <row r="400" spans="17:17" x14ac:dyDescent="0.25">
      <c r="Q400"/>
    </row>
    <row r="401" spans="17:17" x14ac:dyDescent="0.25">
      <c r="Q401"/>
    </row>
    <row r="402" spans="17:17" x14ac:dyDescent="0.25">
      <c r="Q402"/>
    </row>
    <row r="403" spans="17:17" x14ac:dyDescent="0.25">
      <c r="Q403"/>
    </row>
    <row r="404" spans="17:17" x14ac:dyDescent="0.25">
      <c r="Q404"/>
    </row>
    <row r="405" spans="17:17" x14ac:dyDescent="0.25">
      <c r="Q405"/>
    </row>
    <row r="406" spans="17:17" x14ac:dyDescent="0.25">
      <c r="Q406"/>
    </row>
    <row r="407" spans="17:17" x14ac:dyDescent="0.25">
      <c r="Q407"/>
    </row>
    <row r="408" spans="17:17" x14ac:dyDescent="0.25">
      <c r="Q408"/>
    </row>
    <row r="409" spans="17:17" x14ac:dyDescent="0.25">
      <c r="Q409"/>
    </row>
    <row r="410" spans="17:17" x14ac:dyDescent="0.25">
      <c r="Q410"/>
    </row>
    <row r="411" spans="17:17" x14ac:dyDescent="0.25">
      <c r="Q411"/>
    </row>
    <row r="412" spans="17:17" x14ac:dyDescent="0.25">
      <c r="Q412"/>
    </row>
    <row r="413" spans="17:17" x14ac:dyDescent="0.25">
      <c r="Q413"/>
    </row>
    <row r="414" spans="17:17" x14ac:dyDescent="0.25">
      <c r="Q414"/>
    </row>
    <row r="415" spans="17:17" x14ac:dyDescent="0.25">
      <c r="Q415"/>
    </row>
    <row r="416" spans="17:17" x14ac:dyDescent="0.25">
      <c r="Q416"/>
    </row>
    <row r="417" spans="17:17" x14ac:dyDescent="0.25">
      <c r="Q417"/>
    </row>
    <row r="418" spans="17:17" x14ac:dyDescent="0.25">
      <c r="Q418"/>
    </row>
    <row r="419" spans="17:17" x14ac:dyDescent="0.25">
      <c r="Q419"/>
    </row>
    <row r="420" spans="17:17" x14ac:dyDescent="0.25">
      <c r="Q420"/>
    </row>
    <row r="421" spans="17:17" x14ac:dyDescent="0.25">
      <c r="Q421"/>
    </row>
    <row r="422" spans="17:17" x14ac:dyDescent="0.25">
      <c r="Q422"/>
    </row>
    <row r="423" spans="17:17" x14ac:dyDescent="0.25">
      <c r="Q423"/>
    </row>
    <row r="424" spans="17:17" x14ac:dyDescent="0.25">
      <c r="Q424"/>
    </row>
    <row r="425" spans="17:17" x14ac:dyDescent="0.25">
      <c r="Q425"/>
    </row>
    <row r="426" spans="17:17" x14ac:dyDescent="0.25">
      <c r="Q426"/>
    </row>
    <row r="427" spans="17:17" x14ac:dyDescent="0.25">
      <c r="Q427"/>
    </row>
    <row r="428" spans="17:17" x14ac:dyDescent="0.25">
      <c r="Q428"/>
    </row>
    <row r="429" spans="17:17" x14ac:dyDescent="0.25">
      <c r="Q429"/>
    </row>
    <row r="430" spans="17:17" x14ac:dyDescent="0.25">
      <c r="Q430"/>
    </row>
    <row r="431" spans="17:17" x14ac:dyDescent="0.25">
      <c r="Q431"/>
    </row>
    <row r="432" spans="17:17" x14ac:dyDescent="0.25">
      <c r="Q432"/>
    </row>
    <row r="433" spans="17:17" x14ac:dyDescent="0.25">
      <c r="Q433"/>
    </row>
    <row r="434" spans="17:17" x14ac:dyDescent="0.25">
      <c r="Q434"/>
    </row>
    <row r="435" spans="17:17" x14ac:dyDescent="0.25">
      <c r="Q435"/>
    </row>
    <row r="436" spans="17:17" x14ac:dyDescent="0.25">
      <c r="Q436"/>
    </row>
    <row r="437" spans="17:17" x14ac:dyDescent="0.25">
      <c r="Q437"/>
    </row>
    <row r="438" spans="17:17" x14ac:dyDescent="0.25">
      <c r="Q438"/>
    </row>
    <row r="439" spans="17:17" x14ac:dyDescent="0.25">
      <c r="Q439"/>
    </row>
    <row r="440" spans="17:17" x14ac:dyDescent="0.25">
      <c r="Q440"/>
    </row>
    <row r="441" spans="17:17" x14ac:dyDescent="0.25">
      <c r="Q441"/>
    </row>
    <row r="442" spans="17:17" x14ac:dyDescent="0.25">
      <c r="Q442"/>
    </row>
    <row r="443" spans="17:17" x14ac:dyDescent="0.25">
      <c r="Q443"/>
    </row>
    <row r="444" spans="17:17" x14ac:dyDescent="0.25">
      <c r="Q444"/>
    </row>
    <row r="445" spans="17:17" x14ac:dyDescent="0.25">
      <c r="Q445"/>
    </row>
    <row r="446" spans="17:17" x14ac:dyDescent="0.25">
      <c r="Q446"/>
    </row>
    <row r="447" spans="17:17" x14ac:dyDescent="0.25">
      <c r="Q447"/>
    </row>
    <row r="448" spans="17:17" x14ac:dyDescent="0.25">
      <c r="Q448"/>
    </row>
    <row r="449" spans="17:17" x14ac:dyDescent="0.25">
      <c r="Q449"/>
    </row>
    <row r="450" spans="17:17" x14ac:dyDescent="0.25">
      <c r="Q450"/>
    </row>
    <row r="451" spans="17:17" x14ac:dyDescent="0.25">
      <c r="Q451"/>
    </row>
    <row r="452" spans="17:17" x14ac:dyDescent="0.25">
      <c r="Q452"/>
    </row>
    <row r="453" spans="17:17" x14ac:dyDescent="0.25">
      <c r="Q453"/>
    </row>
    <row r="454" spans="17:17" x14ac:dyDescent="0.25">
      <c r="Q454"/>
    </row>
    <row r="455" spans="17:17" x14ac:dyDescent="0.25">
      <c r="Q455"/>
    </row>
    <row r="456" spans="17:17" x14ac:dyDescent="0.25">
      <c r="Q456"/>
    </row>
    <row r="457" spans="17:17" x14ac:dyDescent="0.25">
      <c r="Q457"/>
    </row>
    <row r="458" spans="17:17" x14ac:dyDescent="0.25">
      <c r="Q458"/>
    </row>
    <row r="459" spans="17:17" x14ac:dyDescent="0.25">
      <c r="Q459"/>
    </row>
    <row r="460" spans="17:17" x14ac:dyDescent="0.25">
      <c r="Q460"/>
    </row>
    <row r="461" spans="17:17" x14ac:dyDescent="0.25">
      <c r="Q461"/>
    </row>
    <row r="462" spans="17:17" x14ac:dyDescent="0.25">
      <c r="Q462"/>
    </row>
    <row r="463" spans="17:17" x14ac:dyDescent="0.25">
      <c r="Q463"/>
    </row>
    <row r="464" spans="17:17" x14ac:dyDescent="0.25">
      <c r="Q464"/>
    </row>
    <row r="465" spans="17:17" x14ac:dyDescent="0.25">
      <c r="Q465"/>
    </row>
    <row r="466" spans="17:17" x14ac:dyDescent="0.25">
      <c r="Q466"/>
    </row>
    <row r="467" spans="17:17" x14ac:dyDescent="0.25">
      <c r="Q467"/>
    </row>
    <row r="468" spans="17:17" x14ac:dyDescent="0.25">
      <c r="Q468"/>
    </row>
    <row r="469" spans="17:17" x14ac:dyDescent="0.25">
      <c r="Q469"/>
    </row>
    <row r="470" spans="17:17" x14ac:dyDescent="0.25">
      <c r="Q470"/>
    </row>
    <row r="471" spans="17:17" x14ac:dyDescent="0.25">
      <c r="Q471"/>
    </row>
    <row r="472" spans="17:17" x14ac:dyDescent="0.25">
      <c r="Q472"/>
    </row>
    <row r="473" spans="17:17" x14ac:dyDescent="0.25">
      <c r="Q473"/>
    </row>
    <row r="474" spans="17:17" x14ac:dyDescent="0.25">
      <c r="Q474"/>
    </row>
    <row r="475" spans="17:17" x14ac:dyDescent="0.25">
      <c r="Q475"/>
    </row>
    <row r="476" spans="17:17" x14ac:dyDescent="0.25">
      <c r="Q476"/>
    </row>
    <row r="477" spans="17:17" x14ac:dyDescent="0.25">
      <c r="Q477"/>
    </row>
    <row r="478" spans="17:17" x14ac:dyDescent="0.25">
      <c r="Q478"/>
    </row>
    <row r="479" spans="17:17" x14ac:dyDescent="0.25">
      <c r="Q479"/>
    </row>
    <row r="480" spans="17:17" x14ac:dyDescent="0.25">
      <c r="Q480"/>
    </row>
    <row r="481" spans="17:17" x14ac:dyDescent="0.25">
      <c r="Q481"/>
    </row>
    <row r="482" spans="17:17" x14ac:dyDescent="0.25">
      <c r="Q482"/>
    </row>
    <row r="483" spans="17:17" x14ac:dyDescent="0.25">
      <c r="Q483"/>
    </row>
    <row r="484" spans="17:17" x14ac:dyDescent="0.25">
      <c r="Q484"/>
    </row>
    <row r="485" spans="17:17" x14ac:dyDescent="0.25">
      <c r="Q485"/>
    </row>
    <row r="486" spans="17:17" x14ac:dyDescent="0.25">
      <c r="Q486"/>
    </row>
    <row r="487" spans="17:17" x14ac:dyDescent="0.25">
      <c r="Q487"/>
    </row>
    <row r="488" spans="17:17" x14ac:dyDescent="0.25">
      <c r="Q488"/>
    </row>
    <row r="489" spans="17:17" x14ac:dyDescent="0.25">
      <c r="Q489"/>
    </row>
    <row r="490" spans="17:17" x14ac:dyDescent="0.25">
      <c r="Q490"/>
    </row>
    <row r="491" spans="17:17" x14ac:dyDescent="0.25">
      <c r="Q491"/>
    </row>
    <row r="492" spans="17:17" x14ac:dyDescent="0.25">
      <c r="Q492"/>
    </row>
    <row r="493" spans="17:17" x14ac:dyDescent="0.25">
      <c r="Q493"/>
    </row>
    <row r="494" spans="17:17" x14ac:dyDescent="0.25">
      <c r="Q494"/>
    </row>
    <row r="495" spans="17:17" x14ac:dyDescent="0.25">
      <c r="Q495"/>
    </row>
    <row r="496" spans="17:17" x14ac:dyDescent="0.25">
      <c r="Q496"/>
    </row>
    <row r="497" spans="17:17" x14ac:dyDescent="0.25">
      <c r="Q497"/>
    </row>
    <row r="498" spans="17:17" x14ac:dyDescent="0.25">
      <c r="Q498"/>
    </row>
    <row r="499" spans="17:17" x14ac:dyDescent="0.25">
      <c r="Q499"/>
    </row>
    <row r="500" spans="17:17" x14ac:dyDescent="0.25">
      <c r="Q500"/>
    </row>
    <row r="501" spans="17:17" x14ac:dyDescent="0.25">
      <c r="Q501"/>
    </row>
    <row r="502" spans="17:17" x14ac:dyDescent="0.25">
      <c r="Q502"/>
    </row>
    <row r="503" spans="17:17" x14ac:dyDescent="0.25">
      <c r="Q503"/>
    </row>
    <row r="504" spans="17:17" x14ac:dyDescent="0.25">
      <c r="Q504"/>
    </row>
    <row r="505" spans="17:17" x14ac:dyDescent="0.25">
      <c r="Q505"/>
    </row>
    <row r="506" spans="17:17" x14ac:dyDescent="0.25">
      <c r="Q506"/>
    </row>
    <row r="507" spans="17:17" x14ac:dyDescent="0.25">
      <c r="Q507"/>
    </row>
    <row r="508" spans="17:17" x14ac:dyDescent="0.25">
      <c r="Q508"/>
    </row>
    <row r="509" spans="17:17" x14ac:dyDescent="0.25">
      <c r="Q509"/>
    </row>
    <row r="510" spans="17:17" x14ac:dyDescent="0.25">
      <c r="Q510"/>
    </row>
    <row r="511" spans="17:17" x14ac:dyDescent="0.25">
      <c r="Q511"/>
    </row>
    <row r="512" spans="17:17" x14ac:dyDescent="0.25">
      <c r="Q512"/>
    </row>
    <row r="513" spans="17:17" x14ac:dyDescent="0.25">
      <c r="Q513"/>
    </row>
    <row r="514" spans="17:17" x14ac:dyDescent="0.25">
      <c r="Q514"/>
    </row>
    <row r="515" spans="17:17" x14ac:dyDescent="0.25">
      <c r="Q515"/>
    </row>
    <row r="516" spans="17:17" x14ac:dyDescent="0.25">
      <c r="Q516"/>
    </row>
    <row r="517" spans="17:17" x14ac:dyDescent="0.25">
      <c r="Q517"/>
    </row>
    <row r="518" spans="17:17" x14ac:dyDescent="0.25">
      <c r="Q518"/>
    </row>
    <row r="519" spans="17:17" x14ac:dyDescent="0.25">
      <c r="Q519"/>
    </row>
    <row r="520" spans="17:17" x14ac:dyDescent="0.25">
      <c r="Q520"/>
    </row>
    <row r="521" spans="17:17" x14ac:dyDescent="0.25">
      <c r="Q521"/>
    </row>
    <row r="522" spans="17:17" x14ac:dyDescent="0.25">
      <c r="Q522"/>
    </row>
    <row r="523" spans="17:17" x14ac:dyDescent="0.25">
      <c r="Q523"/>
    </row>
    <row r="524" spans="17:17" x14ac:dyDescent="0.25">
      <c r="Q524"/>
    </row>
    <row r="525" spans="17:17" x14ac:dyDescent="0.25">
      <c r="Q525"/>
    </row>
    <row r="526" spans="17:17" x14ac:dyDescent="0.25">
      <c r="Q526"/>
    </row>
    <row r="527" spans="17:17" x14ac:dyDescent="0.25">
      <c r="Q527"/>
    </row>
    <row r="528" spans="17:17" x14ac:dyDescent="0.25">
      <c r="Q528"/>
    </row>
    <row r="529" spans="17:17" x14ac:dyDescent="0.25">
      <c r="Q529"/>
    </row>
    <row r="530" spans="17:17" x14ac:dyDescent="0.25">
      <c r="Q530"/>
    </row>
    <row r="531" spans="17:17" x14ac:dyDescent="0.25">
      <c r="Q531"/>
    </row>
    <row r="532" spans="17:17" x14ac:dyDescent="0.25">
      <c r="Q532"/>
    </row>
    <row r="533" spans="17:17" x14ac:dyDescent="0.25">
      <c r="Q533"/>
    </row>
    <row r="534" spans="17:17" x14ac:dyDescent="0.25">
      <c r="Q534"/>
    </row>
    <row r="535" spans="17:17" x14ac:dyDescent="0.25">
      <c r="Q535"/>
    </row>
    <row r="536" spans="17:17" x14ac:dyDescent="0.25">
      <c r="Q536"/>
    </row>
    <row r="537" spans="17:17" x14ac:dyDescent="0.25">
      <c r="Q537"/>
    </row>
    <row r="538" spans="17:17" x14ac:dyDescent="0.25">
      <c r="Q538"/>
    </row>
    <row r="539" spans="17:17" x14ac:dyDescent="0.25">
      <c r="Q539"/>
    </row>
    <row r="540" spans="17:17" x14ac:dyDescent="0.25">
      <c r="Q540"/>
    </row>
    <row r="541" spans="17:17" x14ac:dyDescent="0.25">
      <c r="Q541"/>
    </row>
    <row r="542" spans="17:17" x14ac:dyDescent="0.25">
      <c r="Q542"/>
    </row>
    <row r="543" spans="17:17" x14ac:dyDescent="0.25">
      <c r="Q543"/>
    </row>
    <row r="544" spans="17:17" x14ac:dyDescent="0.25">
      <c r="Q544"/>
    </row>
    <row r="545" spans="17:17" x14ac:dyDescent="0.25">
      <c r="Q545"/>
    </row>
    <row r="546" spans="17:17" x14ac:dyDescent="0.25">
      <c r="Q546"/>
    </row>
    <row r="547" spans="17:17" x14ac:dyDescent="0.25">
      <c r="Q547"/>
    </row>
    <row r="548" spans="17:17" x14ac:dyDescent="0.25">
      <c r="Q548"/>
    </row>
    <row r="549" spans="17:17" x14ac:dyDescent="0.25">
      <c r="Q549"/>
    </row>
    <row r="550" spans="17:17" x14ac:dyDescent="0.25">
      <c r="Q550"/>
    </row>
    <row r="551" spans="17:17" x14ac:dyDescent="0.25">
      <c r="Q551"/>
    </row>
    <row r="552" spans="17:17" x14ac:dyDescent="0.25">
      <c r="Q552"/>
    </row>
    <row r="553" spans="17:17" x14ac:dyDescent="0.25">
      <c r="Q553"/>
    </row>
    <row r="554" spans="17:17" x14ac:dyDescent="0.25">
      <c r="Q554"/>
    </row>
    <row r="555" spans="17:17" x14ac:dyDescent="0.25">
      <c r="Q555"/>
    </row>
    <row r="556" spans="17:17" x14ac:dyDescent="0.25">
      <c r="Q556"/>
    </row>
    <row r="557" spans="17:17" x14ac:dyDescent="0.25">
      <c r="Q557"/>
    </row>
    <row r="558" spans="17:17" x14ac:dyDescent="0.25">
      <c r="Q558"/>
    </row>
    <row r="559" spans="17:17" x14ac:dyDescent="0.25">
      <c r="Q559"/>
    </row>
    <row r="560" spans="17:17" x14ac:dyDescent="0.25">
      <c r="Q560"/>
    </row>
    <row r="561" spans="17:17" x14ac:dyDescent="0.25">
      <c r="Q561"/>
    </row>
    <row r="562" spans="17:17" x14ac:dyDescent="0.25">
      <c r="Q562"/>
    </row>
    <row r="563" spans="17:17" x14ac:dyDescent="0.25">
      <c r="Q563"/>
    </row>
    <row r="564" spans="17:17" x14ac:dyDescent="0.25">
      <c r="Q564"/>
    </row>
    <row r="565" spans="17:17" x14ac:dyDescent="0.25">
      <c r="Q565"/>
    </row>
    <row r="566" spans="17:17" x14ac:dyDescent="0.25">
      <c r="Q566"/>
    </row>
    <row r="567" spans="17:17" x14ac:dyDescent="0.25">
      <c r="Q567"/>
    </row>
    <row r="568" spans="17:17" x14ac:dyDescent="0.25">
      <c r="Q568"/>
    </row>
    <row r="569" spans="17:17" x14ac:dyDescent="0.25">
      <c r="Q569"/>
    </row>
    <row r="570" spans="17:17" x14ac:dyDescent="0.25">
      <c r="Q570"/>
    </row>
    <row r="571" spans="17:17" x14ac:dyDescent="0.25">
      <c r="Q571"/>
    </row>
    <row r="572" spans="17:17" x14ac:dyDescent="0.25">
      <c r="Q572"/>
    </row>
    <row r="573" spans="17:17" x14ac:dyDescent="0.25">
      <c r="Q573"/>
    </row>
    <row r="574" spans="17:17" x14ac:dyDescent="0.25">
      <c r="Q574"/>
    </row>
    <row r="575" spans="17:17" x14ac:dyDescent="0.25">
      <c r="Q575"/>
    </row>
    <row r="576" spans="17:17" x14ac:dyDescent="0.25">
      <c r="Q576"/>
    </row>
    <row r="577" spans="17:17" x14ac:dyDescent="0.25">
      <c r="Q577"/>
    </row>
    <row r="578" spans="17:17" x14ac:dyDescent="0.25">
      <c r="Q578"/>
    </row>
    <row r="579" spans="17:17" x14ac:dyDescent="0.25">
      <c r="Q579"/>
    </row>
    <row r="580" spans="17:17" x14ac:dyDescent="0.25">
      <c r="Q580"/>
    </row>
    <row r="581" spans="17:17" x14ac:dyDescent="0.25">
      <c r="Q581"/>
    </row>
    <row r="582" spans="17:17" x14ac:dyDescent="0.25">
      <c r="Q582"/>
    </row>
    <row r="583" spans="17:17" x14ac:dyDescent="0.25">
      <c r="Q583"/>
    </row>
    <row r="584" spans="17:17" x14ac:dyDescent="0.25">
      <c r="Q584"/>
    </row>
    <row r="585" spans="17:17" x14ac:dyDescent="0.25">
      <c r="Q585"/>
    </row>
    <row r="586" spans="17:17" x14ac:dyDescent="0.25">
      <c r="Q586"/>
    </row>
    <row r="587" spans="17:17" x14ac:dyDescent="0.25">
      <c r="Q587"/>
    </row>
    <row r="588" spans="17:17" x14ac:dyDescent="0.25">
      <c r="Q588"/>
    </row>
    <row r="589" spans="17:17" x14ac:dyDescent="0.25">
      <c r="Q589"/>
    </row>
  </sheetData>
  <autoFilter ref="A3:M302"/>
  <sortState ref="C18:N34">
    <sortCondition ref="N18:N34"/>
  </sortState>
  <mergeCells count="4">
    <mergeCell ref="A1:M1"/>
    <mergeCell ref="A2:F2"/>
    <mergeCell ref="G2:H2"/>
    <mergeCell ref="J2:M2"/>
  </mergeCells>
  <phoneticPr fontId="0" type="noConversion"/>
  <conditionalFormatting sqref="E4:E29 E49:E51 E71:E302">
    <cfRule type="cellIs" dxfId="85" priority="6" stopIfTrue="1" operator="between">
      <formula>35796</formula>
      <formula>37621</formula>
    </cfRule>
  </conditionalFormatting>
  <conditionalFormatting sqref="E30:E40">
    <cfRule type="cellIs" dxfId="84" priority="5" stopIfTrue="1" operator="between">
      <formula>35796</formula>
      <formula>37621</formula>
    </cfRule>
  </conditionalFormatting>
  <conditionalFormatting sqref="E41:E43">
    <cfRule type="cellIs" dxfId="83" priority="4" stopIfTrue="1" operator="between">
      <formula>35796</formula>
      <formula>37621</formula>
    </cfRule>
  </conditionalFormatting>
  <conditionalFormatting sqref="E44:E48">
    <cfRule type="cellIs" dxfId="82" priority="2" stopIfTrue="1" operator="between">
      <formula>35796</formula>
      <formula>37621</formula>
    </cfRule>
  </conditionalFormatting>
  <conditionalFormatting sqref="E52:E70">
    <cfRule type="cellIs" dxfId="81"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7" manualBreakCount="7">
    <brk id="49" max="13" man="1"/>
    <brk id="74" max="13" man="1"/>
    <brk id="93" max="13" man="1"/>
    <brk id="105" max="13" man="1"/>
    <brk id="162" max="13" man="1"/>
    <brk id="192" max="13" man="1"/>
    <brk id="226" max="13" man="1"/>
  </rowBreaks>
  <ignoredErrors>
    <ignoredError sqref="J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V54"/>
  <sheetViews>
    <sheetView topLeftCell="I13" zoomScale="70" zoomScaleNormal="70" workbookViewId="0">
      <selection activeCell="O20" sqref="O20"/>
    </sheetView>
  </sheetViews>
  <sheetFormatPr defaultColWidth="9.140625" defaultRowHeight="15.75" x14ac:dyDescent="0.2"/>
  <cols>
    <col min="1" max="1" width="2.5703125" style="105" customWidth="1"/>
    <col min="2" max="2" width="31.5703125" style="191" customWidth="1"/>
    <col min="3" max="3" width="28.42578125" style="105" bestFit="1" customWidth="1"/>
    <col min="4" max="4" width="28.42578125" style="105" customWidth="1"/>
    <col min="5" max="5" width="2.42578125" style="105" customWidth="1"/>
    <col min="6" max="6" width="2.5703125" style="105" customWidth="1"/>
    <col min="7" max="7" width="119.85546875" style="105" customWidth="1"/>
    <col min="8" max="8" width="2.85546875" style="105" customWidth="1"/>
    <col min="9" max="9" width="18.28515625" style="105" bestFit="1" customWidth="1"/>
    <col min="10" max="10" width="24.28515625" style="105" bestFit="1" customWidth="1"/>
    <col min="11" max="11" width="22.7109375" style="105" bestFit="1" customWidth="1"/>
    <col min="12" max="12" width="18.7109375" style="105" bestFit="1" customWidth="1"/>
    <col min="13" max="13" width="23.7109375" style="105" bestFit="1" customWidth="1"/>
    <col min="14" max="14" width="23.5703125" style="105" bestFit="1" customWidth="1"/>
    <col min="15" max="15" width="19.85546875" style="105" bestFit="1" customWidth="1"/>
    <col min="16" max="17" width="19.140625" style="105" bestFit="1" customWidth="1"/>
    <col min="18" max="18" width="19.28515625" style="105" bestFit="1" customWidth="1"/>
    <col min="19" max="21" width="19.28515625" style="105" customWidth="1"/>
    <col min="22" max="22" width="2.28515625" style="105" customWidth="1"/>
    <col min="23" max="16384" width="9.140625" style="105"/>
  </cols>
  <sheetData>
    <row r="1" spans="1:22" ht="12" customHeight="1" x14ac:dyDescent="0.2">
      <c r="A1" s="104"/>
      <c r="B1" s="189"/>
      <c r="C1" s="104"/>
      <c r="D1" s="104"/>
      <c r="E1" s="104"/>
      <c r="F1" s="103"/>
      <c r="G1" s="429" t="s">
        <v>174</v>
      </c>
      <c r="H1" s="258"/>
      <c r="I1" s="259"/>
      <c r="J1" s="259"/>
      <c r="K1" s="259"/>
      <c r="L1" s="259"/>
      <c r="M1" s="259"/>
      <c r="N1" s="259"/>
      <c r="O1" s="259"/>
      <c r="P1" s="259"/>
      <c r="Q1" s="259"/>
      <c r="R1" s="259"/>
      <c r="S1" s="259"/>
      <c r="T1" s="259"/>
      <c r="U1" s="259"/>
      <c r="V1" s="260"/>
    </row>
    <row r="2" spans="1:22" ht="51" customHeight="1" x14ac:dyDescent="0.2">
      <c r="A2" s="104"/>
      <c r="B2" s="433" t="str">
        <f>'YARIŞMA BİLGİLERİ'!F19</f>
        <v>Masterler Türkiye Şampiyonası</v>
      </c>
      <c r="C2" s="434"/>
      <c r="D2" s="246"/>
      <c r="E2" s="104"/>
      <c r="G2" s="430"/>
      <c r="H2" s="261"/>
      <c r="I2" s="437" t="s">
        <v>302</v>
      </c>
      <c r="J2" s="438"/>
      <c r="K2" s="438"/>
      <c r="L2" s="438"/>
      <c r="M2" s="438"/>
      <c r="N2" s="438"/>
      <c r="O2" s="438"/>
      <c r="P2" s="438"/>
      <c r="Q2" s="438"/>
      <c r="R2" s="438"/>
      <c r="S2" s="438"/>
      <c r="T2" s="438"/>
      <c r="U2" s="270"/>
      <c r="V2" s="262"/>
    </row>
    <row r="3" spans="1:22" ht="20.25" customHeight="1" x14ac:dyDescent="0.2">
      <c r="A3" s="104"/>
      <c r="B3" s="431" t="s">
        <v>20</v>
      </c>
      <c r="C3" s="432"/>
      <c r="D3" s="236"/>
      <c r="E3" s="104"/>
      <c r="G3" s="430"/>
      <c r="H3" s="261"/>
      <c r="I3" s="439" t="s">
        <v>303</v>
      </c>
      <c r="J3" s="440"/>
      <c r="K3" s="440"/>
      <c r="L3" s="440"/>
      <c r="M3" s="440"/>
      <c r="N3" s="440"/>
      <c r="O3" s="440"/>
      <c r="P3" s="440"/>
      <c r="Q3" s="440"/>
      <c r="R3" s="440"/>
      <c r="S3" s="440"/>
      <c r="T3" s="440"/>
      <c r="U3" s="271"/>
      <c r="V3" s="262"/>
    </row>
    <row r="4" spans="1:22" ht="48" x14ac:dyDescent="0.2">
      <c r="A4" s="104"/>
      <c r="B4" s="435" t="s">
        <v>175</v>
      </c>
      <c r="C4" s="436"/>
      <c r="D4" s="237"/>
      <c r="E4" s="104"/>
      <c r="G4" s="107" t="s">
        <v>164</v>
      </c>
      <c r="H4" s="261"/>
      <c r="I4" s="263" t="s">
        <v>304</v>
      </c>
      <c r="J4" s="263" t="s">
        <v>305</v>
      </c>
      <c r="K4" s="263" t="s">
        <v>306</v>
      </c>
      <c r="L4" s="263" t="s">
        <v>307</v>
      </c>
      <c r="M4" s="263" t="s">
        <v>308</v>
      </c>
      <c r="N4" s="263" t="s">
        <v>309</v>
      </c>
      <c r="O4" s="263" t="s">
        <v>310</v>
      </c>
      <c r="P4" s="263" t="s">
        <v>311</v>
      </c>
      <c r="Q4" s="263" t="s">
        <v>312</v>
      </c>
      <c r="R4" s="263" t="s">
        <v>313</v>
      </c>
      <c r="S4" s="263" t="s">
        <v>314</v>
      </c>
      <c r="T4" s="263" t="s">
        <v>315</v>
      </c>
      <c r="U4" s="263" t="s">
        <v>341</v>
      </c>
      <c r="V4" s="262"/>
    </row>
    <row r="5" spans="1:22" ht="45" customHeight="1" x14ac:dyDescent="0.2">
      <c r="A5" s="104"/>
      <c r="B5" s="245" t="str">
        <f>'YARIŞMA BİLGİLERİ'!F21</f>
        <v>Master Kadınlar</v>
      </c>
      <c r="C5" s="235" t="s">
        <v>150</v>
      </c>
      <c r="D5" s="247"/>
      <c r="E5" s="104"/>
      <c r="G5" s="107" t="s">
        <v>283</v>
      </c>
      <c r="H5" s="261"/>
      <c r="I5" s="264" t="s">
        <v>316</v>
      </c>
      <c r="J5" s="358" t="s">
        <v>953</v>
      </c>
      <c r="K5" s="358" t="s">
        <v>953</v>
      </c>
      <c r="L5" s="359" t="s">
        <v>954</v>
      </c>
      <c r="M5" s="359" t="s">
        <v>955</v>
      </c>
      <c r="N5" s="358" t="s">
        <v>956</v>
      </c>
      <c r="O5" s="358" t="s">
        <v>957</v>
      </c>
      <c r="P5" s="358" t="s">
        <v>958</v>
      </c>
      <c r="Q5" s="358" t="s">
        <v>959</v>
      </c>
      <c r="R5" s="358" t="s">
        <v>960</v>
      </c>
      <c r="S5" s="359"/>
      <c r="T5" s="358"/>
      <c r="U5" s="358"/>
      <c r="V5" s="262"/>
    </row>
    <row r="6" spans="1:22" ht="39.75" customHeight="1" x14ac:dyDescent="0.2">
      <c r="A6" s="104"/>
      <c r="B6" s="190" t="s">
        <v>208</v>
      </c>
      <c r="C6" s="130" t="s">
        <v>11</v>
      </c>
      <c r="D6" s="130" t="s">
        <v>824</v>
      </c>
      <c r="E6" s="104"/>
      <c r="G6" s="107" t="s">
        <v>165</v>
      </c>
      <c r="H6" s="261"/>
      <c r="I6" s="264" t="s">
        <v>317</v>
      </c>
      <c r="J6" s="358" t="s">
        <v>961</v>
      </c>
      <c r="K6" s="358" t="s">
        <v>962</v>
      </c>
      <c r="L6" s="359" t="s">
        <v>963</v>
      </c>
      <c r="M6" s="358" t="s">
        <v>964</v>
      </c>
      <c r="N6" s="358" t="s">
        <v>965</v>
      </c>
      <c r="O6" s="358" t="s">
        <v>966</v>
      </c>
      <c r="P6" s="358" t="s">
        <v>967</v>
      </c>
      <c r="Q6" s="358" t="s">
        <v>968</v>
      </c>
      <c r="R6" s="359" t="s">
        <v>969</v>
      </c>
      <c r="S6" s="358"/>
      <c r="T6" s="358"/>
      <c r="U6" s="358"/>
      <c r="V6" s="262"/>
    </row>
    <row r="7" spans="1:22" s="109" customFormat="1" ht="41.25" customHeight="1" x14ac:dyDescent="0.2">
      <c r="A7" s="108"/>
      <c r="B7" s="244">
        <v>42210.673611111109</v>
      </c>
      <c r="C7" s="128" t="s">
        <v>163</v>
      </c>
      <c r="D7" s="128"/>
      <c r="E7" s="108"/>
      <c r="G7" s="107" t="s">
        <v>166</v>
      </c>
      <c r="H7" s="265"/>
      <c r="I7" s="264" t="s">
        <v>318</v>
      </c>
      <c r="J7" s="358" t="s">
        <v>970</v>
      </c>
      <c r="K7" s="358" t="s">
        <v>971</v>
      </c>
      <c r="L7" s="358" t="s">
        <v>972</v>
      </c>
      <c r="M7" s="358" t="s">
        <v>1082</v>
      </c>
      <c r="N7" s="359" t="s">
        <v>973</v>
      </c>
      <c r="O7" s="358" t="s">
        <v>974</v>
      </c>
      <c r="P7" s="358" t="s">
        <v>975</v>
      </c>
      <c r="Q7" s="358" t="s">
        <v>976</v>
      </c>
      <c r="R7" s="358" t="s">
        <v>977</v>
      </c>
      <c r="S7" s="358"/>
      <c r="T7" s="358"/>
      <c r="U7" s="358"/>
      <c r="V7" s="266"/>
    </row>
    <row r="8" spans="1:22" s="109" customFormat="1" ht="41.25" customHeight="1" x14ac:dyDescent="0.2">
      <c r="A8" s="108"/>
      <c r="B8" s="244">
        <v>42210.6875</v>
      </c>
      <c r="C8" s="128" t="s">
        <v>287</v>
      </c>
      <c r="D8" s="128"/>
      <c r="E8" s="108"/>
      <c r="G8" s="107" t="s">
        <v>167</v>
      </c>
      <c r="H8" s="265"/>
      <c r="I8" s="264" t="s">
        <v>319</v>
      </c>
      <c r="J8" s="358" t="s">
        <v>978</v>
      </c>
      <c r="K8" s="358" t="s">
        <v>979</v>
      </c>
      <c r="L8" s="358" t="s">
        <v>980</v>
      </c>
      <c r="M8" s="358" t="s">
        <v>981</v>
      </c>
      <c r="N8" s="358" t="s">
        <v>982</v>
      </c>
      <c r="O8" s="358" t="s">
        <v>983</v>
      </c>
      <c r="P8" s="358" t="s">
        <v>984</v>
      </c>
      <c r="Q8" s="358" t="s">
        <v>985</v>
      </c>
      <c r="R8" s="358" t="s">
        <v>986</v>
      </c>
      <c r="S8" s="358"/>
      <c r="T8" s="358"/>
      <c r="U8" s="358"/>
      <c r="V8" s="266"/>
    </row>
    <row r="9" spans="1:22" s="109" customFormat="1" ht="41.25" customHeight="1" x14ac:dyDescent="0.2">
      <c r="A9" s="108"/>
      <c r="B9" s="244">
        <v>42210.727777777778</v>
      </c>
      <c r="C9" s="128" t="s">
        <v>282</v>
      </c>
      <c r="D9" s="128"/>
      <c r="E9" s="108"/>
      <c r="G9" s="107" t="s">
        <v>168</v>
      </c>
      <c r="H9" s="265"/>
      <c r="I9" s="264" t="s">
        <v>320</v>
      </c>
      <c r="J9" s="360" t="s">
        <v>987</v>
      </c>
      <c r="K9" s="360" t="s">
        <v>988</v>
      </c>
      <c r="L9" s="360" t="s">
        <v>989</v>
      </c>
      <c r="M9" s="360" t="s">
        <v>990</v>
      </c>
      <c r="N9" s="360" t="s">
        <v>991</v>
      </c>
      <c r="O9" s="360" t="s">
        <v>992</v>
      </c>
      <c r="P9" s="360" t="s">
        <v>993</v>
      </c>
      <c r="Q9" s="360" t="s">
        <v>994</v>
      </c>
      <c r="R9" s="360" t="s">
        <v>995</v>
      </c>
      <c r="S9" s="360"/>
      <c r="T9" s="360"/>
      <c r="U9" s="360"/>
      <c r="V9" s="266"/>
    </row>
    <row r="10" spans="1:22" s="109" customFormat="1" ht="41.25" customHeight="1" x14ac:dyDescent="0.2">
      <c r="A10" s="108"/>
      <c r="B10" s="244">
        <v>42210.75</v>
      </c>
      <c r="C10" s="128" t="s">
        <v>290</v>
      </c>
      <c r="D10" s="128"/>
      <c r="E10" s="108"/>
      <c r="G10" s="107" t="s">
        <v>169</v>
      </c>
      <c r="H10" s="265"/>
      <c r="I10" s="264" t="s">
        <v>321</v>
      </c>
      <c r="J10" s="360" t="s">
        <v>996</v>
      </c>
      <c r="K10" s="360" t="s">
        <v>997</v>
      </c>
      <c r="L10" s="360" t="s">
        <v>998</v>
      </c>
      <c r="M10" s="360" t="s">
        <v>999</v>
      </c>
      <c r="N10" s="360" t="s">
        <v>1000</v>
      </c>
      <c r="O10" s="360" t="s">
        <v>1001</v>
      </c>
      <c r="P10" s="360" t="s">
        <v>1002</v>
      </c>
      <c r="Q10" s="360" t="s">
        <v>1003</v>
      </c>
      <c r="R10" s="360" t="s">
        <v>1004</v>
      </c>
      <c r="S10" s="360"/>
      <c r="T10" s="360"/>
      <c r="U10" s="360"/>
      <c r="V10" s="266"/>
    </row>
    <row r="11" spans="1:22" s="109" customFormat="1" ht="41.25" customHeight="1" x14ac:dyDescent="0.2">
      <c r="A11" s="108"/>
      <c r="B11" s="244">
        <v>42210.760416666664</v>
      </c>
      <c r="C11" s="128" t="s">
        <v>285</v>
      </c>
      <c r="D11" s="128"/>
      <c r="E11" s="108"/>
      <c r="G11" s="107" t="s">
        <v>170</v>
      </c>
      <c r="H11" s="265"/>
      <c r="I11" s="264" t="s">
        <v>322</v>
      </c>
      <c r="J11" s="360" t="s">
        <v>1005</v>
      </c>
      <c r="K11" s="360" t="s">
        <v>1006</v>
      </c>
      <c r="L11" s="360" t="s">
        <v>1007</v>
      </c>
      <c r="M11" s="360" t="s">
        <v>1008</v>
      </c>
      <c r="N11" s="360" t="s">
        <v>1009</v>
      </c>
      <c r="O11" s="360" t="s">
        <v>1010</v>
      </c>
      <c r="P11" s="360"/>
      <c r="Q11" s="360"/>
      <c r="R11" s="360"/>
      <c r="S11" s="360"/>
      <c r="T11" s="360"/>
      <c r="U11" s="360"/>
      <c r="V11" s="266"/>
    </row>
    <row r="12" spans="1:22" s="109" customFormat="1" ht="41.25" customHeight="1" x14ac:dyDescent="0.2">
      <c r="A12" s="108"/>
      <c r="B12" s="244">
        <v>42210.784722222219</v>
      </c>
      <c r="C12" s="128" t="s">
        <v>135</v>
      </c>
      <c r="D12" s="128"/>
      <c r="E12" s="108"/>
      <c r="G12" s="107" t="s">
        <v>171</v>
      </c>
      <c r="H12" s="265"/>
      <c r="I12" s="264" t="s">
        <v>323</v>
      </c>
      <c r="J12" s="360"/>
      <c r="K12" s="360" t="s">
        <v>1011</v>
      </c>
      <c r="L12" s="360" t="s">
        <v>1012</v>
      </c>
      <c r="M12" s="360" t="s">
        <v>1013</v>
      </c>
      <c r="N12" s="360" t="s">
        <v>1014</v>
      </c>
      <c r="O12" s="360"/>
      <c r="P12" s="360"/>
      <c r="Q12" s="360"/>
      <c r="R12" s="360"/>
      <c r="S12" s="360"/>
      <c r="T12" s="360"/>
      <c r="U12" s="360"/>
      <c r="V12" s="266"/>
    </row>
    <row r="13" spans="1:22" s="109" customFormat="1" ht="41.25" customHeight="1" x14ac:dyDescent="0.2">
      <c r="A13" s="198"/>
      <c r="B13" s="244">
        <v>42210.857638888891</v>
      </c>
      <c r="C13" s="129" t="s">
        <v>136</v>
      </c>
      <c r="D13" s="129"/>
      <c r="E13" s="198"/>
      <c r="G13" s="107" t="s">
        <v>172</v>
      </c>
      <c r="H13" s="265"/>
      <c r="I13" s="264" t="s">
        <v>324</v>
      </c>
      <c r="J13" s="360" t="s">
        <v>1015</v>
      </c>
      <c r="K13" s="360"/>
      <c r="L13" s="360"/>
      <c r="M13" s="360"/>
      <c r="N13" s="360"/>
      <c r="O13" s="360"/>
      <c r="P13" s="360"/>
      <c r="Q13" s="360"/>
      <c r="R13" s="360"/>
      <c r="S13" s="360"/>
      <c r="T13" s="360"/>
      <c r="U13" s="360"/>
      <c r="V13" s="266"/>
    </row>
    <row r="14" spans="1:22" s="109" customFormat="1" ht="41.25" customHeight="1" x14ac:dyDescent="0.2">
      <c r="A14" s="108"/>
      <c r="B14" s="244">
        <v>42210.875</v>
      </c>
      <c r="C14" s="129" t="s">
        <v>288</v>
      </c>
      <c r="D14" s="129"/>
      <c r="E14" s="108"/>
      <c r="G14" s="107" t="s">
        <v>173</v>
      </c>
      <c r="H14" s="265"/>
      <c r="I14" s="264" t="s">
        <v>325</v>
      </c>
      <c r="J14" s="360"/>
      <c r="K14" s="360"/>
      <c r="L14" s="360"/>
      <c r="M14" s="360"/>
      <c r="N14" s="360"/>
      <c r="O14" s="360"/>
      <c r="P14" s="360"/>
      <c r="Q14" s="360"/>
      <c r="R14" s="360"/>
      <c r="S14" s="360"/>
      <c r="T14" s="360"/>
      <c r="U14" s="360"/>
      <c r="V14" s="266"/>
    </row>
    <row r="15" spans="1:22" s="109" customFormat="1" ht="42" customHeight="1" x14ac:dyDescent="0.2">
      <c r="A15" s="108"/>
      <c r="B15" s="244">
        <v>42210.930555555555</v>
      </c>
      <c r="C15" s="129" t="s">
        <v>289</v>
      </c>
      <c r="D15" s="129"/>
      <c r="E15" s="108"/>
      <c r="G15" s="107" t="s">
        <v>284</v>
      </c>
      <c r="H15" s="265"/>
      <c r="I15" s="264" t="s">
        <v>326</v>
      </c>
      <c r="J15" s="360"/>
      <c r="K15" s="360"/>
      <c r="L15" s="360"/>
      <c r="M15" s="360"/>
      <c r="N15" s="360"/>
      <c r="O15" s="360"/>
      <c r="P15" s="360"/>
      <c r="Q15" s="360"/>
      <c r="R15" s="360"/>
      <c r="S15" s="360"/>
      <c r="T15" s="360"/>
      <c r="U15" s="360"/>
      <c r="V15" s="266"/>
    </row>
    <row r="16" spans="1:22" s="109" customFormat="1" ht="43.5" customHeight="1" x14ac:dyDescent="0.2">
      <c r="A16" s="108"/>
      <c r="B16" s="245" t="str">
        <f>'YARIŞMA BİLGİLERİ'!F21</f>
        <v>Master Kadınlar</v>
      </c>
      <c r="C16" s="235" t="s">
        <v>151</v>
      </c>
      <c r="D16" s="235"/>
      <c r="E16" s="108"/>
      <c r="G16" s="116" t="s">
        <v>39</v>
      </c>
      <c r="H16" s="265"/>
      <c r="I16" s="264" t="s">
        <v>327</v>
      </c>
      <c r="J16" s="360"/>
      <c r="K16" s="360"/>
      <c r="L16" s="360"/>
      <c r="M16" s="360" t="s">
        <v>1016</v>
      </c>
      <c r="N16" s="360"/>
      <c r="O16" s="360"/>
      <c r="P16" s="360"/>
      <c r="Q16" s="360"/>
      <c r="R16" s="360"/>
      <c r="S16" s="360"/>
      <c r="T16" s="360"/>
      <c r="U16" s="360"/>
      <c r="V16" s="266"/>
    </row>
    <row r="17" spans="1:22" s="109" customFormat="1" ht="43.5" customHeight="1" x14ac:dyDescent="0.2">
      <c r="A17" s="108"/>
      <c r="B17" s="190" t="s">
        <v>10</v>
      </c>
      <c r="C17" s="130" t="s">
        <v>11</v>
      </c>
      <c r="D17" s="130" t="s">
        <v>824</v>
      </c>
      <c r="E17" s="108"/>
      <c r="G17" s="115" t="s">
        <v>35</v>
      </c>
      <c r="H17" s="265"/>
      <c r="I17" s="264" t="s">
        <v>328</v>
      </c>
      <c r="J17" s="360" t="s">
        <v>1017</v>
      </c>
      <c r="K17" s="360"/>
      <c r="L17" s="360" t="s">
        <v>1018</v>
      </c>
      <c r="M17" s="360"/>
      <c r="N17" s="360"/>
      <c r="O17" s="360"/>
      <c r="P17" s="360"/>
      <c r="Q17" s="360"/>
      <c r="R17" s="360"/>
      <c r="S17" s="360"/>
      <c r="T17" s="360"/>
      <c r="U17" s="360"/>
      <c r="V17" s="266"/>
    </row>
    <row r="18" spans="1:22" s="109" customFormat="1" ht="43.5" customHeight="1" x14ac:dyDescent="0.2">
      <c r="A18" s="198"/>
      <c r="B18" s="244">
        <v>42211.711805555555</v>
      </c>
      <c r="C18" s="128" t="s">
        <v>292</v>
      </c>
      <c r="D18" s="128"/>
      <c r="E18" s="198"/>
      <c r="G18" s="115" t="s">
        <v>36</v>
      </c>
      <c r="H18" s="265"/>
      <c r="I18" s="264" t="s">
        <v>329</v>
      </c>
      <c r="J18" s="360"/>
      <c r="K18" s="360" t="s">
        <v>1019</v>
      </c>
      <c r="L18" s="360" t="s">
        <v>1020</v>
      </c>
      <c r="M18" s="360"/>
      <c r="N18" s="360"/>
      <c r="O18" s="360"/>
      <c r="P18" s="360"/>
      <c r="Q18" s="360"/>
      <c r="R18" s="360"/>
      <c r="S18" s="360"/>
      <c r="T18" s="360"/>
      <c r="U18" s="360"/>
      <c r="V18" s="266"/>
    </row>
    <row r="19" spans="1:22" s="109" customFormat="1" ht="43.5" customHeight="1" x14ac:dyDescent="0.2">
      <c r="A19" s="198"/>
      <c r="B19" s="244">
        <v>42211.729166666664</v>
      </c>
      <c r="C19" s="128" t="s">
        <v>293</v>
      </c>
      <c r="D19" s="128"/>
      <c r="E19" s="198"/>
      <c r="G19" s="115" t="s">
        <v>37</v>
      </c>
      <c r="H19" s="265"/>
      <c r="I19" s="264" t="s">
        <v>330</v>
      </c>
      <c r="J19" s="360"/>
      <c r="K19" s="360" t="s">
        <v>1021</v>
      </c>
      <c r="L19" s="360"/>
      <c r="M19" s="360"/>
      <c r="N19" s="360"/>
      <c r="O19" s="360"/>
      <c r="P19" s="360"/>
      <c r="Q19" s="360"/>
      <c r="R19" s="360"/>
      <c r="S19" s="360"/>
      <c r="T19" s="360"/>
      <c r="U19" s="360"/>
      <c r="V19" s="266"/>
    </row>
    <row r="20" spans="1:22" s="109" customFormat="1" ht="43.5" customHeight="1" x14ac:dyDescent="0.2">
      <c r="A20" s="198"/>
      <c r="B20" s="244">
        <v>42210.71875</v>
      </c>
      <c r="C20" s="128" t="s">
        <v>137</v>
      </c>
      <c r="D20" s="128"/>
      <c r="E20" s="198"/>
      <c r="G20" s="115" t="s">
        <v>38</v>
      </c>
      <c r="H20" s="265"/>
      <c r="I20" s="264" t="s">
        <v>331</v>
      </c>
      <c r="J20" s="360" t="s">
        <v>1022</v>
      </c>
      <c r="K20" s="360" t="s">
        <v>1023</v>
      </c>
      <c r="L20" s="360" t="s">
        <v>1024</v>
      </c>
      <c r="M20" s="360" t="s">
        <v>1025</v>
      </c>
      <c r="N20" s="360" t="s">
        <v>1026</v>
      </c>
      <c r="O20" s="360" t="s">
        <v>1027</v>
      </c>
      <c r="P20" s="360"/>
      <c r="Q20" s="360"/>
      <c r="R20" s="360"/>
      <c r="S20" s="360"/>
      <c r="T20" s="360"/>
      <c r="U20" s="360"/>
      <c r="V20" s="266"/>
    </row>
    <row r="21" spans="1:22" s="109" customFormat="1" ht="43.5" customHeight="1" x14ac:dyDescent="0.2">
      <c r="A21" s="198"/>
      <c r="B21" s="244">
        <v>42210.729166666664</v>
      </c>
      <c r="C21" s="128" t="s">
        <v>291</v>
      </c>
      <c r="D21" s="128"/>
      <c r="E21" s="198"/>
      <c r="G21" s="116" t="s">
        <v>41</v>
      </c>
      <c r="H21" s="265"/>
      <c r="I21" s="264" t="s">
        <v>332</v>
      </c>
      <c r="J21" s="360" t="s">
        <v>1028</v>
      </c>
      <c r="K21" s="360" t="s">
        <v>1029</v>
      </c>
      <c r="L21" s="360" t="s">
        <v>1030</v>
      </c>
      <c r="M21" s="360" t="s">
        <v>1031</v>
      </c>
      <c r="N21" s="360"/>
      <c r="O21" s="360"/>
      <c r="P21" s="360"/>
      <c r="Q21" s="360" t="s">
        <v>1032</v>
      </c>
      <c r="R21" s="360"/>
      <c r="S21" s="360"/>
      <c r="T21" s="360"/>
      <c r="U21" s="360"/>
      <c r="V21" s="266"/>
    </row>
    <row r="22" spans="1:22" s="109" customFormat="1" ht="43.5" customHeight="1" x14ac:dyDescent="0.2">
      <c r="A22" s="110"/>
      <c r="B22" s="244">
        <v>42210.71875</v>
      </c>
      <c r="C22" s="128" t="s">
        <v>213</v>
      </c>
      <c r="D22" s="128"/>
      <c r="E22" s="110"/>
      <c r="G22" s="114" t="s">
        <v>40</v>
      </c>
      <c r="H22" s="265"/>
      <c r="I22" s="264" t="s">
        <v>333</v>
      </c>
      <c r="J22" s="360"/>
      <c r="K22" s="360"/>
      <c r="L22" s="360" t="s">
        <v>1033</v>
      </c>
      <c r="M22" s="360"/>
      <c r="N22" s="360"/>
      <c r="O22" s="360"/>
      <c r="P22" s="360"/>
      <c r="Q22" s="360"/>
      <c r="R22" s="360"/>
      <c r="S22" s="360"/>
      <c r="T22" s="360"/>
      <c r="U22" s="360"/>
      <c r="V22" s="266"/>
    </row>
    <row r="23" spans="1:22" s="111" customFormat="1" ht="43.9" customHeight="1" x14ac:dyDescent="0.2">
      <c r="A23" s="110"/>
      <c r="B23" s="244">
        <v>42211.708333333336</v>
      </c>
      <c r="C23" s="128" t="s">
        <v>266</v>
      </c>
      <c r="D23" s="128"/>
      <c r="E23" s="110"/>
      <c r="G23" s="114" t="s">
        <v>211</v>
      </c>
      <c r="H23" s="265"/>
      <c r="I23" s="264" t="s">
        <v>334</v>
      </c>
      <c r="J23" s="360" t="s">
        <v>1034</v>
      </c>
      <c r="K23" s="360" t="s">
        <v>1035</v>
      </c>
      <c r="L23" s="360" t="s">
        <v>1036</v>
      </c>
      <c r="M23" s="360" t="s">
        <v>1037</v>
      </c>
      <c r="N23" s="360" t="s">
        <v>1038</v>
      </c>
      <c r="O23" s="360" t="s">
        <v>1039</v>
      </c>
      <c r="P23" s="360" t="s">
        <v>1040</v>
      </c>
      <c r="Q23" s="360"/>
      <c r="R23" s="360"/>
      <c r="S23" s="360"/>
      <c r="T23" s="360"/>
      <c r="U23" s="360"/>
      <c r="V23" s="266"/>
    </row>
    <row r="24" spans="1:22" s="111" customFormat="1" ht="43.9" customHeight="1" x14ac:dyDescent="0.2">
      <c r="A24" s="110"/>
      <c r="B24" s="244">
        <v>42211.770833333336</v>
      </c>
      <c r="C24" s="128" t="s">
        <v>294</v>
      </c>
      <c r="D24" s="128"/>
      <c r="E24" s="110"/>
      <c r="G24" s="114" t="s">
        <v>212</v>
      </c>
      <c r="H24" s="265"/>
      <c r="I24" s="264" t="s">
        <v>335</v>
      </c>
      <c r="J24" s="360" t="s">
        <v>1041</v>
      </c>
      <c r="K24" s="360" t="s">
        <v>1042</v>
      </c>
      <c r="L24" s="360" t="s">
        <v>1043</v>
      </c>
      <c r="M24" s="360" t="s">
        <v>1044</v>
      </c>
      <c r="N24" s="360" t="s">
        <v>1045</v>
      </c>
      <c r="O24" s="360"/>
      <c r="P24" s="360"/>
      <c r="Q24" s="360"/>
      <c r="R24" s="360"/>
      <c r="S24" s="360"/>
      <c r="T24" s="360"/>
      <c r="U24" s="360"/>
      <c r="V24" s="266"/>
    </row>
    <row r="25" spans="1:22" s="111" customFormat="1" ht="43.9" customHeight="1" x14ac:dyDescent="0.2">
      <c r="A25" s="110"/>
      <c r="B25" s="244">
        <v>42211.743055555555</v>
      </c>
      <c r="C25" s="128" t="s">
        <v>138</v>
      </c>
      <c r="D25" s="128"/>
      <c r="E25" s="110"/>
      <c r="G25" s="109"/>
      <c r="H25" s="265"/>
      <c r="I25" s="264" t="s">
        <v>199</v>
      </c>
      <c r="J25" s="360" t="s">
        <v>1046</v>
      </c>
      <c r="K25" s="360" t="s">
        <v>1047</v>
      </c>
      <c r="L25" s="360" t="s">
        <v>1048</v>
      </c>
      <c r="M25" s="360" t="s">
        <v>1049</v>
      </c>
      <c r="N25" s="360" t="s">
        <v>1050</v>
      </c>
      <c r="O25" s="360" t="s">
        <v>1051</v>
      </c>
      <c r="P25" s="360" t="s">
        <v>1052</v>
      </c>
      <c r="Q25" s="360" t="s">
        <v>1053</v>
      </c>
      <c r="R25" s="360" t="s">
        <v>1054</v>
      </c>
      <c r="S25" s="360"/>
      <c r="T25" s="360"/>
      <c r="U25" s="360"/>
      <c r="V25" s="266"/>
    </row>
    <row r="26" spans="1:22" s="109" customFormat="1" ht="43.9" customHeight="1" x14ac:dyDescent="0.2">
      <c r="A26" s="110"/>
      <c r="B26" s="244">
        <v>42210.795138888891</v>
      </c>
      <c r="C26" s="129" t="s">
        <v>286</v>
      </c>
      <c r="D26" s="129"/>
      <c r="E26" s="110"/>
      <c r="H26" s="265"/>
      <c r="I26" s="264" t="s">
        <v>336</v>
      </c>
      <c r="J26" s="360" t="s">
        <v>1055</v>
      </c>
      <c r="K26" s="360" t="s">
        <v>1056</v>
      </c>
      <c r="L26" s="360" t="s">
        <v>1057</v>
      </c>
      <c r="M26" s="360" t="s">
        <v>1058</v>
      </c>
      <c r="N26" s="360" t="s">
        <v>1059</v>
      </c>
      <c r="O26" s="360" t="s">
        <v>1060</v>
      </c>
      <c r="P26" s="360" t="s">
        <v>1061</v>
      </c>
      <c r="Q26" s="360"/>
      <c r="R26" s="360"/>
      <c r="S26" s="360"/>
      <c r="T26" s="360"/>
      <c r="U26" s="360"/>
      <c r="V26" s="266"/>
    </row>
    <row r="27" spans="1:22" s="109" customFormat="1" ht="43.9" customHeight="1" x14ac:dyDescent="0.2">
      <c r="A27" s="110"/>
      <c r="B27" s="244">
        <v>42211.805555555555</v>
      </c>
      <c r="C27" s="129" t="s">
        <v>295</v>
      </c>
      <c r="D27" s="129"/>
      <c r="E27" s="110"/>
      <c r="H27" s="265"/>
      <c r="I27" s="264" t="s">
        <v>337</v>
      </c>
      <c r="J27" s="360" t="s">
        <v>1062</v>
      </c>
      <c r="K27" s="360" t="s">
        <v>1063</v>
      </c>
      <c r="L27" s="360" t="s">
        <v>1064</v>
      </c>
      <c r="M27" s="360" t="s">
        <v>1065</v>
      </c>
      <c r="N27" s="360" t="s">
        <v>1066</v>
      </c>
      <c r="O27" s="360" t="s">
        <v>1067</v>
      </c>
      <c r="P27" s="360" t="s">
        <v>1068</v>
      </c>
      <c r="Q27" s="360"/>
      <c r="R27" s="360"/>
      <c r="S27" s="360"/>
      <c r="T27" s="360"/>
      <c r="U27" s="360"/>
      <c r="V27" s="266"/>
    </row>
    <row r="28" spans="1:22" s="109" customFormat="1" ht="43.9" customHeight="1" x14ac:dyDescent="0.2">
      <c r="A28" s="110"/>
      <c r="B28" s="244">
        <v>42211.833333333336</v>
      </c>
      <c r="C28" s="129" t="s">
        <v>296</v>
      </c>
      <c r="D28" s="129"/>
      <c r="E28" s="110"/>
      <c r="F28" s="106"/>
      <c r="G28" s="112"/>
      <c r="H28" s="265"/>
      <c r="I28" s="264" t="s">
        <v>338</v>
      </c>
      <c r="J28" s="360" t="s">
        <v>1069</v>
      </c>
      <c r="K28" s="360" t="s">
        <v>1070</v>
      </c>
      <c r="L28" s="360"/>
      <c r="M28" s="360"/>
      <c r="N28" s="360" t="s">
        <v>1071</v>
      </c>
      <c r="O28" s="360"/>
      <c r="P28" s="360"/>
      <c r="Q28" s="360"/>
      <c r="R28" s="360"/>
      <c r="S28" s="360"/>
      <c r="T28" s="360"/>
      <c r="U28" s="360"/>
      <c r="V28" s="266"/>
    </row>
    <row r="29" spans="1:22" s="109" customFormat="1" ht="43.9" customHeight="1" x14ac:dyDescent="0.2">
      <c r="A29" s="110"/>
      <c r="B29" s="244">
        <v>42211.895833333336</v>
      </c>
      <c r="C29" s="129" t="s">
        <v>297</v>
      </c>
      <c r="D29" s="129"/>
      <c r="E29" s="110"/>
      <c r="G29" s="112"/>
      <c r="H29" s="265"/>
      <c r="I29" s="264" t="s">
        <v>339</v>
      </c>
      <c r="J29" s="361" t="s">
        <v>1072</v>
      </c>
      <c r="K29" s="361" t="s">
        <v>1073</v>
      </c>
      <c r="L29" s="361" t="s">
        <v>1074</v>
      </c>
      <c r="M29" s="360" t="s">
        <v>1075</v>
      </c>
      <c r="N29" s="360"/>
      <c r="O29" s="360"/>
      <c r="P29" s="360"/>
      <c r="Q29" s="360"/>
      <c r="R29" s="360"/>
      <c r="S29" s="360"/>
      <c r="T29" s="360"/>
      <c r="U29" s="360"/>
      <c r="V29" s="266"/>
    </row>
    <row r="30" spans="1:22" s="109" customFormat="1" ht="43.9" customHeight="1" x14ac:dyDescent="0.2">
      <c r="A30" s="110"/>
      <c r="B30" s="110"/>
      <c r="C30" s="110"/>
      <c r="D30" s="110"/>
      <c r="E30" s="110"/>
      <c r="G30" s="112"/>
      <c r="H30" s="265"/>
      <c r="I30" s="264" t="s">
        <v>340</v>
      </c>
      <c r="J30" s="361" t="s">
        <v>1076</v>
      </c>
      <c r="K30" s="361" t="s">
        <v>1077</v>
      </c>
      <c r="L30" s="360" t="s">
        <v>1078</v>
      </c>
      <c r="M30" s="360"/>
      <c r="N30" s="360"/>
      <c r="O30" s="360"/>
      <c r="P30" s="360"/>
      <c r="Q30" s="360"/>
      <c r="R30" s="360"/>
      <c r="S30" s="360"/>
      <c r="T30" s="360"/>
      <c r="U30" s="360"/>
      <c r="V30" s="266"/>
    </row>
    <row r="31" spans="1:22" s="109" customFormat="1" ht="43.9" customHeight="1" thickBot="1" x14ac:dyDescent="0.25">
      <c r="A31" s="105"/>
      <c r="B31" s="191"/>
      <c r="C31" s="105"/>
      <c r="D31" s="105"/>
      <c r="E31" s="105"/>
      <c r="G31" s="112"/>
      <c r="H31" s="267"/>
      <c r="I31" s="268"/>
      <c r="J31" s="268"/>
      <c r="K31" s="268"/>
      <c r="L31" s="268"/>
      <c r="M31" s="268"/>
      <c r="N31" s="268"/>
      <c r="O31" s="268"/>
      <c r="P31" s="268"/>
      <c r="Q31" s="268"/>
      <c r="R31" s="268"/>
      <c r="S31" s="268"/>
      <c r="T31" s="268"/>
      <c r="U31" s="268"/>
      <c r="V31" s="269"/>
    </row>
    <row r="32" spans="1:22" s="112" customFormat="1" ht="43.9" customHeight="1" x14ac:dyDescent="0.2">
      <c r="A32" s="105"/>
      <c r="B32" s="191"/>
      <c r="C32" s="105"/>
      <c r="D32" s="105"/>
      <c r="E32" s="105"/>
      <c r="G32" s="113"/>
    </row>
    <row r="33" spans="1:9" s="112" customFormat="1" ht="43.9" customHeight="1" x14ac:dyDescent="0.2">
      <c r="A33" s="105"/>
      <c r="B33" s="191"/>
      <c r="C33" s="105"/>
      <c r="D33" s="105"/>
      <c r="E33" s="105"/>
      <c r="G33" s="113"/>
    </row>
    <row r="34" spans="1:9" s="112" customFormat="1" ht="43.9" customHeight="1" x14ac:dyDescent="0.2">
      <c r="A34" s="105"/>
      <c r="B34" s="191"/>
      <c r="C34" s="105"/>
      <c r="D34" s="105"/>
      <c r="E34" s="105"/>
      <c r="G34" s="113"/>
    </row>
    <row r="35" spans="1:9" s="112" customFormat="1" ht="43.9" customHeight="1" x14ac:dyDescent="0.2">
      <c r="A35" s="105"/>
      <c r="B35" s="191"/>
      <c r="C35" s="105"/>
      <c r="D35" s="105"/>
      <c r="E35" s="105"/>
      <c r="G35" s="113"/>
      <c r="H35" s="113"/>
      <c r="I35" s="113"/>
    </row>
    <row r="36" spans="1:9" s="113" customFormat="1" ht="43.9" customHeight="1" x14ac:dyDescent="0.2">
      <c r="A36" s="105"/>
      <c r="B36" s="191"/>
      <c r="C36" s="105"/>
      <c r="D36" s="105"/>
      <c r="E36" s="105"/>
    </row>
    <row r="37" spans="1:9" s="113" customFormat="1" ht="43.9" customHeight="1" x14ac:dyDescent="0.2">
      <c r="A37" s="105"/>
      <c r="B37" s="191"/>
      <c r="C37" s="105"/>
      <c r="D37" s="105"/>
      <c r="E37" s="105"/>
    </row>
    <row r="38" spans="1:9" s="113" customFormat="1" ht="43.9" customHeight="1" x14ac:dyDescent="0.2">
      <c r="A38" s="105"/>
      <c r="B38" s="191"/>
      <c r="C38" s="105"/>
      <c r="D38" s="105"/>
      <c r="E38" s="105"/>
    </row>
    <row r="39" spans="1:9" s="113" customFormat="1" ht="43.9" customHeight="1" x14ac:dyDescent="0.2">
      <c r="A39" s="105"/>
      <c r="B39" s="191"/>
      <c r="C39" s="105"/>
      <c r="D39" s="105"/>
      <c r="E39" s="105"/>
    </row>
    <row r="40" spans="1:9" s="113" customFormat="1" ht="43.9" customHeight="1" x14ac:dyDescent="0.2">
      <c r="A40" s="105"/>
      <c r="B40" s="191"/>
      <c r="C40" s="105"/>
      <c r="D40" s="105"/>
      <c r="E40" s="105"/>
      <c r="G40" s="105"/>
    </row>
    <row r="41" spans="1:9" s="113" customFormat="1" ht="43.9" customHeight="1" x14ac:dyDescent="0.2">
      <c r="A41" s="105"/>
      <c r="B41" s="191"/>
      <c r="C41" s="105"/>
      <c r="D41" s="105"/>
      <c r="E41" s="105"/>
      <c r="G41" s="105"/>
    </row>
    <row r="42" spans="1:9" s="113" customFormat="1" ht="43.9" customHeight="1" x14ac:dyDescent="0.2">
      <c r="A42" s="105"/>
      <c r="B42" s="191"/>
      <c r="C42" s="105"/>
      <c r="D42" s="105"/>
      <c r="E42" s="105"/>
      <c r="G42" s="105"/>
    </row>
    <row r="43" spans="1:9" s="113" customFormat="1" ht="49.5" customHeight="1" x14ac:dyDescent="0.2">
      <c r="A43" s="105"/>
      <c r="B43" s="191"/>
      <c r="C43" s="105"/>
      <c r="D43" s="105"/>
      <c r="E43" s="105"/>
      <c r="G43" s="105"/>
      <c r="H43" s="105"/>
      <c r="I43" s="105"/>
    </row>
    <row r="44" spans="1:9" ht="34.5" customHeight="1" x14ac:dyDescent="0.2"/>
    <row r="45" spans="1:9" ht="34.5" customHeight="1" x14ac:dyDescent="0.2"/>
    <row r="46" spans="1:9" ht="34.5" customHeight="1" x14ac:dyDescent="0.2"/>
    <row r="47" spans="1:9" ht="34.5" customHeight="1" x14ac:dyDescent="0.2"/>
    <row r="48" spans="1:9"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G1:G3"/>
    <mergeCell ref="B3:C3"/>
    <mergeCell ref="B2:C2"/>
    <mergeCell ref="B4:C4"/>
    <mergeCell ref="I2:T2"/>
    <mergeCell ref="I3:T3"/>
  </mergeCells>
  <phoneticPr fontId="1" type="noConversion"/>
  <hyperlinks>
    <hyperlink ref="C9" location="'60M.Seçme'!C3" display="60 Metre Seçme"/>
    <hyperlink ref="C8" location="'60M.Final'!C3" display="60 Metre Final"/>
    <hyperlink ref="C12" location="'400m'!A1" display="400 Metre"/>
    <hyperlink ref="C26" location="'1500m'!A1" display="1500 Metre"/>
    <hyperlink ref="C22" location="UZUN!A1" display="Uzun Atlama"/>
    <hyperlink ref="C20" location="Yüksek!D3" display="Yüksek  Atlama"/>
    <hyperlink ref="C7" location="Gülle!C3" display="Gülle Atma"/>
    <hyperlink ref="C13" location="'1500m'!A1" display="1500 Metre"/>
    <hyperlink ref="C15" location="'1500m'!A1" display="1500 Metre"/>
    <hyperlink ref="C14" location="'1500m'!A1" display="1500 Metre"/>
    <hyperlink ref="C10" location="'60M.Final'!C3" display="60 Metre Final"/>
    <hyperlink ref="C25" location="'400m'!A1" display="400 Metre"/>
    <hyperlink ref="C18" location="'60M.Final'!C3" display="60 Metre Final"/>
    <hyperlink ref="C19" location="'60M.Final'!C3" display="60 Metre Final"/>
    <hyperlink ref="C21" location="'60M.Final'!C3" display="60 Metre Final"/>
    <hyperlink ref="C23" location="Gülle!C3" display="Gülle Atma"/>
    <hyperlink ref="C24" location="Gülle!C3" display="Gülle Atma"/>
    <hyperlink ref="C27" location="'1500m'!A1" display="1500 Metre"/>
    <hyperlink ref="C29" location="'1500m'!A1" display="1500 Metre"/>
    <hyperlink ref="C28"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8"/>
  <sheetViews>
    <sheetView view="pageBreakPreview" zoomScale="90" zoomScaleNormal="100" zoomScaleSheetLayoutView="90" workbookViewId="0">
      <selection activeCell="F24" sqref="F24:K24"/>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456" t="str">
        <f>'YARIŞMA BİLGİLERİ'!A2</f>
        <v>Türkiye Atletizm Federasyonu
İzmir Atletizm İl Temsilciliği</v>
      </c>
      <c r="B1" s="456"/>
      <c r="C1" s="456"/>
      <c r="D1" s="456"/>
      <c r="E1" s="456"/>
      <c r="F1" s="456"/>
      <c r="G1" s="456"/>
      <c r="H1" s="456"/>
      <c r="I1" s="456"/>
      <c r="J1" s="456"/>
      <c r="K1" s="456"/>
      <c r="L1" s="456"/>
      <c r="M1" s="456"/>
      <c r="N1" s="456"/>
      <c r="O1" s="456"/>
      <c r="P1" s="456"/>
    </row>
    <row r="2" spans="1:16" ht="25.5" customHeight="1" x14ac:dyDescent="0.2">
      <c r="A2" s="457" t="str">
        <f>'YARIŞMA BİLGİLERİ'!F19</f>
        <v>Masterler Türkiye Şampiyonası</v>
      </c>
      <c r="B2" s="457"/>
      <c r="C2" s="457"/>
      <c r="D2" s="457"/>
      <c r="E2" s="457"/>
      <c r="F2" s="457"/>
      <c r="G2" s="457"/>
      <c r="H2" s="457"/>
      <c r="I2" s="457"/>
      <c r="J2" s="457"/>
      <c r="K2" s="457"/>
      <c r="L2" s="457"/>
      <c r="M2" s="457"/>
      <c r="N2" s="457"/>
      <c r="O2" s="457"/>
      <c r="P2" s="457"/>
    </row>
    <row r="3" spans="1:16" s="4" customFormat="1" ht="20.25" customHeight="1" x14ac:dyDescent="0.2">
      <c r="A3" s="458" t="s">
        <v>154</v>
      </c>
      <c r="B3" s="458"/>
      <c r="C3" s="458"/>
      <c r="D3" s="459" t="str">
        <f>'YARIŞMA PROGRAMI'!C7</f>
        <v>Gülle Atma</v>
      </c>
      <c r="E3" s="459"/>
      <c r="F3" s="459"/>
      <c r="G3" s="93"/>
      <c r="H3" s="461"/>
      <c r="I3" s="461"/>
      <c r="J3" s="461"/>
      <c r="K3" s="209"/>
      <c r="L3" s="209"/>
      <c r="M3" s="212"/>
      <c r="N3" s="460"/>
      <c r="O3" s="460"/>
      <c r="P3" s="460"/>
    </row>
    <row r="4" spans="1:16" s="4" customFormat="1" ht="17.25" customHeight="1" x14ac:dyDescent="0.2">
      <c r="A4" s="448" t="s">
        <v>155</v>
      </c>
      <c r="B4" s="448"/>
      <c r="C4" s="448"/>
      <c r="D4" s="451" t="str">
        <f>'YARIŞMA BİLGİLERİ'!F21</f>
        <v>Master Kadınlar</v>
      </c>
      <c r="E4" s="451"/>
      <c r="F4" s="451"/>
      <c r="G4" s="155"/>
      <c r="H4" s="156"/>
      <c r="I4" s="449"/>
      <c r="J4" s="449"/>
      <c r="K4" s="210"/>
      <c r="L4" s="448" t="s">
        <v>153</v>
      </c>
      <c r="M4" s="448"/>
      <c r="N4" s="450">
        <f>'YARIŞMA PROGRAMI'!B7</f>
        <v>42210.673611111109</v>
      </c>
      <c r="O4" s="450"/>
      <c r="P4" s="194"/>
    </row>
    <row r="5" spans="1:16" ht="13.5" customHeight="1" x14ac:dyDescent="0.2">
      <c r="A5" s="5"/>
      <c r="B5" s="5"/>
      <c r="C5" s="5"/>
      <c r="D5" s="9"/>
      <c r="E5" s="9"/>
      <c r="F5" s="6"/>
      <c r="G5" s="7"/>
      <c r="H5" s="8"/>
      <c r="I5" s="8"/>
      <c r="J5" s="8"/>
      <c r="K5" s="8"/>
      <c r="L5" s="8"/>
      <c r="M5" s="8"/>
      <c r="N5" s="8"/>
      <c r="O5" s="206">
        <f ca="1">NOW()</f>
        <v>42212.506756828705</v>
      </c>
      <c r="P5" s="206"/>
    </row>
    <row r="6" spans="1:16" ht="32.450000000000003" customHeight="1" x14ac:dyDescent="0.2">
      <c r="A6" s="443" t="s">
        <v>6</v>
      </c>
      <c r="B6" s="443"/>
      <c r="C6" s="446" t="s">
        <v>140</v>
      </c>
      <c r="D6" s="452" t="s">
        <v>281</v>
      </c>
      <c r="E6" s="453"/>
      <c r="F6" s="454" t="str">
        <f>'YARIŞMA PROGRAMI'!J25</f>
        <v>SVETYLA SINIRTAŞ-17.54</v>
      </c>
      <c r="G6" s="455"/>
      <c r="H6" s="447" t="s">
        <v>267</v>
      </c>
      <c r="I6" s="447"/>
      <c r="J6" s="447"/>
      <c r="K6" s="447"/>
      <c r="L6" s="447"/>
      <c r="M6" s="447"/>
      <c r="N6" s="447"/>
      <c r="O6" s="444" t="s">
        <v>8</v>
      </c>
      <c r="P6" s="444"/>
    </row>
    <row r="7" spans="1:16" ht="21.75" customHeight="1" x14ac:dyDescent="0.2">
      <c r="A7" s="443"/>
      <c r="B7" s="443"/>
      <c r="C7" s="446"/>
      <c r="D7" s="321" t="s">
        <v>280</v>
      </c>
      <c r="E7" s="322" t="s">
        <v>217</v>
      </c>
      <c r="F7" s="257" t="s">
        <v>14</v>
      </c>
      <c r="G7" s="257" t="s">
        <v>45</v>
      </c>
      <c r="H7" s="97">
        <v>1</v>
      </c>
      <c r="I7" s="97">
        <v>2</v>
      </c>
      <c r="J7" s="97">
        <v>3</v>
      </c>
      <c r="K7" s="214" t="s">
        <v>210</v>
      </c>
      <c r="L7" s="211">
        <v>4</v>
      </c>
      <c r="M7" s="211">
        <v>5</v>
      </c>
      <c r="N7" s="97">
        <v>6</v>
      </c>
      <c r="O7" s="445"/>
      <c r="P7" s="445"/>
    </row>
    <row r="8" spans="1:16" s="83" customFormat="1" ht="35.450000000000003" customHeight="1" x14ac:dyDescent="0.2">
      <c r="A8" s="98" t="s">
        <v>278</v>
      </c>
      <c r="B8" s="99" t="s">
        <v>157</v>
      </c>
      <c r="C8" s="100">
        <f>IF(ISERROR(VLOOKUP(B8,'KAYIT LİSTESİ'!$B$4:$H$466,2,0)),"",(VLOOKUP(B8,'KAYIT LİSTESİ'!$B$4:$H$466,2,0)))</f>
        <v>97</v>
      </c>
      <c r="D8" s="101" t="str">
        <f>IF(ISERROR(VLOOKUP(B8,'KAYIT LİSTESİ'!$B$4:$H$466,4,0)),"",(VLOOKUP(B8,'KAYIT LİSTESİ'!$B$4:$H$466,4,0)))</f>
        <v>3.11.1977</v>
      </c>
      <c r="E8" s="101" t="str">
        <f>IF(ISERROR(VLOOKUP(B8,'KAYIT LİSTESİ'!$B$4:$N$466,13,0)),"",(VLOOKUP(B8,'KAYIT LİSTESİ'!$B$4:$N$466,13,0)))</f>
        <v>F-35</v>
      </c>
      <c r="F8" s="187" t="str">
        <f>IF(ISERROR(VLOOKUP(B8,'KAYIT LİSTESİ'!$B$4:$H$466,5,0)),"",(VLOOKUP(B8,'KAYIT LİSTESİ'!$B$4:$H$466,5,0)))</f>
        <v>ÖZLEM GÜNDÜZ</v>
      </c>
      <c r="G8" s="187" t="str">
        <f>IF(ISERROR(VLOOKUP(B8,'KAYIT LİSTESİ'!$B$4:$H$466,6,0)),"",(VLOOKUP(B8,'KAYIT LİSTESİ'!$B$4:$H$466,6,0)))</f>
        <v>İSTANBUL MASTERLERİ ATL. KULÜBÜ</v>
      </c>
      <c r="H8" s="180"/>
      <c r="I8" s="180"/>
      <c r="J8" s="180"/>
      <c r="K8" s="215">
        <f>MAX(H8:J8)</f>
        <v>0</v>
      </c>
      <c r="L8" s="216"/>
      <c r="M8" s="216"/>
      <c r="N8" s="216"/>
      <c r="O8" s="215" t="s">
        <v>1079</v>
      </c>
      <c r="P8" s="102"/>
    </row>
    <row r="9" spans="1:16" ht="32.450000000000003" customHeight="1" x14ac:dyDescent="0.2">
      <c r="A9" s="443" t="s">
        <v>6</v>
      </c>
      <c r="B9" s="443"/>
      <c r="C9" s="446" t="s">
        <v>140</v>
      </c>
      <c r="D9" s="452" t="s">
        <v>281</v>
      </c>
      <c r="E9" s="453"/>
      <c r="F9" s="454" t="str">
        <f>'YARIŞMA PROGRAMI'!L25</f>
        <v>AYCAN ÖNEL-8.66</v>
      </c>
      <c r="G9" s="455"/>
      <c r="H9" s="447" t="s">
        <v>268</v>
      </c>
      <c r="I9" s="447"/>
      <c r="J9" s="447"/>
      <c r="K9" s="447"/>
      <c r="L9" s="447"/>
      <c r="M9" s="447"/>
      <c r="N9" s="447"/>
      <c r="O9" s="444" t="s">
        <v>8</v>
      </c>
      <c r="P9" s="444"/>
    </row>
    <row r="10" spans="1:16" ht="21.75" customHeight="1" x14ac:dyDescent="0.2">
      <c r="A10" s="443"/>
      <c r="B10" s="443"/>
      <c r="C10" s="446"/>
      <c r="D10" s="321" t="s">
        <v>280</v>
      </c>
      <c r="E10" s="322" t="s">
        <v>217</v>
      </c>
      <c r="F10" s="257" t="s">
        <v>14</v>
      </c>
      <c r="G10" s="257" t="s">
        <v>45</v>
      </c>
      <c r="H10" s="357">
        <v>1</v>
      </c>
      <c r="I10" s="357">
        <v>2</v>
      </c>
      <c r="J10" s="357">
        <v>3</v>
      </c>
      <c r="K10" s="214" t="s">
        <v>210</v>
      </c>
      <c r="L10" s="357">
        <v>4</v>
      </c>
      <c r="M10" s="357">
        <v>5</v>
      </c>
      <c r="N10" s="357">
        <v>6</v>
      </c>
      <c r="O10" s="445"/>
      <c r="P10" s="445"/>
    </row>
    <row r="11" spans="1:16" s="83" customFormat="1" ht="35.450000000000003" customHeight="1" x14ac:dyDescent="0.2">
      <c r="A11" s="98">
        <v>1</v>
      </c>
      <c r="B11" s="99" t="s">
        <v>414</v>
      </c>
      <c r="C11" s="100">
        <f>IF(ISERROR(VLOOKUP(B11,'KAYIT LİSTESİ'!$B$4:$H$466,2,0)),"",(VLOOKUP(B11,'KAYIT LİSTESİ'!$B$4:$H$466,2,0)))</f>
        <v>204</v>
      </c>
      <c r="D11" s="101" t="str">
        <f>IF(ISERROR(VLOOKUP(B11,'KAYIT LİSTESİ'!$B$4:$H$466,4,0)),"",(VLOOKUP(B11,'KAYIT LİSTESİ'!$B$4:$H$466,4,0)))</f>
        <v>31.12.1967</v>
      </c>
      <c r="E11" s="101" t="str">
        <f>IF(ISERROR(VLOOKUP(B11,'KAYIT LİSTESİ'!$B$4:$N$466,13,0)),"",(VLOOKUP(B11,'KAYIT LİSTESİ'!$B$4:$N$466,13,0)))</f>
        <v>F-45</v>
      </c>
      <c r="F11" s="187" t="str">
        <f>IF(ISERROR(VLOOKUP(B11,'KAYIT LİSTESİ'!$B$4:$H$466,5,0)),"",(VLOOKUP(B11,'KAYIT LİSTESİ'!$B$4:$H$466,5,0)))</f>
        <v>SEVGI ŞEN</v>
      </c>
      <c r="G11" s="187" t="str">
        <f>IF(ISERROR(VLOOKUP(B11,'KAYIT LİSTESİ'!$B$4:$H$466,6,0)),"",(VLOOKUP(B11,'KAYIT LİSTESİ'!$B$4:$H$466,6,0)))</f>
        <v xml:space="preserve"> FERDİ</v>
      </c>
      <c r="H11" s="180" t="s">
        <v>1080</v>
      </c>
      <c r="I11" s="180">
        <v>963</v>
      </c>
      <c r="J11" s="180" t="s">
        <v>1080</v>
      </c>
      <c r="K11" s="215">
        <f>MAX(H11:J11)</f>
        <v>963</v>
      </c>
      <c r="L11" s="216" t="s">
        <v>1080</v>
      </c>
      <c r="M11" s="216" t="s">
        <v>1080</v>
      </c>
      <c r="N11" s="216">
        <v>895</v>
      </c>
      <c r="O11" s="215">
        <f>MAX(H11:N11)</f>
        <v>963</v>
      </c>
      <c r="P11" s="362" t="s">
        <v>1081</v>
      </c>
    </row>
    <row r="12" spans="1:16" ht="32.450000000000003" customHeight="1" x14ac:dyDescent="0.2">
      <c r="A12" s="443" t="s">
        <v>6</v>
      </c>
      <c r="B12" s="443"/>
      <c r="C12" s="446" t="s">
        <v>140</v>
      </c>
      <c r="D12" s="452" t="s">
        <v>281</v>
      </c>
      <c r="E12" s="453"/>
      <c r="F12" s="454" t="str">
        <f>'YARIŞMA PROGRAMI'!M25</f>
        <v>AYCAN ÖNEL-10.70</v>
      </c>
      <c r="G12" s="455"/>
      <c r="H12" s="447" t="s">
        <v>269</v>
      </c>
      <c r="I12" s="447"/>
      <c r="J12" s="447"/>
      <c r="K12" s="447"/>
      <c r="L12" s="447"/>
      <c r="M12" s="447"/>
      <c r="N12" s="447"/>
      <c r="O12" s="444" t="s">
        <v>8</v>
      </c>
      <c r="P12" s="444"/>
    </row>
    <row r="13" spans="1:16" ht="21.75" customHeight="1" x14ac:dyDescent="0.2">
      <c r="A13" s="443"/>
      <c r="B13" s="443"/>
      <c r="C13" s="446"/>
      <c r="D13" s="321" t="s">
        <v>280</v>
      </c>
      <c r="E13" s="322" t="s">
        <v>217</v>
      </c>
      <c r="F13" s="257" t="s">
        <v>14</v>
      </c>
      <c r="G13" s="257" t="s">
        <v>45</v>
      </c>
      <c r="H13" s="230">
        <v>1</v>
      </c>
      <c r="I13" s="230">
        <v>2</v>
      </c>
      <c r="J13" s="230">
        <v>3</v>
      </c>
      <c r="K13" s="214" t="s">
        <v>210</v>
      </c>
      <c r="L13" s="230">
        <v>4</v>
      </c>
      <c r="M13" s="230">
        <v>5</v>
      </c>
      <c r="N13" s="230">
        <v>6</v>
      </c>
      <c r="O13" s="445"/>
      <c r="P13" s="445"/>
    </row>
    <row r="14" spans="1:16" s="83" customFormat="1" ht="35.450000000000003" customHeight="1" x14ac:dyDescent="0.2">
      <c r="A14" s="98">
        <v>1</v>
      </c>
      <c r="B14" s="99" t="s">
        <v>159</v>
      </c>
      <c r="C14" s="100">
        <f>IF(ISERROR(VLOOKUP(B14,'KAYIT LİSTESİ'!$B$4:$H$466,2,0)),"",(VLOOKUP(B14,'KAYIT LİSTESİ'!$B$4:$H$466,2,0)))</f>
        <v>59</v>
      </c>
      <c r="D14" s="101" t="str">
        <f>IF(ISERROR(VLOOKUP(B14,'KAYIT LİSTESİ'!$B$4:$H$466,4,0)),"",(VLOOKUP(B14,'KAYIT LİSTESİ'!$B$4:$H$466,4,0)))</f>
        <v>3.6.1965</v>
      </c>
      <c r="E14" s="101" t="str">
        <f>IF(ISERROR(VLOOKUP(B14,'KAYIT LİSTESİ'!$B$4:$N$466,13,0)),"",(VLOOKUP(B14,'KAYIT LİSTESİ'!$B$4:$N$466,13,0)))</f>
        <v>F-50</v>
      </c>
      <c r="F14" s="187" t="str">
        <f>IF(ISERROR(VLOOKUP(B14,'KAYIT LİSTESİ'!$B$4:$H$466,5,0)),"",(VLOOKUP(B14,'KAYIT LİSTESİ'!$B$4:$H$466,5,0)))</f>
        <v>GÜLHAYAT GÜLER</v>
      </c>
      <c r="G14" s="187" t="str">
        <f>IF(ISERROR(VLOOKUP(B14,'KAYIT LİSTESİ'!$B$4:$H$466,6,0)),"",(VLOOKUP(B14,'KAYIT LİSTESİ'!$B$4:$H$466,6,0)))</f>
        <v>İZMİR ATLETİZM SPOR KULÜBÜ</v>
      </c>
      <c r="H14" s="180">
        <v>641</v>
      </c>
      <c r="I14" s="180">
        <v>678</v>
      </c>
      <c r="J14" s="180">
        <v>716</v>
      </c>
      <c r="K14" s="215">
        <f>MAX(H14:J14)</f>
        <v>716</v>
      </c>
      <c r="L14" s="216">
        <v>598</v>
      </c>
      <c r="M14" s="216">
        <v>652</v>
      </c>
      <c r="N14" s="216">
        <v>659</v>
      </c>
      <c r="O14" s="215">
        <f>MAX(H14:N14)</f>
        <v>716</v>
      </c>
      <c r="P14" s="102"/>
    </row>
    <row r="15" spans="1:16" s="83" customFormat="1" ht="35.450000000000003" customHeight="1" x14ac:dyDescent="0.2">
      <c r="A15" s="98">
        <v>2</v>
      </c>
      <c r="B15" s="99" t="s">
        <v>160</v>
      </c>
      <c r="C15" s="100">
        <f>IF(ISERROR(VLOOKUP(B15,'KAYIT LİSTESİ'!$B$4:$H$466,2,0)),"",(VLOOKUP(B15,'KAYIT LİSTESİ'!$B$4:$H$466,2,0)))</f>
        <v>194</v>
      </c>
      <c r="D15" s="101" t="str">
        <f>IF(ISERROR(VLOOKUP(B15,'KAYIT LİSTESİ'!$B$4:$H$466,4,0)),"",(VLOOKUP(B15,'KAYIT LİSTESİ'!$B$4:$H$466,4,0)))</f>
        <v>15.3.1965</v>
      </c>
      <c r="E15" s="101" t="str">
        <f>IF(ISERROR(VLOOKUP(B15,'KAYIT LİSTESİ'!$B$4:$N$466,13,0)),"",(VLOOKUP(B15,'KAYIT LİSTESİ'!$B$4:$N$466,13,0)))</f>
        <v>F-50</v>
      </c>
      <c r="F15" s="187" t="str">
        <f>IF(ISERROR(VLOOKUP(B15,'KAYIT LİSTESİ'!$B$4:$H$466,5,0)),"",(VLOOKUP(B15,'KAYIT LİSTESİ'!$B$4:$H$466,5,0)))</f>
        <v>AYŞE YEŞİM TÜL</v>
      </c>
      <c r="G15" s="187" t="str">
        <f>IF(ISERROR(VLOOKUP(B15,'KAYIT LİSTESİ'!$B$4:$H$466,6,0)),"",(VLOOKUP(B15,'KAYIT LİSTESİ'!$B$4:$H$466,6,0)))</f>
        <v>İZMİR MASTERLER ATL. KULÜBÜ</v>
      </c>
      <c r="H15" s="180">
        <v>594</v>
      </c>
      <c r="I15" s="180" t="s">
        <v>1080</v>
      </c>
      <c r="J15" s="180" t="s">
        <v>1080</v>
      </c>
      <c r="K15" s="215">
        <f>MAX(H15:J15)</f>
        <v>594</v>
      </c>
      <c r="L15" s="216">
        <v>613</v>
      </c>
      <c r="M15" s="216" t="s">
        <v>1080</v>
      </c>
      <c r="N15" s="216">
        <v>581</v>
      </c>
      <c r="O15" s="215">
        <f>MAX(H15:N15)</f>
        <v>613</v>
      </c>
      <c r="P15" s="102"/>
    </row>
    <row r="16" spans="1:16" s="83" customFormat="1" ht="35.450000000000003" customHeight="1" x14ac:dyDescent="0.2">
      <c r="A16" s="98">
        <v>3</v>
      </c>
      <c r="B16" s="99" t="s">
        <v>158</v>
      </c>
      <c r="C16" s="100">
        <f>IF(ISERROR(VLOOKUP(B16,'KAYIT LİSTESİ'!$B$4:$H$466,2,0)),"",(VLOOKUP(B16,'KAYIT LİSTESİ'!$B$4:$H$466,2,0)))</f>
        <v>30</v>
      </c>
      <c r="D16" s="101" t="str">
        <f>IF(ISERROR(VLOOKUP(B16,'KAYIT LİSTESİ'!$B$4:$H$466,4,0)),"",(VLOOKUP(B16,'KAYIT LİSTESİ'!$B$4:$H$466,4,0)))</f>
        <v>2.7.1962</v>
      </c>
      <c r="E16" s="101" t="str">
        <f>IF(ISERROR(VLOOKUP(B16,'KAYIT LİSTESİ'!$B$4:$N$466,13,0)),"",(VLOOKUP(B16,'KAYIT LİSTESİ'!$B$4:$N$466,13,0)))</f>
        <v>F-50</v>
      </c>
      <c r="F16" s="187" t="str">
        <f>IF(ISERROR(VLOOKUP(B16,'KAYIT LİSTESİ'!$B$4:$H$466,5,0)),"",(VLOOKUP(B16,'KAYIT LİSTESİ'!$B$4:$H$466,5,0)))</f>
        <v>FATMA BETÜL BATUR ÜNAY</v>
      </c>
      <c r="G16" s="187" t="str">
        <f>IF(ISERROR(VLOOKUP(B16,'KAYIT LİSTESİ'!$B$4:$H$466,6,0)),"",(VLOOKUP(B16,'KAYIT LİSTESİ'!$B$4:$H$466,6,0)))</f>
        <v>İZMİR MASTERLER ATL. KULÜBÜ</v>
      </c>
      <c r="H16" s="180" t="s">
        <v>1080</v>
      </c>
      <c r="I16" s="180" t="s">
        <v>1080</v>
      </c>
      <c r="J16" s="180">
        <v>422</v>
      </c>
      <c r="K16" s="215">
        <f>MAX(H16:J16)</f>
        <v>422</v>
      </c>
      <c r="L16" s="216" t="s">
        <v>1080</v>
      </c>
      <c r="M16" s="216">
        <v>374</v>
      </c>
      <c r="N16" s="216">
        <v>374</v>
      </c>
      <c r="O16" s="215">
        <f>MAX(H16:N16)</f>
        <v>422</v>
      </c>
      <c r="P16" s="102"/>
    </row>
    <row r="17" spans="1:16" ht="32.450000000000003" customHeight="1" x14ac:dyDescent="0.2">
      <c r="A17" s="443" t="s">
        <v>6</v>
      </c>
      <c r="B17" s="443"/>
      <c r="C17" s="446" t="s">
        <v>140</v>
      </c>
      <c r="D17" s="452" t="s">
        <v>281</v>
      </c>
      <c r="E17" s="453"/>
      <c r="F17" s="454" t="str">
        <f>'YARIŞMA PROGRAMI'!Q25</f>
        <v>YÜKSELEN KARADAYI-5.38</v>
      </c>
      <c r="G17" s="455"/>
      <c r="H17" s="447" t="s">
        <v>277</v>
      </c>
      <c r="I17" s="447"/>
      <c r="J17" s="447"/>
      <c r="K17" s="447"/>
      <c r="L17" s="447"/>
      <c r="M17" s="447"/>
      <c r="N17" s="447"/>
      <c r="O17" s="444" t="s">
        <v>8</v>
      </c>
      <c r="P17" s="444"/>
    </row>
    <row r="18" spans="1:16" ht="21.75" customHeight="1" x14ac:dyDescent="0.2">
      <c r="A18" s="443"/>
      <c r="B18" s="443"/>
      <c r="C18" s="446"/>
      <c r="D18" s="321" t="s">
        <v>280</v>
      </c>
      <c r="E18" s="322" t="s">
        <v>217</v>
      </c>
      <c r="F18" s="257" t="s">
        <v>14</v>
      </c>
      <c r="G18" s="257" t="s">
        <v>45</v>
      </c>
      <c r="H18" s="230">
        <v>1</v>
      </c>
      <c r="I18" s="230">
        <v>2</v>
      </c>
      <c r="J18" s="230">
        <v>3</v>
      </c>
      <c r="K18" s="214" t="s">
        <v>210</v>
      </c>
      <c r="L18" s="230">
        <v>4</v>
      </c>
      <c r="M18" s="230">
        <v>5</v>
      </c>
      <c r="N18" s="230">
        <v>6</v>
      </c>
      <c r="O18" s="445"/>
      <c r="P18" s="445"/>
    </row>
    <row r="19" spans="1:16" s="83" customFormat="1" ht="35.450000000000003" customHeight="1" x14ac:dyDescent="0.2">
      <c r="A19" s="98">
        <v>1</v>
      </c>
      <c r="B19" s="99" t="s">
        <v>161</v>
      </c>
      <c r="C19" s="100">
        <f>IF(ISERROR(VLOOKUP(B19,'KAYIT LİSTESİ'!$B$4:$H$466,2,0)),"",(VLOOKUP(B19,'KAYIT LİSTESİ'!$B$4:$H$466,2,0)))</f>
        <v>101</v>
      </c>
      <c r="D19" s="101" t="str">
        <f>IF(ISERROR(VLOOKUP(B19,'KAYIT LİSTESİ'!$B$4:$H$466,4,0)),"",(VLOOKUP(B19,'KAYIT LİSTESİ'!$B$4:$H$466,4,0)))</f>
        <v>13.1.1943</v>
      </c>
      <c r="E19" s="101" t="str">
        <f>IF(ISERROR(VLOOKUP(B19,'KAYIT LİSTESİ'!$B$4:$N$466,13,0)),"",(VLOOKUP(B19,'KAYIT LİSTESİ'!$B$4:$N$466,13,0)))</f>
        <v>F-70</v>
      </c>
      <c r="F19" s="187" t="str">
        <f>IF(ISERROR(VLOOKUP(B19,'KAYIT LİSTESİ'!$B$4:$H$466,5,0)),"",(VLOOKUP(B19,'KAYIT LİSTESİ'!$B$4:$H$466,5,0)))</f>
        <v>VECAHAT İNAN</v>
      </c>
      <c r="G19" s="187" t="str">
        <f>IF(ISERROR(VLOOKUP(B19,'KAYIT LİSTESİ'!$B$4:$H$466,6,0)),"",(VLOOKUP(B19,'KAYIT LİSTESİ'!$B$4:$H$466,6,0)))</f>
        <v>İZMİR MASTERLER ATL. KULÜBÜ</v>
      </c>
      <c r="H19" s="180">
        <v>501</v>
      </c>
      <c r="I19" s="180">
        <v>508</v>
      </c>
      <c r="J19" s="180">
        <v>500</v>
      </c>
      <c r="K19" s="215">
        <f t="shared" ref="K19" si="0">MAX(H19:J19)</f>
        <v>508</v>
      </c>
      <c r="L19" s="216">
        <v>503</v>
      </c>
      <c r="M19" s="216">
        <v>487</v>
      </c>
      <c r="N19" s="216">
        <v>520</v>
      </c>
      <c r="O19" s="215">
        <f t="shared" ref="O19" si="1">MAX(H19:N19)</f>
        <v>520</v>
      </c>
      <c r="P19" s="102"/>
    </row>
    <row r="20" spans="1:16" s="83" customFormat="1" ht="35.450000000000003" hidden="1" customHeight="1" x14ac:dyDescent="0.2">
      <c r="A20" s="98"/>
      <c r="B20" s="99" t="s">
        <v>162</v>
      </c>
      <c r="C20" s="100" t="str">
        <f>IF(ISERROR(VLOOKUP(B20,'KAYIT LİSTESİ'!$B$4:$H$466,2,0)),"",(VLOOKUP(B20,'KAYIT LİSTESİ'!$B$4:$H$466,2,0)))</f>
        <v/>
      </c>
      <c r="D20" s="101" t="str">
        <f>IF(ISERROR(VLOOKUP(B20,'KAYIT LİSTESİ'!$B$4:$H$466,4,0)),"",(VLOOKUP(B20,'KAYIT LİSTESİ'!$B$4:$H$466,4,0)))</f>
        <v/>
      </c>
      <c r="E20" s="101" t="str">
        <f>IF(ISERROR(VLOOKUP(B20,'KAYIT LİSTESİ'!$B$4:$N$466,13,0)),"",(VLOOKUP(B20,'KAYIT LİSTESİ'!$B$4:$N$466,13,0)))</f>
        <v/>
      </c>
      <c r="F20" s="187" t="str">
        <f>IF(ISERROR(VLOOKUP(B20,'KAYIT LİSTESİ'!$B$4:$H$466,5,0)),"",(VLOOKUP(B20,'KAYIT LİSTESİ'!$B$4:$H$466,5,0)))</f>
        <v/>
      </c>
      <c r="G20" s="187" t="str">
        <f>IF(ISERROR(VLOOKUP(B20,'KAYIT LİSTESİ'!$B$4:$H$466,6,0)),"",(VLOOKUP(B20,'KAYIT LİSTESİ'!$B$4:$H$466,6,0)))</f>
        <v/>
      </c>
      <c r="H20" s="180"/>
      <c r="I20" s="180"/>
      <c r="J20" s="180"/>
      <c r="K20" s="215">
        <f t="shared" ref="K20" si="2">MAX(H20:J20)</f>
        <v>0</v>
      </c>
      <c r="L20" s="216"/>
      <c r="M20" s="216"/>
      <c r="N20" s="216"/>
      <c r="O20" s="215">
        <f t="shared" ref="O20" si="3">MAX(H20:N20)</f>
        <v>0</v>
      </c>
      <c r="P20" s="102"/>
    </row>
    <row r="21" spans="1:16" ht="32.450000000000003" customHeight="1" x14ac:dyDescent="0.2">
      <c r="A21" s="443" t="s">
        <v>6</v>
      </c>
      <c r="B21" s="443"/>
      <c r="C21" s="446" t="s">
        <v>140</v>
      </c>
      <c r="D21" s="452" t="s">
        <v>281</v>
      </c>
      <c r="E21" s="453"/>
      <c r="F21" s="454" t="str">
        <f>'YARIŞMA PROGRAMI'!R25</f>
        <v>YÜKSELEN KARADAYI-4.73</v>
      </c>
      <c r="G21" s="455"/>
      <c r="H21" s="447" t="s">
        <v>273</v>
      </c>
      <c r="I21" s="447"/>
      <c r="J21" s="447"/>
      <c r="K21" s="447"/>
      <c r="L21" s="447"/>
      <c r="M21" s="447"/>
      <c r="N21" s="447"/>
      <c r="O21" s="444" t="s">
        <v>8</v>
      </c>
      <c r="P21" s="444"/>
    </row>
    <row r="22" spans="1:16" ht="21.75" customHeight="1" x14ac:dyDescent="0.2">
      <c r="A22" s="443"/>
      <c r="B22" s="443"/>
      <c r="C22" s="446"/>
      <c r="D22" s="321" t="s">
        <v>280</v>
      </c>
      <c r="E22" s="322" t="s">
        <v>217</v>
      </c>
      <c r="F22" s="257" t="s">
        <v>14</v>
      </c>
      <c r="G22" s="257" t="s">
        <v>45</v>
      </c>
      <c r="H22" s="230">
        <v>1</v>
      </c>
      <c r="I22" s="230">
        <v>2</v>
      </c>
      <c r="J22" s="230">
        <v>3</v>
      </c>
      <c r="K22" s="214" t="s">
        <v>210</v>
      </c>
      <c r="L22" s="230">
        <v>4</v>
      </c>
      <c r="M22" s="230">
        <v>5</v>
      </c>
      <c r="N22" s="230">
        <v>6</v>
      </c>
      <c r="O22" s="445"/>
      <c r="P22" s="445"/>
    </row>
    <row r="23" spans="1:16" s="83" customFormat="1" ht="35.450000000000003" customHeight="1" x14ac:dyDescent="0.2">
      <c r="A23" s="98" t="s">
        <v>278</v>
      </c>
      <c r="B23" s="99" t="s">
        <v>412</v>
      </c>
      <c r="C23" s="100">
        <f>IF(ISERROR(VLOOKUP(B23,'KAYIT LİSTESİ'!$B$4:$H$466,2,0)),"",(VLOOKUP(B23,'KAYIT LİSTESİ'!$B$4:$H$466,2,0)))</f>
        <v>64</v>
      </c>
      <c r="D23" s="101" t="str">
        <f>IF(ISERROR(VLOOKUP(B23,'KAYIT LİSTESİ'!$B$4:$H$466,4,0)),"",(VLOOKUP(B23,'KAYIT LİSTESİ'!$B$4:$H$466,4,0)))</f>
        <v>2.5.1938</v>
      </c>
      <c r="E23" s="101" t="str">
        <f>IF(ISERROR(VLOOKUP(B23,'KAYIT LİSTESİ'!$B$4:$N$466,13,0)),"",(VLOOKUP(B23,'KAYIT LİSTESİ'!$B$4:$N$466,13,0)))</f>
        <v>F-75</v>
      </c>
      <c r="F23" s="187" t="str">
        <f>IF(ISERROR(VLOOKUP(B23,'KAYIT LİSTESİ'!$B$4:$H$466,5,0)),"",(VLOOKUP(B23,'KAYIT LİSTESİ'!$B$4:$H$466,5,0)))</f>
        <v>KABADAYI YÜKSELEN</v>
      </c>
      <c r="G23" s="187" t="str">
        <f>IF(ISERROR(VLOOKUP(B23,'KAYIT LİSTESİ'!$B$4:$H$466,6,0)),"",(VLOOKUP(B23,'KAYIT LİSTESİ'!$B$4:$H$466,6,0)))</f>
        <v>İZMİR MASTERLER ATL. KULÜBÜ</v>
      </c>
      <c r="H23" s="180"/>
      <c r="I23" s="180"/>
      <c r="J23" s="180"/>
      <c r="K23" s="215">
        <f t="shared" ref="K23" si="4">MAX(H23:J23)</f>
        <v>0</v>
      </c>
      <c r="L23" s="216"/>
      <c r="M23" s="216"/>
      <c r="N23" s="216"/>
      <c r="O23" s="215" t="s">
        <v>1079</v>
      </c>
      <c r="P23" s="102"/>
    </row>
    <row r="24" spans="1:16" s="83" customFormat="1" ht="35.450000000000003" hidden="1" customHeight="1" x14ac:dyDescent="0.2">
      <c r="A24" s="98"/>
      <c r="B24" s="99" t="s">
        <v>413</v>
      </c>
      <c r="C24" s="100" t="str">
        <f>IF(ISERROR(VLOOKUP(B24,'KAYIT LİSTESİ'!$B$4:$H$466,2,0)),"",(VLOOKUP(B24,'KAYIT LİSTESİ'!$B$4:$H$466,2,0)))</f>
        <v/>
      </c>
      <c r="D24" s="101" t="str">
        <f>IF(ISERROR(VLOOKUP(B24,'KAYIT LİSTESİ'!$B$4:$H$466,4,0)),"",(VLOOKUP(B24,'KAYIT LİSTESİ'!$B$4:$H$466,4,0)))</f>
        <v/>
      </c>
      <c r="E24" s="101" t="str">
        <f>IF(ISERROR(VLOOKUP(B24,'KAYIT LİSTESİ'!$B$4:$N$466,13,0)),"",(VLOOKUP(B24,'KAYIT LİSTESİ'!$B$4:$N$466,13,0)))</f>
        <v/>
      </c>
      <c r="F24" s="187" t="str">
        <f>IF(ISERROR(VLOOKUP(B24,'KAYIT LİSTESİ'!$B$4:$H$466,5,0)),"",(VLOOKUP(B24,'KAYIT LİSTESİ'!$B$4:$H$466,5,0)))</f>
        <v/>
      </c>
      <c r="G24" s="187" t="str">
        <f>IF(ISERROR(VLOOKUP(B24,'KAYIT LİSTESİ'!$B$4:$H$466,6,0)),"",(VLOOKUP(B24,'KAYIT LİSTESİ'!$B$4:$H$466,6,0)))</f>
        <v/>
      </c>
      <c r="H24" s="180"/>
      <c r="I24" s="180"/>
      <c r="J24" s="180"/>
      <c r="K24" s="215">
        <f t="shared" ref="K24" si="5">MAX(H24:J24)</f>
        <v>0</v>
      </c>
      <c r="L24" s="216"/>
      <c r="M24" s="216"/>
      <c r="N24" s="216"/>
      <c r="O24" s="215">
        <f t="shared" ref="O24" si="6">MAX(H24:N24)</f>
        <v>0</v>
      </c>
      <c r="P24" s="102"/>
    </row>
    <row r="25" spans="1:16" ht="32.450000000000003" hidden="1" customHeight="1" x14ac:dyDescent="0.2">
      <c r="A25" s="443" t="s">
        <v>6</v>
      </c>
      <c r="B25" s="443"/>
      <c r="C25" s="446" t="s">
        <v>140</v>
      </c>
      <c r="D25" s="452" t="s">
        <v>281</v>
      </c>
      <c r="E25" s="453"/>
      <c r="F25" s="454"/>
      <c r="G25" s="455"/>
      <c r="H25" s="447" t="s">
        <v>270</v>
      </c>
      <c r="I25" s="447"/>
      <c r="J25" s="447"/>
      <c r="K25" s="447"/>
      <c r="L25" s="447"/>
      <c r="M25" s="447"/>
      <c r="N25" s="447"/>
      <c r="O25" s="444" t="s">
        <v>8</v>
      </c>
      <c r="P25" s="444" t="s">
        <v>209</v>
      </c>
    </row>
    <row r="26" spans="1:16" ht="21.75" hidden="1" customHeight="1" x14ac:dyDescent="0.2">
      <c r="A26" s="443"/>
      <c r="B26" s="443"/>
      <c r="C26" s="446"/>
      <c r="D26" s="321" t="s">
        <v>280</v>
      </c>
      <c r="E26" s="322" t="s">
        <v>217</v>
      </c>
      <c r="F26" s="257" t="s">
        <v>14</v>
      </c>
      <c r="G26" s="257" t="s">
        <v>45</v>
      </c>
      <c r="H26" s="230">
        <v>1</v>
      </c>
      <c r="I26" s="230">
        <v>2</v>
      </c>
      <c r="J26" s="230">
        <v>3</v>
      </c>
      <c r="K26" s="214" t="s">
        <v>210</v>
      </c>
      <c r="L26" s="230">
        <v>4</v>
      </c>
      <c r="M26" s="230">
        <v>5</v>
      </c>
      <c r="N26" s="230">
        <v>6</v>
      </c>
      <c r="O26" s="445"/>
      <c r="P26" s="445"/>
    </row>
    <row r="27" spans="1:16" s="83" customFormat="1" ht="35.450000000000003" hidden="1" customHeight="1" x14ac:dyDescent="0.2">
      <c r="A27" s="98">
        <v>1</v>
      </c>
      <c r="B27" s="99" t="s">
        <v>414</v>
      </c>
      <c r="C27" s="100">
        <f>IF(ISERROR(VLOOKUP(B27,'KAYIT LİSTESİ'!$B$4:$H$466,2,0)),"",(VLOOKUP(B27,'KAYIT LİSTESİ'!$B$4:$H$466,2,0)))</f>
        <v>204</v>
      </c>
      <c r="D27" s="101" t="str">
        <f>IF(ISERROR(VLOOKUP(B27,'KAYIT LİSTESİ'!$B$4:$H$466,4,0)),"",(VLOOKUP(B27,'KAYIT LİSTESİ'!$B$4:$H$466,4,0)))</f>
        <v>31.12.1967</v>
      </c>
      <c r="E27" s="101" t="str">
        <f>IF(ISERROR(VLOOKUP(B27,'KAYIT LİSTESİ'!$B$4:$N$466,13,0)),"",(VLOOKUP(B27,'KAYIT LİSTESİ'!$B$4:$N$466,13,0)))</f>
        <v>F-45</v>
      </c>
      <c r="F27" s="187" t="str">
        <f>IF(ISERROR(VLOOKUP(B27,'KAYIT LİSTESİ'!$B$4:$H$466,5,0)),"",(VLOOKUP(B27,'KAYIT LİSTESİ'!$B$4:$H$466,5,0)))</f>
        <v>SEVGI ŞEN</v>
      </c>
      <c r="G27" s="187" t="str">
        <f>IF(ISERROR(VLOOKUP(B27,'KAYIT LİSTESİ'!$B$4:$H$466,6,0)),"",(VLOOKUP(B27,'KAYIT LİSTESİ'!$B$4:$H$466,6,0)))</f>
        <v xml:space="preserve"> FERDİ</v>
      </c>
      <c r="H27" s="180"/>
      <c r="I27" s="180"/>
      <c r="J27" s="180"/>
      <c r="K27" s="215">
        <f t="shared" ref="K27" si="7">MAX(H27:J27)</f>
        <v>0</v>
      </c>
      <c r="L27" s="216"/>
      <c r="M27" s="216"/>
      <c r="N27" s="216"/>
      <c r="O27" s="215">
        <f t="shared" ref="O27" si="8">MAX(H27:N27)</f>
        <v>0</v>
      </c>
      <c r="P27" s="102"/>
    </row>
    <row r="28" spans="1:16" s="83" customFormat="1" ht="35.450000000000003" hidden="1" customHeight="1" x14ac:dyDescent="0.2">
      <c r="A28" s="98">
        <v>2</v>
      </c>
      <c r="B28" s="99" t="s">
        <v>415</v>
      </c>
      <c r="C28" s="100" t="str">
        <f>IF(ISERROR(VLOOKUP(B28,'KAYIT LİSTESİ'!$B$4:$H$466,2,0)),"",(VLOOKUP(B28,'KAYIT LİSTESİ'!$B$4:$H$466,2,0)))</f>
        <v/>
      </c>
      <c r="D28" s="101" t="str">
        <f>IF(ISERROR(VLOOKUP(B28,'KAYIT LİSTESİ'!$B$4:$H$466,4,0)),"",(VLOOKUP(B28,'KAYIT LİSTESİ'!$B$4:$H$466,4,0)))</f>
        <v/>
      </c>
      <c r="E28" s="101" t="str">
        <f>IF(ISERROR(VLOOKUP(B28,'KAYIT LİSTESİ'!$B$4:$N$466,13,0)),"",(VLOOKUP(B28,'KAYIT LİSTESİ'!$B$4:$N$466,13,0)))</f>
        <v/>
      </c>
      <c r="F28" s="187" t="str">
        <f>IF(ISERROR(VLOOKUP(B28,'KAYIT LİSTESİ'!$B$4:$H$466,5,0)),"",(VLOOKUP(B28,'KAYIT LİSTESİ'!$B$4:$H$466,5,0)))</f>
        <v/>
      </c>
      <c r="G28" s="187" t="str">
        <f>IF(ISERROR(VLOOKUP(B28,'KAYIT LİSTESİ'!$B$4:$H$466,6,0)),"",(VLOOKUP(B28,'KAYIT LİSTESİ'!$B$4:$H$466,6,0)))</f>
        <v/>
      </c>
      <c r="H28" s="180"/>
      <c r="I28" s="180"/>
      <c r="J28" s="180"/>
      <c r="K28" s="215">
        <f t="shared" ref="K28" si="9">MAX(H28:J28)</f>
        <v>0</v>
      </c>
      <c r="L28" s="216"/>
      <c r="M28" s="216"/>
      <c r="N28" s="216"/>
      <c r="O28" s="215">
        <f t="shared" ref="O28" si="10">MAX(H28:N28)</f>
        <v>0</v>
      </c>
      <c r="P28" s="102"/>
    </row>
    <row r="29" spans="1:16" ht="32.450000000000003" hidden="1" customHeight="1" x14ac:dyDescent="0.2">
      <c r="A29" s="443" t="s">
        <v>6</v>
      </c>
      <c r="B29" s="443"/>
      <c r="C29" s="446" t="s">
        <v>140</v>
      </c>
      <c r="D29" s="452" t="s">
        <v>281</v>
      </c>
      <c r="E29" s="453"/>
      <c r="F29" s="454"/>
      <c r="G29" s="455"/>
      <c r="H29" s="447" t="s">
        <v>271</v>
      </c>
      <c r="I29" s="447"/>
      <c r="J29" s="447"/>
      <c r="K29" s="447"/>
      <c r="L29" s="447"/>
      <c r="M29" s="447"/>
      <c r="N29" s="447"/>
      <c r="O29" s="444" t="s">
        <v>8</v>
      </c>
      <c r="P29" s="444" t="s">
        <v>209</v>
      </c>
    </row>
    <row r="30" spans="1:16" ht="21.75" hidden="1" customHeight="1" x14ac:dyDescent="0.2">
      <c r="A30" s="443"/>
      <c r="B30" s="443"/>
      <c r="C30" s="446"/>
      <c r="D30" s="321" t="s">
        <v>280</v>
      </c>
      <c r="E30" s="322" t="s">
        <v>217</v>
      </c>
      <c r="F30" s="257" t="s">
        <v>14</v>
      </c>
      <c r="G30" s="257" t="s">
        <v>45</v>
      </c>
      <c r="H30" s="230">
        <v>1</v>
      </c>
      <c r="I30" s="230">
        <v>2</v>
      </c>
      <c r="J30" s="230">
        <v>3</v>
      </c>
      <c r="K30" s="214" t="s">
        <v>210</v>
      </c>
      <c r="L30" s="230">
        <v>4</v>
      </c>
      <c r="M30" s="230">
        <v>5</v>
      </c>
      <c r="N30" s="230">
        <v>6</v>
      </c>
      <c r="O30" s="445"/>
      <c r="P30" s="445"/>
    </row>
    <row r="31" spans="1:16" s="83" customFormat="1" ht="35.450000000000003" hidden="1" customHeight="1" x14ac:dyDescent="0.2">
      <c r="A31" s="98">
        <v>1</v>
      </c>
      <c r="B31" s="99" t="s">
        <v>416</v>
      </c>
      <c r="C31" s="100" t="str">
        <f>IF(ISERROR(VLOOKUP(B31,'KAYIT LİSTESİ'!$B$4:$H$466,2,0)),"",(VLOOKUP(B31,'KAYIT LİSTESİ'!$B$4:$H$466,2,0)))</f>
        <v/>
      </c>
      <c r="D31" s="101" t="str">
        <f>IF(ISERROR(VLOOKUP(B31,'KAYIT LİSTESİ'!$B$4:$H$466,4,0)),"",(VLOOKUP(B31,'KAYIT LİSTESİ'!$B$4:$H$466,4,0)))</f>
        <v/>
      </c>
      <c r="E31" s="101" t="str">
        <f>IF(ISERROR(VLOOKUP(B31,'KAYIT LİSTESİ'!$B$4:$N$466,13,0)),"",(VLOOKUP(B31,'KAYIT LİSTESİ'!$B$4:$N$466,13,0)))</f>
        <v/>
      </c>
      <c r="F31" s="187" t="str">
        <f>IF(ISERROR(VLOOKUP(B31,'KAYIT LİSTESİ'!$B$4:$H$466,5,0)),"",(VLOOKUP(B31,'KAYIT LİSTESİ'!$B$4:$H$466,5,0)))</f>
        <v/>
      </c>
      <c r="G31" s="187" t="str">
        <f>IF(ISERROR(VLOOKUP(B31,'KAYIT LİSTESİ'!$B$4:$H$466,6,0)),"",(VLOOKUP(B31,'KAYIT LİSTESİ'!$B$4:$H$466,6,0)))</f>
        <v/>
      </c>
      <c r="H31" s="180"/>
      <c r="I31" s="180"/>
      <c r="J31" s="180"/>
      <c r="K31" s="215">
        <f t="shared" ref="K31" si="11">MAX(H31:J31)</f>
        <v>0</v>
      </c>
      <c r="L31" s="216"/>
      <c r="M31" s="216"/>
      <c r="N31" s="216"/>
      <c r="O31" s="215">
        <f t="shared" ref="O31" si="12">MAX(H31:N31)</f>
        <v>0</v>
      </c>
      <c r="P31" s="102"/>
    </row>
    <row r="32" spans="1:16" ht="32.450000000000003" hidden="1" customHeight="1" x14ac:dyDescent="0.2">
      <c r="A32" s="443" t="s">
        <v>6</v>
      </c>
      <c r="B32" s="443"/>
      <c r="C32" s="446" t="s">
        <v>140</v>
      </c>
      <c r="D32" s="452" t="s">
        <v>281</v>
      </c>
      <c r="E32" s="453"/>
      <c r="F32" s="454"/>
      <c r="G32" s="455"/>
      <c r="H32" s="447" t="s">
        <v>272</v>
      </c>
      <c r="I32" s="447"/>
      <c r="J32" s="447"/>
      <c r="K32" s="447"/>
      <c r="L32" s="447"/>
      <c r="M32" s="447"/>
      <c r="N32" s="447"/>
      <c r="O32" s="444" t="s">
        <v>8</v>
      </c>
      <c r="P32" s="444" t="s">
        <v>209</v>
      </c>
    </row>
    <row r="33" spans="1:17" ht="21.75" hidden="1" customHeight="1" x14ac:dyDescent="0.2">
      <c r="A33" s="443"/>
      <c r="B33" s="443"/>
      <c r="C33" s="446"/>
      <c r="D33" s="321" t="s">
        <v>280</v>
      </c>
      <c r="E33" s="322" t="s">
        <v>217</v>
      </c>
      <c r="F33" s="257" t="s">
        <v>14</v>
      </c>
      <c r="G33" s="257" t="s">
        <v>45</v>
      </c>
      <c r="H33" s="230">
        <v>1</v>
      </c>
      <c r="I33" s="230">
        <v>2</v>
      </c>
      <c r="J33" s="230">
        <v>3</v>
      </c>
      <c r="K33" s="214" t="s">
        <v>210</v>
      </c>
      <c r="L33" s="230">
        <v>4</v>
      </c>
      <c r="M33" s="230">
        <v>5</v>
      </c>
      <c r="N33" s="230">
        <v>6</v>
      </c>
      <c r="O33" s="445"/>
      <c r="P33" s="445"/>
    </row>
    <row r="34" spans="1:17" s="83" customFormat="1" ht="35.450000000000003" hidden="1" customHeight="1" x14ac:dyDescent="0.2">
      <c r="A34" s="98">
        <v>1</v>
      </c>
      <c r="B34" s="99" t="s">
        <v>417</v>
      </c>
      <c r="C34" s="100" t="str">
        <f>IF(ISERROR(VLOOKUP(B34,'KAYIT LİSTESİ'!$B$4:$H$466,2,0)),"",(VLOOKUP(B34,'KAYIT LİSTESİ'!$B$4:$H$466,2,0)))</f>
        <v/>
      </c>
      <c r="D34" s="101" t="str">
        <f>IF(ISERROR(VLOOKUP(B34,'KAYIT LİSTESİ'!$B$4:$H$466,4,0)),"",(VLOOKUP(B34,'KAYIT LİSTESİ'!$B$4:$H$466,4,0)))</f>
        <v/>
      </c>
      <c r="E34" s="101" t="str">
        <f>IF(ISERROR(VLOOKUP(B34,'KAYIT LİSTESİ'!$B$4:$N$466,13,0)),"",(VLOOKUP(B34,'KAYIT LİSTESİ'!$B$4:$N$466,13,0)))</f>
        <v/>
      </c>
      <c r="F34" s="187" t="str">
        <f>IF(ISERROR(VLOOKUP(B34,'KAYIT LİSTESİ'!$B$4:$H$466,5,0)),"",(VLOOKUP(B34,'KAYIT LİSTESİ'!$B$4:$H$466,5,0)))</f>
        <v/>
      </c>
      <c r="G34" s="187" t="str">
        <f>IF(ISERROR(VLOOKUP(B34,'KAYIT LİSTESİ'!$B$4:$H$466,6,0)),"",(VLOOKUP(B34,'KAYIT LİSTESİ'!$B$4:$H$466,6,0)))</f>
        <v/>
      </c>
      <c r="H34" s="180"/>
      <c r="I34" s="180"/>
      <c r="J34" s="180"/>
      <c r="K34" s="215">
        <f t="shared" ref="K34" si="13">MAX(H34:J34)</f>
        <v>0</v>
      </c>
      <c r="L34" s="216"/>
      <c r="M34" s="216"/>
      <c r="N34" s="216"/>
      <c r="O34" s="215">
        <f t="shared" ref="O34" si="14">MAX(H34:N34)</f>
        <v>0</v>
      </c>
      <c r="P34" s="102"/>
    </row>
    <row r="35" spans="1:17" s="83" customFormat="1" ht="35.450000000000003" hidden="1" customHeight="1" x14ac:dyDescent="0.2">
      <c r="A35" s="98">
        <v>2</v>
      </c>
      <c r="B35" s="99" t="s">
        <v>418</v>
      </c>
      <c r="C35" s="100" t="str">
        <f>IF(ISERROR(VLOOKUP(B35,'KAYIT LİSTESİ'!$B$4:$H$466,2,0)),"",(VLOOKUP(B35,'KAYIT LİSTESİ'!$B$4:$H$466,2,0)))</f>
        <v/>
      </c>
      <c r="D35" s="101" t="str">
        <f>IF(ISERROR(VLOOKUP(B35,'KAYIT LİSTESİ'!$B$4:$H$466,4,0)),"",(VLOOKUP(B35,'KAYIT LİSTESİ'!$B$4:$H$466,4,0)))</f>
        <v/>
      </c>
      <c r="E35" s="101" t="str">
        <f>IF(ISERROR(VLOOKUP(B35,'KAYIT LİSTESİ'!$B$4:$N$466,13,0)),"",(VLOOKUP(B35,'KAYIT LİSTESİ'!$B$4:$N$466,13,0)))</f>
        <v/>
      </c>
      <c r="F35" s="187" t="str">
        <f>IF(ISERROR(VLOOKUP(B35,'KAYIT LİSTESİ'!$B$4:$H$466,5,0)),"",(VLOOKUP(B35,'KAYIT LİSTESİ'!$B$4:$H$466,5,0)))</f>
        <v/>
      </c>
      <c r="G35" s="187" t="str">
        <f>IF(ISERROR(VLOOKUP(B35,'KAYIT LİSTESİ'!$B$4:$H$466,6,0)),"",(VLOOKUP(B35,'KAYIT LİSTESİ'!$B$4:$H$466,6,0)))</f>
        <v/>
      </c>
      <c r="H35" s="180"/>
      <c r="I35" s="180"/>
      <c r="J35" s="180"/>
      <c r="K35" s="215">
        <f t="shared" ref="K35" si="15">MAX(H35:J35)</f>
        <v>0</v>
      </c>
      <c r="L35" s="216"/>
      <c r="M35" s="216"/>
      <c r="N35" s="216"/>
      <c r="O35" s="215">
        <f t="shared" ref="O35" si="16">MAX(H35:N35)</f>
        <v>0</v>
      </c>
      <c r="P35" s="102"/>
    </row>
    <row r="36" spans="1:17" ht="28.9" hidden="1" customHeight="1" x14ac:dyDescent="0.2">
      <c r="A36" s="443" t="s">
        <v>6</v>
      </c>
      <c r="B36" s="443"/>
      <c r="C36" s="446" t="s">
        <v>140</v>
      </c>
      <c r="D36" s="452" t="s">
        <v>281</v>
      </c>
      <c r="E36" s="453"/>
      <c r="F36" s="454"/>
      <c r="G36" s="455"/>
      <c r="H36" s="447" t="s">
        <v>277</v>
      </c>
      <c r="I36" s="447"/>
      <c r="J36" s="447"/>
      <c r="K36" s="447"/>
      <c r="L36" s="447"/>
      <c r="M36" s="447"/>
      <c r="N36" s="447"/>
      <c r="O36" s="444" t="s">
        <v>8</v>
      </c>
      <c r="P36" s="444" t="s">
        <v>209</v>
      </c>
    </row>
    <row r="37" spans="1:17" ht="22.9" hidden="1" customHeight="1" x14ac:dyDescent="0.2">
      <c r="A37" s="443"/>
      <c r="B37" s="443"/>
      <c r="C37" s="446"/>
      <c r="D37" s="321" t="s">
        <v>280</v>
      </c>
      <c r="E37" s="322" t="s">
        <v>217</v>
      </c>
      <c r="F37" s="257" t="s">
        <v>14</v>
      </c>
      <c r="G37" s="257" t="s">
        <v>45</v>
      </c>
      <c r="H37" s="230">
        <v>1</v>
      </c>
      <c r="I37" s="230">
        <v>2</v>
      </c>
      <c r="J37" s="230">
        <v>3</v>
      </c>
      <c r="K37" s="214" t="s">
        <v>210</v>
      </c>
      <c r="L37" s="230">
        <v>4</v>
      </c>
      <c r="M37" s="230">
        <v>5</v>
      </c>
      <c r="N37" s="230">
        <v>6</v>
      </c>
      <c r="O37" s="445"/>
      <c r="P37" s="445"/>
    </row>
    <row r="38" spans="1:17" s="83" customFormat="1" ht="35.450000000000003" hidden="1" customHeight="1" x14ac:dyDescent="0.2">
      <c r="A38" s="98">
        <v>1</v>
      </c>
      <c r="B38" s="99" t="s">
        <v>419</v>
      </c>
      <c r="C38" s="100" t="str">
        <f>IF(ISERROR(VLOOKUP(B38,'KAYIT LİSTESİ'!$B$4:$H$466,2,0)),"",(VLOOKUP(B38,'KAYIT LİSTESİ'!$B$4:$H$466,2,0)))</f>
        <v/>
      </c>
      <c r="D38" s="101" t="str">
        <f>IF(ISERROR(VLOOKUP(B38,'KAYIT LİSTESİ'!$B$4:$H$466,4,0)),"",(VLOOKUP(B38,'KAYIT LİSTESİ'!$B$4:$H$466,4,0)))</f>
        <v/>
      </c>
      <c r="E38" s="101" t="str">
        <f>IF(ISERROR(VLOOKUP(B38,'KAYIT LİSTESİ'!$B$4:$N$466,13,0)),"",(VLOOKUP(B38,'KAYIT LİSTESİ'!$B$4:$N$466,13,0)))</f>
        <v/>
      </c>
      <c r="F38" s="187" t="str">
        <f>IF(ISERROR(VLOOKUP(B38,'KAYIT LİSTESİ'!$B$4:$H$466,5,0)),"",(VLOOKUP(B38,'KAYIT LİSTESİ'!$B$4:$H$466,5,0)))</f>
        <v/>
      </c>
      <c r="G38" s="187" t="str">
        <f>IF(ISERROR(VLOOKUP(B38,'KAYIT LİSTESİ'!$B$4:$H$466,6,0)),"",(VLOOKUP(B38,'KAYIT LİSTESİ'!$B$4:$H$466,6,0)))</f>
        <v/>
      </c>
      <c r="H38" s="180"/>
      <c r="I38" s="180"/>
      <c r="J38" s="180"/>
      <c r="K38" s="215">
        <f t="shared" ref="K38" si="17">MAX(H38:J38)</f>
        <v>0</v>
      </c>
      <c r="L38" s="216"/>
      <c r="M38" s="216"/>
      <c r="N38" s="216"/>
      <c r="O38" s="215">
        <f t="shared" ref="O38" si="18">MAX(H38:N38)</f>
        <v>0</v>
      </c>
      <c r="P38" s="102"/>
    </row>
    <row r="39" spans="1:17" s="83" customFormat="1" ht="35.450000000000003" hidden="1" customHeight="1" x14ac:dyDescent="0.2">
      <c r="A39" s="98">
        <v>2</v>
      </c>
      <c r="B39" s="99" t="s">
        <v>420</v>
      </c>
      <c r="C39" s="100" t="str">
        <f>IF(ISERROR(VLOOKUP(B39,'KAYIT LİSTESİ'!$B$4:$H$466,2,0)),"",(VLOOKUP(B39,'KAYIT LİSTESİ'!$B$4:$H$466,2,0)))</f>
        <v/>
      </c>
      <c r="D39" s="101" t="str">
        <f>IF(ISERROR(VLOOKUP(B39,'KAYIT LİSTESİ'!$B$4:$H$466,4,0)),"",(VLOOKUP(B39,'KAYIT LİSTESİ'!$B$4:$H$466,4,0)))</f>
        <v/>
      </c>
      <c r="E39" s="101" t="str">
        <f>IF(ISERROR(VLOOKUP(B39,'KAYIT LİSTESİ'!$B$4:$N$466,13,0)),"",(VLOOKUP(B39,'KAYIT LİSTESİ'!$B$4:$N$466,13,0)))</f>
        <v/>
      </c>
      <c r="F39" s="187" t="str">
        <f>IF(ISERROR(VLOOKUP(B39,'KAYIT LİSTESİ'!$B$4:$H$466,5,0)),"",(VLOOKUP(B39,'KAYIT LİSTESİ'!$B$4:$H$466,5,0)))</f>
        <v/>
      </c>
      <c r="G39" s="187" t="str">
        <f>IF(ISERROR(VLOOKUP(B39,'KAYIT LİSTESİ'!$B$4:$H$466,6,0)),"",(VLOOKUP(B39,'KAYIT LİSTESİ'!$B$4:$H$466,6,0)))</f>
        <v/>
      </c>
      <c r="H39" s="180"/>
      <c r="I39" s="180"/>
      <c r="J39" s="180"/>
      <c r="K39" s="215">
        <f t="shared" ref="K39:K42" si="19">MAX(H39:J39)</f>
        <v>0</v>
      </c>
      <c r="L39" s="216"/>
      <c r="M39" s="216"/>
      <c r="N39" s="216"/>
      <c r="O39" s="215">
        <f t="shared" ref="O39:O42" si="20">MAX(H39:N39)</f>
        <v>0</v>
      </c>
      <c r="P39" s="102"/>
    </row>
    <row r="40" spans="1:17" s="83" customFormat="1" ht="35.450000000000003" hidden="1" customHeight="1" x14ac:dyDescent="0.2">
      <c r="A40" s="98">
        <v>3</v>
      </c>
      <c r="B40" s="99" t="s">
        <v>421</v>
      </c>
      <c r="C40" s="100" t="str">
        <f>IF(ISERROR(VLOOKUP(B40,'KAYIT LİSTESİ'!$B$4:$H$466,2,0)),"",(VLOOKUP(B40,'KAYIT LİSTESİ'!$B$4:$H$466,2,0)))</f>
        <v/>
      </c>
      <c r="D40" s="101" t="str">
        <f>IF(ISERROR(VLOOKUP(B40,'KAYIT LİSTESİ'!$B$4:$H$466,4,0)),"",(VLOOKUP(B40,'KAYIT LİSTESİ'!$B$4:$H$466,4,0)))</f>
        <v/>
      </c>
      <c r="E40" s="101" t="str">
        <f>IF(ISERROR(VLOOKUP(B40,'KAYIT LİSTESİ'!$B$4:$N$466,13,0)),"",(VLOOKUP(B40,'KAYIT LİSTESİ'!$B$4:$N$466,13,0)))</f>
        <v/>
      </c>
      <c r="F40" s="187" t="str">
        <f>IF(ISERROR(VLOOKUP(B40,'KAYIT LİSTESİ'!$B$4:$H$466,5,0)),"",(VLOOKUP(B40,'KAYIT LİSTESİ'!$B$4:$H$466,5,0)))</f>
        <v/>
      </c>
      <c r="G40" s="187" t="str">
        <f>IF(ISERROR(VLOOKUP(B40,'KAYIT LİSTESİ'!$B$4:$H$466,6,0)),"",(VLOOKUP(B40,'KAYIT LİSTESİ'!$B$4:$H$466,6,0)))</f>
        <v/>
      </c>
      <c r="H40" s="180"/>
      <c r="I40" s="180"/>
      <c r="J40" s="180"/>
      <c r="K40" s="215">
        <f t="shared" si="19"/>
        <v>0</v>
      </c>
      <c r="L40" s="216"/>
      <c r="M40" s="216"/>
      <c r="N40" s="216"/>
      <c r="O40" s="215">
        <f t="shared" si="20"/>
        <v>0</v>
      </c>
      <c r="P40" s="102"/>
    </row>
    <row r="41" spans="1:17" s="83" customFormat="1" ht="35.450000000000003" hidden="1" customHeight="1" x14ac:dyDescent="0.2">
      <c r="A41" s="98">
        <v>4</v>
      </c>
      <c r="B41" s="99" t="s">
        <v>422</v>
      </c>
      <c r="C41" s="100" t="str">
        <f>IF(ISERROR(VLOOKUP(B41,'KAYIT LİSTESİ'!$B$4:$H$466,2,0)),"",(VLOOKUP(B41,'KAYIT LİSTESİ'!$B$4:$H$466,2,0)))</f>
        <v/>
      </c>
      <c r="D41" s="101" t="str">
        <f>IF(ISERROR(VLOOKUP(B41,'KAYIT LİSTESİ'!$B$4:$H$466,4,0)),"",(VLOOKUP(B41,'KAYIT LİSTESİ'!$B$4:$H$466,4,0)))</f>
        <v/>
      </c>
      <c r="E41" s="101" t="str">
        <f>IF(ISERROR(VLOOKUP(B41,'KAYIT LİSTESİ'!$B$4:$N$466,13,0)),"",(VLOOKUP(B41,'KAYIT LİSTESİ'!$B$4:$N$466,13,0)))</f>
        <v/>
      </c>
      <c r="F41" s="187" t="str">
        <f>IF(ISERROR(VLOOKUP(B41,'KAYIT LİSTESİ'!$B$4:$H$466,5,0)),"",(VLOOKUP(B41,'KAYIT LİSTESİ'!$B$4:$H$466,5,0)))</f>
        <v/>
      </c>
      <c r="G41" s="187" t="str">
        <f>IF(ISERROR(VLOOKUP(B41,'KAYIT LİSTESİ'!$B$4:$H$466,6,0)),"",(VLOOKUP(B41,'KAYIT LİSTESİ'!$B$4:$H$466,6,0)))</f>
        <v/>
      </c>
      <c r="H41" s="180"/>
      <c r="I41" s="180"/>
      <c r="J41" s="180"/>
      <c r="K41" s="215">
        <f t="shared" si="19"/>
        <v>0</v>
      </c>
      <c r="L41" s="216"/>
      <c r="M41" s="216"/>
      <c r="N41" s="216"/>
      <c r="O41" s="215">
        <f t="shared" si="20"/>
        <v>0</v>
      </c>
      <c r="P41" s="102"/>
    </row>
    <row r="42" spans="1:17" s="83" customFormat="1" ht="35.450000000000003" hidden="1" customHeight="1" x14ac:dyDescent="0.2">
      <c r="A42" s="98">
        <v>5</v>
      </c>
      <c r="B42" s="99" t="s">
        <v>423</v>
      </c>
      <c r="C42" s="100" t="str">
        <f>IF(ISERROR(VLOOKUP(B42,'KAYIT LİSTESİ'!$B$4:$H$466,2,0)),"",(VLOOKUP(B42,'KAYIT LİSTESİ'!$B$4:$H$466,2,0)))</f>
        <v/>
      </c>
      <c r="D42" s="101" t="str">
        <f>IF(ISERROR(VLOOKUP(B42,'KAYIT LİSTESİ'!$B$4:$H$466,4,0)),"",(VLOOKUP(B42,'KAYIT LİSTESİ'!$B$4:$H$466,4,0)))</f>
        <v/>
      </c>
      <c r="E42" s="101" t="str">
        <f>IF(ISERROR(VLOOKUP(B42,'KAYIT LİSTESİ'!$B$4:$N$466,13,0)),"",(VLOOKUP(B42,'KAYIT LİSTESİ'!$B$4:$N$466,13,0)))</f>
        <v/>
      </c>
      <c r="F42" s="187" t="str">
        <f>IF(ISERROR(VLOOKUP(B42,'KAYIT LİSTESİ'!$B$4:$H$466,5,0)),"",(VLOOKUP(B42,'KAYIT LİSTESİ'!$B$4:$H$466,5,0)))</f>
        <v/>
      </c>
      <c r="G42" s="187" t="str">
        <f>IF(ISERROR(VLOOKUP(B42,'KAYIT LİSTESİ'!$B$4:$H$466,6,0)),"",(VLOOKUP(B42,'KAYIT LİSTESİ'!$B$4:$H$466,6,0)))</f>
        <v/>
      </c>
      <c r="H42" s="180"/>
      <c r="I42" s="180"/>
      <c r="J42" s="180"/>
      <c r="K42" s="215">
        <f t="shared" si="19"/>
        <v>0</v>
      </c>
      <c r="L42" s="216"/>
      <c r="M42" s="216"/>
      <c r="N42" s="216"/>
      <c r="O42" s="215">
        <f t="shared" si="20"/>
        <v>0</v>
      </c>
      <c r="P42" s="102"/>
    </row>
    <row r="43" spans="1:17" ht="32.450000000000003" hidden="1" customHeight="1" x14ac:dyDescent="0.2">
      <c r="A43" s="443" t="s">
        <v>6</v>
      </c>
      <c r="B43" s="443"/>
      <c r="C43" s="446" t="s">
        <v>140</v>
      </c>
      <c r="D43" s="452" t="s">
        <v>281</v>
      </c>
      <c r="E43" s="453"/>
      <c r="F43" s="454"/>
      <c r="G43" s="455"/>
      <c r="H43" s="447" t="s">
        <v>273</v>
      </c>
      <c r="I43" s="447"/>
      <c r="J43" s="447"/>
      <c r="K43" s="447"/>
      <c r="L43" s="447"/>
      <c r="M43" s="447"/>
      <c r="N43" s="447"/>
      <c r="O43" s="444" t="s">
        <v>8</v>
      </c>
      <c r="P43" s="444" t="s">
        <v>209</v>
      </c>
    </row>
    <row r="44" spans="1:17" ht="21.75" hidden="1" customHeight="1" x14ac:dyDescent="0.2">
      <c r="A44" s="443"/>
      <c r="B44" s="443"/>
      <c r="C44" s="446"/>
      <c r="D44" s="321" t="s">
        <v>280</v>
      </c>
      <c r="E44" s="322" t="s">
        <v>217</v>
      </c>
      <c r="F44" s="257" t="s">
        <v>14</v>
      </c>
      <c r="G44" s="257" t="s">
        <v>45</v>
      </c>
      <c r="H44" s="230">
        <v>1</v>
      </c>
      <c r="I44" s="230">
        <v>2</v>
      </c>
      <c r="J44" s="230">
        <v>3</v>
      </c>
      <c r="K44" s="214" t="s">
        <v>210</v>
      </c>
      <c r="L44" s="230">
        <v>4</v>
      </c>
      <c r="M44" s="230">
        <v>5</v>
      </c>
      <c r="N44" s="230">
        <v>6</v>
      </c>
      <c r="O44" s="445"/>
      <c r="P44" s="445"/>
    </row>
    <row r="45" spans="1:17" s="83" customFormat="1" ht="35.450000000000003" hidden="1" customHeight="1" x14ac:dyDescent="0.2">
      <c r="A45" s="98">
        <v>1</v>
      </c>
      <c r="B45" s="99" t="s">
        <v>424</v>
      </c>
      <c r="C45" s="100" t="str">
        <f>IF(ISERROR(VLOOKUP(B45,'KAYIT LİSTESİ'!$B$4:$H$466,2,0)),"",(VLOOKUP(B45,'KAYIT LİSTESİ'!$B$4:$H$466,2,0)))</f>
        <v/>
      </c>
      <c r="D45" s="101" t="str">
        <f>IF(ISERROR(VLOOKUP(B45,'KAYIT LİSTESİ'!$B$4:$H$466,4,0)),"",(VLOOKUP(B45,'KAYIT LİSTESİ'!$B$4:$H$466,4,0)))</f>
        <v/>
      </c>
      <c r="E45" s="101" t="str">
        <f>IF(ISERROR(VLOOKUP(B45,'KAYIT LİSTESİ'!$B$4:$N$466,13,0)),"",(VLOOKUP(B45,'KAYIT LİSTESİ'!$B$4:$N$466,13,0)))</f>
        <v/>
      </c>
      <c r="F45" s="187" t="str">
        <f>IF(ISERROR(VLOOKUP(B45,'KAYIT LİSTESİ'!$B$4:$H$466,5,0)),"",(VLOOKUP(B45,'KAYIT LİSTESİ'!$B$4:$H$466,5,0)))</f>
        <v/>
      </c>
      <c r="G45" s="187" t="str">
        <f>IF(ISERROR(VLOOKUP(B45,'KAYIT LİSTESİ'!$B$4:$H$466,6,0)),"",(VLOOKUP(B45,'KAYIT LİSTESİ'!$B$4:$H$466,6,0)))</f>
        <v/>
      </c>
      <c r="H45" s="180"/>
      <c r="I45" s="180"/>
      <c r="J45" s="180"/>
      <c r="K45" s="215">
        <f t="shared" ref="K45" si="21">MAX(H45:J45)</f>
        <v>0</v>
      </c>
      <c r="L45" s="216"/>
      <c r="M45" s="216"/>
      <c r="N45" s="216"/>
      <c r="O45" s="215">
        <f t="shared" ref="O45" si="22">MAX(H45:N45)</f>
        <v>0</v>
      </c>
      <c r="P45" s="102"/>
      <c r="Q45" s="84"/>
    </row>
    <row r="46" spans="1:17" s="83" customFormat="1" ht="35.450000000000003" hidden="1" customHeight="1" x14ac:dyDescent="0.2">
      <c r="A46" s="98">
        <v>2</v>
      </c>
      <c r="B46" s="99" t="s">
        <v>425</v>
      </c>
      <c r="C46" s="100" t="str">
        <f>IF(ISERROR(VLOOKUP(B46,'KAYIT LİSTESİ'!$B$4:$H$466,2,0)),"",(VLOOKUP(B46,'KAYIT LİSTESİ'!$B$4:$H$466,2,0)))</f>
        <v/>
      </c>
      <c r="D46" s="101" t="str">
        <f>IF(ISERROR(VLOOKUP(B46,'KAYIT LİSTESİ'!$B$4:$H$466,4,0)),"",(VLOOKUP(B46,'KAYIT LİSTESİ'!$B$4:$H$466,4,0)))</f>
        <v/>
      </c>
      <c r="E46" s="101" t="str">
        <f>IF(ISERROR(VLOOKUP(B46,'KAYIT LİSTESİ'!$B$4:$N$466,13,0)),"",(VLOOKUP(B46,'KAYIT LİSTESİ'!$B$4:$N$466,13,0)))</f>
        <v/>
      </c>
      <c r="F46" s="187" t="str">
        <f>IF(ISERROR(VLOOKUP(B46,'KAYIT LİSTESİ'!$B$4:$H$466,5,0)),"",(VLOOKUP(B46,'KAYIT LİSTESİ'!$B$4:$H$466,5,0)))</f>
        <v/>
      </c>
      <c r="G46" s="187" t="str">
        <f>IF(ISERROR(VLOOKUP(B46,'KAYIT LİSTESİ'!$B$4:$H$466,6,0)),"",(VLOOKUP(B46,'KAYIT LİSTESİ'!$B$4:$H$466,6,0)))</f>
        <v/>
      </c>
      <c r="H46" s="180"/>
      <c r="I46" s="180"/>
      <c r="J46" s="180"/>
      <c r="K46" s="215">
        <f t="shared" ref="K46" si="23">MAX(H46:J46)</f>
        <v>0</v>
      </c>
      <c r="L46" s="216"/>
      <c r="M46" s="216"/>
      <c r="N46" s="216"/>
      <c r="O46" s="215">
        <f t="shared" ref="O46" si="24">MAX(H46:N46)</f>
        <v>0</v>
      </c>
      <c r="P46" s="102"/>
    </row>
    <row r="47" spans="1:17" s="87" customFormat="1" ht="9" customHeight="1" x14ac:dyDescent="0.2">
      <c r="A47" s="85"/>
      <c r="B47" s="85"/>
      <c r="C47" s="85"/>
      <c r="D47" s="86"/>
      <c r="E47" s="86"/>
      <c r="F47" s="85"/>
      <c r="O47" s="88"/>
      <c r="P47" s="85"/>
    </row>
    <row r="48" spans="1:17" s="87" customFormat="1" ht="25.5" customHeight="1" x14ac:dyDescent="0.2">
      <c r="A48" s="441" t="s">
        <v>4</v>
      </c>
      <c r="B48" s="441"/>
      <c r="C48" s="441"/>
      <c r="D48" s="441"/>
      <c r="E48" s="226"/>
      <c r="F48" s="89" t="s">
        <v>0</v>
      </c>
      <c r="G48" s="89" t="s">
        <v>1</v>
      </c>
      <c r="H48" s="442" t="s">
        <v>2</v>
      </c>
      <c r="I48" s="442"/>
      <c r="J48" s="442"/>
      <c r="K48" s="442"/>
      <c r="L48" s="442"/>
      <c r="M48" s="442"/>
      <c r="N48" s="442"/>
      <c r="O48" s="442" t="s">
        <v>3</v>
      </c>
      <c r="P48" s="442"/>
    </row>
  </sheetData>
  <sortState ref="A14:O16">
    <sortCondition descending="1" ref="O14:O16"/>
  </sortState>
  <mergeCells count="94">
    <mergeCell ref="H9:N9"/>
    <mergeCell ref="O9:O10"/>
    <mergeCell ref="P9:P10"/>
    <mergeCell ref="A9:A10"/>
    <mergeCell ref="B9:B10"/>
    <mergeCell ref="C9:C10"/>
    <mergeCell ref="D9:E9"/>
    <mergeCell ref="F9:G9"/>
    <mergeCell ref="D12:E12"/>
    <mergeCell ref="F12:G12"/>
    <mergeCell ref="D17:E17"/>
    <mergeCell ref="F17:G17"/>
    <mergeCell ref="D21:E21"/>
    <mergeCell ref="F21:G21"/>
    <mergeCell ref="O43:O44"/>
    <mergeCell ref="P43:P44"/>
    <mergeCell ref="A43:A44"/>
    <mergeCell ref="B43:B44"/>
    <mergeCell ref="C43:C44"/>
    <mergeCell ref="D43:E43"/>
    <mergeCell ref="F43:G43"/>
    <mergeCell ref="H43:N43"/>
    <mergeCell ref="O36:O37"/>
    <mergeCell ref="P36:P37"/>
    <mergeCell ref="A36:A37"/>
    <mergeCell ref="B36:B37"/>
    <mergeCell ref="C36:C37"/>
    <mergeCell ref="D36:E36"/>
    <mergeCell ref="F36:G36"/>
    <mergeCell ref="H36:N36"/>
    <mergeCell ref="O32:O33"/>
    <mergeCell ref="P32:P33"/>
    <mergeCell ref="A32:A33"/>
    <mergeCell ref="B32:B33"/>
    <mergeCell ref="C32:C33"/>
    <mergeCell ref="D32:E32"/>
    <mergeCell ref="F32:G32"/>
    <mergeCell ref="H32:N32"/>
    <mergeCell ref="P25:P26"/>
    <mergeCell ref="A25:A26"/>
    <mergeCell ref="B25:B26"/>
    <mergeCell ref="C25:C26"/>
    <mergeCell ref="H29:N29"/>
    <mergeCell ref="O29:O30"/>
    <mergeCell ref="P29:P30"/>
    <mergeCell ref="A29:A30"/>
    <mergeCell ref="B29:B30"/>
    <mergeCell ref="C29:C30"/>
    <mergeCell ref="D25:E25"/>
    <mergeCell ref="F25:G25"/>
    <mergeCell ref="D29:E29"/>
    <mergeCell ref="F29:G29"/>
    <mergeCell ref="A21:A22"/>
    <mergeCell ref="B21:B22"/>
    <mergeCell ref="C21:C22"/>
    <mergeCell ref="H25:N25"/>
    <mergeCell ref="O25:O26"/>
    <mergeCell ref="H17:N17"/>
    <mergeCell ref="O17:O18"/>
    <mergeCell ref="P17:P18"/>
    <mergeCell ref="H21:N21"/>
    <mergeCell ref="O21:O22"/>
    <mergeCell ref="P21:P22"/>
    <mergeCell ref="A1:P1"/>
    <mergeCell ref="A2:P2"/>
    <mergeCell ref="A3:C3"/>
    <mergeCell ref="D3:F3"/>
    <mergeCell ref="N3:P3"/>
    <mergeCell ref="H3:J3"/>
    <mergeCell ref="A4:C4"/>
    <mergeCell ref="P6:P7"/>
    <mergeCell ref="H6:N6"/>
    <mergeCell ref="L4:M4"/>
    <mergeCell ref="I4:J4"/>
    <mergeCell ref="N4:O4"/>
    <mergeCell ref="D4:F4"/>
    <mergeCell ref="D6:E6"/>
    <mergeCell ref="F6:G6"/>
    <mergeCell ref="A48:D48"/>
    <mergeCell ref="H48:N48"/>
    <mergeCell ref="O48:P48"/>
    <mergeCell ref="A6:A7"/>
    <mergeCell ref="O6:O7"/>
    <mergeCell ref="B6:B7"/>
    <mergeCell ref="C6:C7"/>
    <mergeCell ref="A12:A13"/>
    <mergeCell ref="B12:B13"/>
    <mergeCell ref="C12:C13"/>
    <mergeCell ref="H12:N12"/>
    <mergeCell ref="O12:O13"/>
    <mergeCell ref="P12:P13"/>
    <mergeCell ref="A17:A18"/>
    <mergeCell ref="B17:B18"/>
    <mergeCell ref="C17:C18"/>
  </mergeCells>
  <conditionalFormatting sqref="O31 O14:O16 O19:O20 O23:O24 O27:O28 O45:O46">
    <cfRule type="cellIs" dxfId="80" priority="14" operator="equal">
      <formula>0</formula>
    </cfRule>
  </conditionalFormatting>
  <conditionalFormatting sqref="O8 O11">
    <cfRule type="cellIs" dxfId="79" priority="13" operator="equal">
      <formula>0</formula>
    </cfRule>
  </conditionalFormatting>
  <conditionalFormatting sqref="O34:O35">
    <cfRule type="cellIs" dxfId="78" priority="12" operator="equal">
      <formula>0</formula>
    </cfRule>
  </conditionalFormatting>
  <conditionalFormatting sqref="O38:O42">
    <cfRule type="cellIs" dxfId="77" priority="11" operator="equal">
      <formula>0</formula>
    </cfRule>
  </conditionalFormatting>
  <conditionalFormatting sqref="K14:K16">
    <cfRule type="cellIs" dxfId="76" priority="8" operator="equal">
      <formula>0</formula>
    </cfRule>
  </conditionalFormatting>
  <conditionalFormatting sqref="K8 K11">
    <cfRule type="cellIs" dxfId="75" priority="9" operator="equal">
      <formula>0</formula>
    </cfRule>
  </conditionalFormatting>
  <conditionalFormatting sqref="K19:K20">
    <cfRule type="cellIs" dxfId="74" priority="7" operator="equal">
      <formula>0</formula>
    </cfRule>
  </conditionalFormatting>
  <conditionalFormatting sqref="K23:K24">
    <cfRule type="cellIs" dxfId="73" priority="6" operator="equal">
      <formula>0</formula>
    </cfRule>
  </conditionalFormatting>
  <conditionalFormatting sqref="K27:K28">
    <cfRule type="cellIs" dxfId="72" priority="5" operator="equal">
      <formula>0</formula>
    </cfRule>
  </conditionalFormatting>
  <conditionalFormatting sqref="K31">
    <cfRule type="cellIs" dxfId="71" priority="4" operator="equal">
      <formula>0</formula>
    </cfRule>
  </conditionalFormatting>
  <conditionalFormatting sqref="K34:K35">
    <cfRule type="cellIs" dxfId="70" priority="3" operator="equal">
      <formula>0</formula>
    </cfRule>
  </conditionalFormatting>
  <conditionalFormatting sqref="K38:K42">
    <cfRule type="cellIs" dxfId="69" priority="2" operator="equal">
      <formula>0</formula>
    </cfRule>
  </conditionalFormatting>
  <conditionalFormatting sqref="K45:K46">
    <cfRule type="cellIs" dxfId="68"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92D050"/>
    <pageSetUpPr fitToPage="1"/>
  </sheetPr>
  <dimension ref="A1:S57"/>
  <sheetViews>
    <sheetView view="pageBreakPreview" zoomScale="80" zoomScaleNormal="100" zoomScaleSheetLayoutView="80" workbookViewId="0">
      <selection activeCell="P20" sqref="P20"/>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140625" style="49" customWidth="1"/>
    <col min="8" max="8" width="6.42578125" style="30" customWidth="1"/>
    <col min="9" max="9" width="2.140625" style="22" customWidth="1"/>
    <col min="10" max="10" width="6.28515625" style="29" customWidth="1"/>
    <col min="11" max="11" width="10.42578125" style="29" hidden="1" customWidth="1"/>
    <col min="12" max="12" width="10.42578125" style="29" customWidth="1"/>
    <col min="13" max="13" width="10.28515625" style="31" customWidth="1"/>
    <col min="14" max="14" width="9.28515625" style="31" customWidth="1"/>
    <col min="15" max="15" width="23.7109375" style="52" customWidth="1"/>
    <col min="16" max="16" width="25" style="52" customWidth="1"/>
    <col min="17" max="17" width="7.140625" style="22" bestFit="1" customWidth="1"/>
    <col min="18" max="18" width="5.28515625" style="22" customWidth="1"/>
    <col min="19" max="19" width="5.7109375" style="22" customWidth="1"/>
    <col min="20" max="16384" width="9.140625" style="22"/>
  </cols>
  <sheetData>
    <row r="1" spans="1:18" s="10" customFormat="1" ht="45" customHeight="1" x14ac:dyDescent="0.2">
      <c r="A1" s="476" t="str">
        <f>'YARIŞMA BİLGİLERİ'!A2</f>
        <v>Türkiye Atletizm Federasyonu
İzmir Atletizm İl Temsilciliği</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tr">
        <f>'YARIŞMA BİLGİLERİ'!F19</f>
        <v>Masterler Türkiye Şampiyonası</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231"/>
      <c r="E3" s="480" t="str">
        <f>'YARIŞMA PROGRAMI'!C8</f>
        <v>80 Metre Engelli</v>
      </c>
      <c r="F3" s="480"/>
      <c r="G3" s="474"/>
      <c r="H3" s="474"/>
      <c r="I3" s="11"/>
      <c r="J3" s="481"/>
      <c r="K3" s="481"/>
      <c r="L3" s="481"/>
      <c r="M3" s="12"/>
      <c r="N3" s="12"/>
      <c r="O3" s="80"/>
      <c r="P3" s="475"/>
      <c r="Q3" s="475"/>
      <c r="R3" s="475"/>
    </row>
    <row r="4" spans="1:18" s="13" customFormat="1" ht="17.25" customHeight="1" x14ac:dyDescent="0.2">
      <c r="A4" s="472" t="s">
        <v>145</v>
      </c>
      <c r="B4" s="472"/>
      <c r="C4" s="472"/>
      <c r="D4" s="232"/>
      <c r="E4" s="479" t="str">
        <f>'YARIŞMA BİLGİLERİ'!F21</f>
        <v>Master Kadınlar</v>
      </c>
      <c r="F4" s="479"/>
      <c r="G4" s="35"/>
      <c r="H4" s="35"/>
      <c r="I4" s="35"/>
      <c r="J4" s="35"/>
      <c r="K4" s="35"/>
      <c r="L4" s="35"/>
      <c r="M4" s="36"/>
      <c r="N4" s="36"/>
      <c r="O4" s="81" t="s">
        <v>5</v>
      </c>
      <c r="P4" s="254">
        <f>'YARIŞMA PROGRAMI'!B8</f>
        <v>42210.6875</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t="str">
        <f>'YARIŞMA PROGRAMI'!K12</f>
        <v>HARİFE SANCAK-14:46</v>
      </c>
      <c r="F6" s="465"/>
      <c r="G6" s="466" t="s">
        <v>15</v>
      </c>
      <c r="H6" s="467" t="s">
        <v>27</v>
      </c>
      <c r="J6" s="323" t="s">
        <v>16</v>
      </c>
      <c r="K6" s="324"/>
      <c r="L6" s="324"/>
      <c r="M6" s="324"/>
      <c r="N6" s="324"/>
      <c r="O6" s="326" t="s">
        <v>426</v>
      </c>
      <c r="P6" s="373" t="s">
        <v>1085</v>
      </c>
      <c r="Q6" s="324"/>
      <c r="R6" s="325"/>
    </row>
    <row r="7" spans="1:18" ht="24.75" customHeight="1" x14ac:dyDescent="0.2">
      <c r="A7" s="469"/>
      <c r="B7" s="471"/>
      <c r="C7" s="239" t="s">
        <v>280</v>
      </c>
      <c r="D7" s="240" t="s">
        <v>217</v>
      </c>
      <c r="E7" s="238" t="s">
        <v>14</v>
      </c>
      <c r="F7" s="238"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v>139</v>
      </c>
      <c r="C8" s="117" t="s">
        <v>886</v>
      </c>
      <c r="D8" s="117" t="s">
        <v>888</v>
      </c>
      <c r="E8" s="181" t="s">
        <v>887</v>
      </c>
      <c r="F8" s="182" t="s">
        <v>220</v>
      </c>
      <c r="G8" s="233">
        <v>1871</v>
      </c>
      <c r="H8" s="71"/>
      <c r="I8" s="23"/>
      <c r="J8" s="24">
        <v>1</v>
      </c>
      <c r="K8" s="25" t="s">
        <v>355</v>
      </c>
      <c r="L8" s="26" t="str">
        <f>IF(ISERROR(VLOOKUP(K8,'KAYIT LİSTESİ'!$B$4:$H$466,2,0)),"",(VLOOKUP(K8,'KAYIT LİSTESİ'!$B$4:$H$466,2,0)))</f>
        <v/>
      </c>
      <c r="M8" s="27" t="str">
        <f>IF(ISERROR(VLOOKUP(K8,'KAYIT LİSTESİ'!$B$4:$H$466,4,0)),"",(VLOOKUP(K8,'KAYIT LİSTESİ'!$B$4:$H$466,4,0)))</f>
        <v/>
      </c>
      <c r="N8" s="27" t="str">
        <f>IF(ISERROR(VLOOKUP(K8,'KAYIT LİSTESİ'!$B$4:$N$466,13,0)),"",(VLOOKUP(K8,'KAYIT LİSTESİ'!$B$4:$N$466,13,0)))</f>
        <v/>
      </c>
      <c r="O8" s="46" t="str">
        <f>IF(ISERROR(VLOOKUP(K8,'KAYIT LİSTESİ'!$B$4:$H$466,5,0)),"",(VLOOKUP(K8,'KAYIT LİSTESİ'!$B$4:$H$466,5,0)))</f>
        <v/>
      </c>
      <c r="P8" s="46" t="str">
        <f>IF(ISERROR(VLOOKUP(K8,'KAYIT LİSTESİ'!$B$4:$H$466,6,0)),"",(VLOOKUP(K8,'KAYIT LİSTESİ'!$B$4:$H$466,6,0)))</f>
        <v/>
      </c>
      <c r="Q8" s="233"/>
      <c r="R8" s="26"/>
    </row>
    <row r="9" spans="1:18" s="20" customFormat="1" ht="27.6" customHeight="1" x14ac:dyDescent="0.2">
      <c r="A9" s="70"/>
      <c r="B9" s="70"/>
      <c r="C9" s="117"/>
      <c r="D9" s="117"/>
      <c r="E9" s="181"/>
      <c r="F9" s="182"/>
      <c r="G9" s="233"/>
      <c r="H9" s="71"/>
      <c r="I9" s="23"/>
      <c r="J9" s="24">
        <v>2</v>
      </c>
      <c r="K9" s="25" t="s">
        <v>356</v>
      </c>
      <c r="L9" s="26" t="str">
        <f>IF(ISERROR(VLOOKUP(K9,'KAYIT LİSTESİ'!$B$4:$H$466,2,0)),"",(VLOOKUP(K9,'KAYIT LİSTESİ'!$B$4:$H$466,2,0)))</f>
        <v/>
      </c>
      <c r="M9" s="27" t="str">
        <f>IF(ISERROR(VLOOKUP(K9,'KAYIT LİSTESİ'!$B$4:$H$466,4,0)),"",(VLOOKUP(K9,'KAYIT LİSTESİ'!$B$4:$H$466,4,0)))</f>
        <v/>
      </c>
      <c r="N9" s="27" t="str">
        <f>IF(ISERROR(VLOOKUP(K9,'KAYIT LİSTESİ'!$B$4:$N$466,13,0)),"",(VLOOKUP(K9,'KAYIT LİSTESİ'!$B$4:$N$466,13,0)))</f>
        <v/>
      </c>
      <c r="O9" s="46" t="str">
        <f>IF(ISERROR(VLOOKUP(K9,'KAYIT LİSTESİ'!$B$4:$H$466,5,0)),"",(VLOOKUP(K9,'KAYIT LİSTESİ'!$B$4:$H$466,5,0)))</f>
        <v/>
      </c>
      <c r="P9" s="46" t="str">
        <f>IF(ISERROR(VLOOKUP(K9,'KAYIT LİSTESİ'!$B$4:$H$466,6,0)),"",(VLOOKUP(K9,'KAYIT LİSTESİ'!$B$4:$H$466,6,0)))</f>
        <v/>
      </c>
      <c r="Q9" s="233"/>
      <c r="R9" s="26"/>
    </row>
    <row r="10" spans="1:18" s="20" customFormat="1" ht="27.6" customHeight="1" x14ac:dyDescent="0.2">
      <c r="A10" s="70"/>
      <c r="B10" s="70"/>
      <c r="C10" s="117"/>
      <c r="D10" s="117"/>
      <c r="E10" s="181"/>
      <c r="F10" s="182"/>
      <c r="G10" s="118"/>
      <c r="H10" s="71"/>
      <c r="I10" s="23"/>
      <c r="J10" s="24">
        <v>3</v>
      </c>
      <c r="K10" s="25" t="s">
        <v>357</v>
      </c>
      <c r="L10" s="26">
        <f>IF(ISERROR(VLOOKUP(K10,'KAYIT LİSTESİ'!$B$4:$H$466,2,0)),"",(VLOOKUP(K10,'KAYIT LİSTESİ'!$B$4:$H$466,2,0)))</f>
        <v>139</v>
      </c>
      <c r="M10" s="27" t="str">
        <f>IF(ISERROR(VLOOKUP(K10,'KAYIT LİSTESİ'!$B$4:$H$466,4,0)),"",(VLOOKUP(K10,'KAYIT LİSTESİ'!$B$4:$H$466,4,0)))</f>
        <v>20.1.1975</v>
      </c>
      <c r="N10" s="27" t="str">
        <f>IF(ISERROR(VLOOKUP(K10,'KAYIT LİSTESİ'!$B$4:$N$466,13,0)),"",(VLOOKUP(K10,'KAYIT LİSTESİ'!$B$4:$N$466,13,0)))</f>
        <v>F-40</v>
      </c>
      <c r="O10" s="46" t="str">
        <f>IF(ISERROR(VLOOKUP(K10,'KAYIT LİSTESİ'!$B$4:$H$466,5,0)),"",(VLOOKUP(K10,'KAYIT LİSTESİ'!$B$4:$H$466,5,0)))</f>
        <v>ZUHAL TÜMAY</v>
      </c>
      <c r="P10" s="46" t="str">
        <f>IF(ISERROR(VLOOKUP(K10,'KAYIT LİSTESİ'!$B$4:$H$466,6,0)),"",(VLOOKUP(K10,'KAYIT LİSTESİ'!$B$4:$H$466,6,0)))</f>
        <v>İZMİR MASTERLER ATL. KULÜBÜ</v>
      </c>
      <c r="Q10" s="233">
        <v>1871</v>
      </c>
      <c r="R10" s="26"/>
    </row>
    <row r="11" spans="1:18" s="20" customFormat="1" ht="27.6" customHeight="1" x14ac:dyDescent="0.2">
      <c r="A11" s="70"/>
      <c r="B11" s="70"/>
      <c r="C11" s="117"/>
      <c r="D11" s="117"/>
      <c r="E11" s="181"/>
      <c r="F11" s="182"/>
      <c r="G11" s="118"/>
      <c r="H11" s="71"/>
      <c r="I11" s="23"/>
      <c r="J11" s="24">
        <v>4</v>
      </c>
      <c r="K11" s="25" t="s">
        <v>354</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27.6" customHeight="1" x14ac:dyDescent="0.2">
      <c r="A12" s="469" t="s">
        <v>12</v>
      </c>
      <c r="B12" s="470" t="s">
        <v>141</v>
      </c>
      <c r="C12" s="462" t="s">
        <v>281</v>
      </c>
      <c r="D12" s="463"/>
      <c r="E12" s="464" t="str">
        <f>'YARIŞMA PROGRAMI'!L12</f>
        <v>HARİFE SANCAK-14.66</v>
      </c>
      <c r="F12" s="465"/>
      <c r="G12" s="466" t="s">
        <v>15</v>
      </c>
      <c r="H12" s="467" t="s">
        <v>27</v>
      </c>
      <c r="I12" s="23"/>
      <c r="J12" s="24">
        <v>5</v>
      </c>
      <c r="K12" s="25" t="s">
        <v>358</v>
      </c>
      <c r="L12" s="26">
        <f>IF(ISERROR(VLOOKUP(K12,'KAYIT LİSTESİ'!$B$4:$H$466,2,0)),"",(VLOOKUP(K12,'KAYIT LİSTESİ'!$B$4:$H$466,2,0)))</f>
        <v>99</v>
      </c>
      <c r="M12" s="27" t="str">
        <f>IF(ISERROR(VLOOKUP(K12,'KAYIT LİSTESİ'!$B$4:$H$466,4,0)),"",(VLOOKUP(K12,'KAYIT LİSTESİ'!$B$4:$H$466,4,0)))</f>
        <v>15.2.1960</v>
      </c>
      <c r="N12" s="27" t="str">
        <f>IF(ISERROR(VLOOKUP(K12,'KAYIT LİSTESİ'!$B$4:$N$466,13,0)),"",(VLOOKUP(K12,'KAYIT LİSTESİ'!$B$4:$N$466,13,0)))</f>
        <v>F-55</v>
      </c>
      <c r="O12" s="46" t="str">
        <f>IF(ISERROR(VLOOKUP(K12,'KAYIT LİSTESİ'!$B$4:$H$466,5,0)),"",(VLOOKUP(K12,'KAYIT LİSTESİ'!$B$4:$H$466,5,0)))</f>
        <v>KAMURAN SÖNMEZ</v>
      </c>
      <c r="P12" s="46" t="str">
        <f>IF(ISERROR(VLOOKUP(K12,'KAYIT LİSTESİ'!$B$4:$H$466,6,0)),"",(VLOOKUP(K12,'KAYIT LİSTESİ'!$B$4:$H$466,6,0)))</f>
        <v>İZMİR MASTERLER ATL. KULÜBÜ</v>
      </c>
      <c r="Q12" s="233">
        <v>1663</v>
      </c>
      <c r="R12" s="26"/>
    </row>
    <row r="13" spans="1:18" s="20" customFormat="1" ht="27.6" customHeight="1" x14ac:dyDescent="0.2">
      <c r="A13" s="469"/>
      <c r="B13" s="471"/>
      <c r="C13" s="242" t="s">
        <v>280</v>
      </c>
      <c r="D13" s="243" t="s">
        <v>217</v>
      </c>
      <c r="E13" s="241" t="s">
        <v>14</v>
      </c>
      <c r="F13" s="241" t="s">
        <v>45</v>
      </c>
      <c r="G13" s="466"/>
      <c r="H13" s="468"/>
      <c r="I13" s="23"/>
      <c r="J13" s="24">
        <v>6</v>
      </c>
      <c r="K13" s="25" t="s">
        <v>359</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27.6" customHeight="1" x14ac:dyDescent="0.2">
      <c r="A14" s="70">
        <v>1</v>
      </c>
      <c r="B14" s="70">
        <v>199</v>
      </c>
      <c r="C14" s="117" t="s">
        <v>945</v>
      </c>
      <c r="D14" s="117" t="s">
        <v>895</v>
      </c>
      <c r="E14" s="181" t="s">
        <v>946</v>
      </c>
      <c r="F14" s="182" t="s">
        <v>218</v>
      </c>
      <c r="G14" s="233">
        <v>1549</v>
      </c>
      <c r="H14" s="71"/>
      <c r="I14" s="23"/>
      <c r="J14" s="24">
        <v>7</v>
      </c>
      <c r="K14" s="25" t="s">
        <v>360</v>
      </c>
      <c r="L14" s="26">
        <f>IF(ISERROR(VLOOKUP(K14,'KAYIT LİSTESİ'!$B$4:$H$466,2,0)),"",(VLOOKUP(K14,'KAYIT LİSTESİ'!$B$4:$H$466,2,0)))</f>
        <v>199</v>
      </c>
      <c r="M14" s="27" t="str">
        <f>IF(ISERROR(VLOOKUP(K14,'KAYIT LİSTESİ'!$B$4:$H$466,4,0)),"",(VLOOKUP(K14,'KAYIT LİSTESİ'!$B$4:$H$466,4,0)))</f>
        <v>12.4.1969</v>
      </c>
      <c r="N14" s="27" t="str">
        <f>IF(ISERROR(VLOOKUP(K14,'KAYIT LİSTESİ'!$B$4:$N$466,13,0)),"",(VLOOKUP(K14,'KAYIT LİSTESİ'!$B$4:$N$466,13,0)))</f>
        <v>F-45</v>
      </c>
      <c r="O14" s="46" t="str">
        <f>IF(ISERROR(VLOOKUP(K14,'KAYIT LİSTESİ'!$B$4:$H$466,5,0)),"",(VLOOKUP(K14,'KAYIT LİSTESİ'!$B$4:$H$466,5,0)))</f>
        <v>HANİFE SANCAK</v>
      </c>
      <c r="P14" s="46" t="str">
        <f>IF(ISERROR(VLOOKUP(K14,'KAYIT LİSTESİ'!$B$4:$H$466,6,0)),"",(VLOOKUP(K14,'KAYIT LİSTESİ'!$B$4:$H$466,6,0)))</f>
        <v>İZMİR ATLETİZM SPOR KULÜBÜ</v>
      </c>
      <c r="Q14" s="233">
        <v>1549</v>
      </c>
      <c r="R14" s="26"/>
    </row>
    <row r="15" spans="1:18" s="20" customFormat="1" ht="27.6" customHeight="1" x14ac:dyDescent="0.2">
      <c r="A15" s="70"/>
      <c r="B15" s="70"/>
      <c r="C15" s="117"/>
      <c r="D15" s="117"/>
      <c r="E15" s="181"/>
      <c r="F15" s="182"/>
      <c r="G15" s="233"/>
      <c r="H15" s="71"/>
      <c r="I15" s="23"/>
      <c r="J15" s="24">
        <v>8</v>
      </c>
      <c r="K15" s="25" t="s">
        <v>361</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70"/>
      <c r="B16" s="70"/>
      <c r="C16" s="117"/>
      <c r="D16" s="117"/>
      <c r="E16" s="181"/>
      <c r="F16" s="182"/>
      <c r="G16" s="233"/>
      <c r="H16" s="71"/>
      <c r="I16" s="23"/>
      <c r="J16" s="323" t="s">
        <v>17</v>
      </c>
      <c r="K16" s="324"/>
      <c r="L16" s="324"/>
      <c r="M16" s="324"/>
      <c r="N16" s="324"/>
      <c r="O16" s="326" t="s">
        <v>426</v>
      </c>
      <c r="P16" s="373"/>
      <c r="Q16" s="324"/>
      <c r="R16" s="325"/>
    </row>
    <row r="17" spans="1:18" s="20" customFormat="1" ht="27.6" customHeight="1" x14ac:dyDescent="0.2">
      <c r="A17" s="70"/>
      <c r="B17" s="70"/>
      <c r="C17" s="117"/>
      <c r="D17" s="117"/>
      <c r="E17" s="181"/>
      <c r="F17" s="182"/>
      <c r="G17" s="118"/>
      <c r="H17" s="71"/>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469" t="s">
        <v>12</v>
      </c>
      <c r="B18" s="470" t="s">
        <v>141</v>
      </c>
      <c r="C18" s="462" t="s">
        <v>281</v>
      </c>
      <c r="D18" s="463"/>
      <c r="E18" s="464" t="str">
        <f>'YARIŞMA PROGRAMI'!N12</f>
        <v>KAMURAN SÖNMEZ-16.81</v>
      </c>
      <c r="F18" s="465"/>
      <c r="G18" s="466" t="s">
        <v>15</v>
      </c>
      <c r="H18" s="467" t="s">
        <v>27</v>
      </c>
      <c r="I18" s="23"/>
      <c r="J18" s="24">
        <v>1</v>
      </c>
      <c r="K18" s="25" t="s">
        <v>362</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7.6" customHeight="1" x14ac:dyDescent="0.2">
      <c r="A19" s="469"/>
      <c r="B19" s="471"/>
      <c r="C19" s="242" t="s">
        <v>280</v>
      </c>
      <c r="D19" s="243" t="s">
        <v>217</v>
      </c>
      <c r="E19" s="241" t="s">
        <v>14</v>
      </c>
      <c r="F19" s="241" t="s">
        <v>45</v>
      </c>
      <c r="G19" s="466"/>
      <c r="H19" s="468"/>
      <c r="I19" s="23"/>
      <c r="J19" s="24">
        <v>2</v>
      </c>
      <c r="K19" s="25" t="s">
        <v>363</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7.6" customHeight="1" x14ac:dyDescent="0.2">
      <c r="A20" s="70">
        <v>1</v>
      </c>
      <c r="B20" s="70">
        <v>99</v>
      </c>
      <c r="C20" s="117" t="s">
        <v>866</v>
      </c>
      <c r="D20" s="117" t="s">
        <v>882</v>
      </c>
      <c r="E20" s="181" t="s">
        <v>867</v>
      </c>
      <c r="F20" s="182" t="s">
        <v>220</v>
      </c>
      <c r="G20" s="233">
        <v>1663</v>
      </c>
      <c r="H20" s="363" t="s">
        <v>1081</v>
      </c>
      <c r="I20" s="23"/>
      <c r="J20" s="24">
        <v>3</v>
      </c>
      <c r="K20" s="25" t="s">
        <v>364</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27.6" customHeight="1" x14ac:dyDescent="0.2">
      <c r="A21" s="70"/>
      <c r="B21" s="70"/>
      <c r="C21" s="117"/>
      <c r="D21" s="117"/>
      <c r="E21" s="181"/>
      <c r="F21" s="182"/>
      <c r="G21" s="233"/>
      <c r="H21" s="71"/>
      <c r="I21" s="23"/>
      <c r="J21" s="24">
        <v>4</v>
      </c>
      <c r="K21" s="25" t="s">
        <v>365</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27.6" customHeight="1" x14ac:dyDescent="0.2">
      <c r="A22" s="70"/>
      <c r="B22" s="70"/>
      <c r="C22" s="117"/>
      <c r="D22" s="117"/>
      <c r="E22" s="181"/>
      <c r="F22" s="182"/>
      <c r="G22" s="233"/>
      <c r="H22" s="71"/>
      <c r="I22" s="23"/>
      <c r="J22" s="24">
        <v>5</v>
      </c>
      <c r="K22" s="25" t="s">
        <v>366</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70"/>
      <c r="B23" s="70"/>
      <c r="C23" s="117"/>
      <c r="D23" s="117"/>
      <c r="E23" s="181"/>
      <c r="F23" s="182"/>
      <c r="G23" s="233"/>
      <c r="H23" s="71"/>
      <c r="I23" s="23"/>
      <c r="J23" s="24">
        <v>6</v>
      </c>
      <c r="K23" s="25" t="s">
        <v>367</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70"/>
      <c r="B24" s="70"/>
      <c r="C24" s="117"/>
      <c r="D24" s="117"/>
      <c r="E24" s="181"/>
      <c r="F24" s="182"/>
      <c r="G24" s="233"/>
      <c r="H24" s="71"/>
      <c r="I24" s="23"/>
      <c r="J24" s="24">
        <v>7</v>
      </c>
      <c r="K24" s="25" t="s">
        <v>368</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c r="B25" s="70"/>
      <c r="C25" s="117"/>
      <c r="D25" s="117"/>
      <c r="E25" s="181"/>
      <c r="F25" s="182"/>
      <c r="G25" s="233"/>
      <c r="H25" s="71"/>
      <c r="I25" s="23"/>
      <c r="J25" s="24">
        <v>8</v>
      </c>
      <c r="K25" s="25" t="s">
        <v>369</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c r="B26" s="70"/>
      <c r="C26" s="117"/>
      <c r="D26" s="117"/>
      <c r="E26" s="181"/>
      <c r="F26" s="182"/>
      <c r="G26" s="118"/>
      <c r="H26" s="71"/>
      <c r="I26" s="23"/>
      <c r="J26" s="323" t="s">
        <v>18</v>
      </c>
      <c r="K26" s="324"/>
      <c r="L26" s="324"/>
      <c r="M26" s="324"/>
      <c r="N26" s="324"/>
      <c r="O26" s="326" t="s">
        <v>426</v>
      </c>
      <c r="P26" s="324"/>
      <c r="Q26" s="324"/>
      <c r="R26" s="325"/>
    </row>
    <row r="27" spans="1:18" s="20" customFormat="1" ht="27.6" customHeight="1" x14ac:dyDescent="0.2">
      <c r="A27" s="70"/>
      <c r="B27" s="70"/>
      <c r="C27" s="117"/>
      <c r="D27" s="117"/>
      <c r="E27" s="181"/>
      <c r="F27" s="182"/>
      <c r="G27" s="118"/>
      <c r="H27" s="71"/>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469" t="s">
        <v>12</v>
      </c>
      <c r="B28" s="470" t="s">
        <v>141</v>
      </c>
      <c r="C28" s="462" t="s">
        <v>281</v>
      </c>
      <c r="D28" s="463"/>
      <c r="E28" s="464"/>
      <c r="F28" s="465"/>
      <c r="G28" s="466" t="s">
        <v>15</v>
      </c>
      <c r="H28" s="467" t="s">
        <v>27</v>
      </c>
      <c r="I28" s="23"/>
      <c r="J28" s="24">
        <v>1</v>
      </c>
      <c r="K28" s="25" t="s">
        <v>370</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27.6" customHeight="1" x14ac:dyDescent="0.2">
      <c r="A29" s="469"/>
      <c r="B29" s="471"/>
      <c r="C29" s="242" t="s">
        <v>280</v>
      </c>
      <c r="D29" s="243" t="s">
        <v>217</v>
      </c>
      <c r="E29" s="241" t="s">
        <v>14</v>
      </c>
      <c r="F29" s="241" t="s">
        <v>45</v>
      </c>
      <c r="G29" s="466"/>
      <c r="H29" s="468"/>
      <c r="I29" s="23"/>
      <c r="J29" s="24">
        <v>2</v>
      </c>
      <c r="K29" s="25" t="s">
        <v>371</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27.6" customHeight="1" x14ac:dyDescent="0.2">
      <c r="A30" s="70"/>
      <c r="B30" s="70"/>
      <c r="C30" s="117"/>
      <c r="D30" s="117"/>
      <c r="E30" s="181"/>
      <c r="F30" s="182"/>
      <c r="G30" s="118"/>
      <c r="H30" s="71"/>
      <c r="I30" s="23"/>
      <c r="J30" s="24">
        <v>3</v>
      </c>
      <c r="K30" s="25" t="s">
        <v>372</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27.6" customHeight="1" x14ac:dyDescent="0.2">
      <c r="A31" s="70"/>
      <c r="B31" s="70"/>
      <c r="C31" s="117"/>
      <c r="D31" s="117"/>
      <c r="E31" s="181"/>
      <c r="F31" s="182"/>
      <c r="G31" s="118"/>
      <c r="H31" s="71"/>
      <c r="I31" s="23"/>
      <c r="J31" s="24">
        <v>4</v>
      </c>
      <c r="K31" s="25" t="s">
        <v>373</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27.6" customHeight="1" x14ac:dyDescent="0.2">
      <c r="A32" s="70"/>
      <c r="B32" s="70"/>
      <c r="C32" s="117"/>
      <c r="D32" s="117"/>
      <c r="E32" s="181"/>
      <c r="F32" s="182"/>
      <c r="G32" s="118"/>
      <c r="H32" s="71"/>
      <c r="I32" s="23"/>
      <c r="J32" s="24">
        <v>5</v>
      </c>
      <c r="K32" s="25" t="s">
        <v>374</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8" s="20" customFormat="1" ht="27.6" customHeight="1" x14ac:dyDescent="0.2">
      <c r="A33" s="70"/>
      <c r="B33" s="70"/>
      <c r="C33" s="117"/>
      <c r="D33" s="117"/>
      <c r="E33" s="181"/>
      <c r="F33" s="182"/>
      <c r="G33" s="118"/>
      <c r="H33" s="71"/>
      <c r="I33" s="23"/>
      <c r="J33" s="24">
        <v>6</v>
      </c>
      <c r="K33" s="25" t="s">
        <v>375</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c r="B34" s="70"/>
      <c r="C34" s="117"/>
      <c r="D34" s="117"/>
      <c r="E34" s="181"/>
      <c r="F34" s="182"/>
      <c r="G34" s="118"/>
      <c r="H34" s="71"/>
      <c r="I34" s="23"/>
      <c r="J34" s="24">
        <v>7</v>
      </c>
      <c r="K34" s="25" t="s">
        <v>376</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c r="B35" s="70"/>
      <c r="C35" s="117"/>
      <c r="D35" s="117"/>
      <c r="E35" s="181"/>
      <c r="F35" s="182"/>
      <c r="G35" s="118"/>
      <c r="H35" s="71"/>
      <c r="I35" s="23"/>
      <c r="J35" s="24">
        <v>8</v>
      </c>
      <c r="K35" s="25" t="s">
        <v>377</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70"/>
      <c r="B36" s="70"/>
      <c r="C36" s="117"/>
      <c r="D36" s="117"/>
      <c r="E36" s="181"/>
      <c r="F36" s="182"/>
      <c r="G36" s="118"/>
      <c r="H36" s="71"/>
      <c r="I36" s="23"/>
      <c r="J36" s="323" t="s">
        <v>42</v>
      </c>
      <c r="K36" s="324"/>
      <c r="L36" s="324"/>
      <c r="M36" s="324"/>
      <c r="N36" s="324"/>
      <c r="O36" s="326" t="s">
        <v>426</v>
      </c>
      <c r="P36" s="324"/>
      <c r="Q36" s="324"/>
      <c r="R36" s="325"/>
    </row>
    <row r="37" spans="1:18" s="20" customFormat="1" ht="27.6" customHeight="1" x14ac:dyDescent="0.2">
      <c r="A37" s="70"/>
      <c r="B37" s="70"/>
      <c r="C37" s="117"/>
      <c r="D37" s="117"/>
      <c r="E37" s="181"/>
      <c r="F37" s="182"/>
      <c r="G37" s="118"/>
      <c r="H37" s="71"/>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70"/>
      <c r="B38" s="70"/>
      <c r="C38" s="117"/>
      <c r="D38" s="117"/>
      <c r="E38" s="181"/>
      <c r="F38" s="182"/>
      <c r="G38" s="118"/>
      <c r="H38" s="71"/>
      <c r="I38" s="23"/>
      <c r="J38" s="24">
        <v>1</v>
      </c>
      <c r="K38" s="25" t="s">
        <v>379</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70"/>
      <c r="B39" s="70"/>
      <c r="C39" s="117"/>
      <c r="D39" s="117"/>
      <c r="E39" s="181"/>
      <c r="F39" s="182"/>
      <c r="G39" s="118"/>
      <c r="H39" s="71"/>
      <c r="I39" s="23"/>
      <c r="J39" s="24">
        <v>2</v>
      </c>
      <c r="K39" s="25" t="s">
        <v>380</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c r="B40" s="70"/>
      <c r="C40" s="117"/>
      <c r="D40" s="117"/>
      <c r="E40" s="181"/>
      <c r="F40" s="182"/>
      <c r="G40" s="118"/>
      <c r="H40" s="71"/>
      <c r="I40" s="23"/>
      <c r="J40" s="24">
        <v>3</v>
      </c>
      <c r="K40" s="25" t="s">
        <v>381</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c r="B41" s="70"/>
      <c r="C41" s="117"/>
      <c r="D41" s="117"/>
      <c r="E41" s="181"/>
      <c r="F41" s="182"/>
      <c r="G41" s="118"/>
      <c r="H41" s="71"/>
      <c r="I41" s="23"/>
      <c r="J41" s="24">
        <v>4</v>
      </c>
      <c r="K41" s="25" t="s">
        <v>382</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70"/>
      <c r="B42" s="70"/>
      <c r="C42" s="117"/>
      <c r="D42" s="117"/>
      <c r="E42" s="181"/>
      <c r="F42" s="182"/>
      <c r="G42" s="118"/>
      <c r="H42" s="71"/>
      <c r="I42" s="23"/>
      <c r="J42" s="24">
        <v>5</v>
      </c>
      <c r="K42" s="25" t="s">
        <v>383</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70"/>
      <c r="B43" s="70"/>
      <c r="C43" s="117"/>
      <c r="D43" s="117"/>
      <c r="E43" s="181"/>
      <c r="F43" s="182"/>
      <c r="G43" s="118"/>
      <c r="H43" s="71"/>
      <c r="I43" s="23"/>
      <c r="J43" s="24">
        <v>6</v>
      </c>
      <c r="K43" s="25" t="s">
        <v>384</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70"/>
      <c r="B44" s="70"/>
      <c r="C44" s="117"/>
      <c r="D44" s="117"/>
      <c r="E44" s="181"/>
      <c r="F44" s="182"/>
      <c r="G44" s="118"/>
      <c r="H44" s="71"/>
      <c r="I44" s="23"/>
      <c r="J44" s="24">
        <v>7</v>
      </c>
      <c r="K44" s="25" t="s">
        <v>385</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70"/>
      <c r="B45" s="70"/>
      <c r="C45" s="117"/>
      <c r="D45" s="117"/>
      <c r="E45" s="181"/>
      <c r="F45" s="182"/>
      <c r="G45" s="118"/>
      <c r="H45" s="71"/>
      <c r="I45" s="23"/>
      <c r="J45" s="24">
        <v>8</v>
      </c>
      <c r="K45" s="25" t="s">
        <v>378</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70"/>
      <c r="B46" s="70"/>
      <c r="C46" s="117"/>
      <c r="D46" s="117"/>
      <c r="E46" s="181"/>
      <c r="F46" s="182"/>
      <c r="G46" s="118"/>
      <c r="H46" s="71"/>
      <c r="I46" s="23"/>
      <c r="J46" s="323" t="s">
        <v>43</v>
      </c>
      <c r="K46" s="324"/>
      <c r="L46" s="324"/>
      <c r="M46" s="324"/>
      <c r="N46" s="324"/>
      <c r="O46" s="326" t="s">
        <v>426</v>
      </c>
      <c r="P46" s="324"/>
      <c r="Q46" s="324"/>
      <c r="R46" s="325"/>
    </row>
    <row r="47" spans="1:18" s="20" customFormat="1" ht="27.6" customHeight="1" x14ac:dyDescent="0.2">
      <c r="A47" s="70"/>
      <c r="B47" s="70"/>
      <c r="C47" s="117"/>
      <c r="D47" s="117"/>
      <c r="E47" s="181"/>
      <c r="F47" s="182"/>
      <c r="G47" s="118"/>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c r="B48" s="70"/>
      <c r="C48" s="117"/>
      <c r="D48" s="117"/>
      <c r="E48" s="181"/>
      <c r="F48" s="182"/>
      <c r="G48" s="118"/>
      <c r="H48" s="71"/>
      <c r="I48" s="23"/>
      <c r="J48" s="24">
        <v>1</v>
      </c>
      <c r="K48" s="25" t="s">
        <v>386</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70"/>
      <c r="B49" s="70"/>
      <c r="C49" s="117"/>
      <c r="D49" s="117"/>
      <c r="E49" s="181"/>
      <c r="F49" s="182"/>
      <c r="G49" s="118"/>
      <c r="H49" s="71"/>
      <c r="I49" s="23"/>
      <c r="J49" s="24">
        <v>2</v>
      </c>
      <c r="K49" s="25" t="s">
        <v>387</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70"/>
      <c r="B50" s="70"/>
      <c r="C50" s="117"/>
      <c r="D50" s="117"/>
      <c r="E50" s="181"/>
      <c r="F50" s="182"/>
      <c r="G50" s="118"/>
      <c r="H50" s="71"/>
      <c r="I50" s="23"/>
      <c r="J50" s="24">
        <v>3</v>
      </c>
      <c r="K50" s="25" t="s">
        <v>388</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70"/>
      <c r="B51" s="70"/>
      <c r="C51" s="117"/>
      <c r="D51" s="117"/>
      <c r="E51" s="181"/>
      <c r="F51" s="182"/>
      <c r="G51" s="118"/>
      <c r="H51" s="71"/>
      <c r="I51" s="23"/>
      <c r="J51" s="24">
        <v>4</v>
      </c>
      <c r="K51" s="25" t="s">
        <v>389</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70"/>
      <c r="B52" s="70"/>
      <c r="C52" s="117"/>
      <c r="D52" s="117"/>
      <c r="E52" s="181"/>
      <c r="F52" s="182"/>
      <c r="G52" s="118"/>
      <c r="H52" s="71"/>
      <c r="I52" s="23"/>
      <c r="J52" s="24">
        <v>5</v>
      </c>
      <c r="K52" s="25" t="s">
        <v>390</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70"/>
      <c r="B53" s="70"/>
      <c r="C53" s="117"/>
      <c r="D53" s="117"/>
      <c r="E53" s="181"/>
      <c r="F53" s="182"/>
      <c r="G53" s="118"/>
      <c r="H53" s="71"/>
      <c r="I53" s="23"/>
      <c r="J53" s="24">
        <v>6</v>
      </c>
      <c r="K53" s="25" t="s">
        <v>391</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70"/>
      <c r="B54" s="70"/>
      <c r="C54" s="117"/>
      <c r="D54" s="117"/>
      <c r="E54" s="181"/>
      <c r="F54" s="182"/>
      <c r="G54" s="118"/>
      <c r="H54" s="71"/>
      <c r="I54" s="23"/>
      <c r="J54" s="24">
        <v>7</v>
      </c>
      <c r="K54" s="25" t="s">
        <v>392</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70"/>
      <c r="B55" s="70"/>
      <c r="C55" s="117"/>
      <c r="D55" s="117"/>
      <c r="E55" s="181"/>
      <c r="F55" s="182"/>
      <c r="G55" s="118"/>
      <c r="H55" s="71"/>
      <c r="I55" s="23"/>
      <c r="J55" s="24">
        <v>8</v>
      </c>
      <c r="K55" s="25" t="s">
        <v>393</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sortState ref="B54:G55">
    <sortCondition ref="G54:G55"/>
  </sortState>
  <mergeCells count="34">
    <mergeCell ref="P5:R5"/>
    <mergeCell ref="G3:H3"/>
    <mergeCell ref="P3:R3"/>
    <mergeCell ref="A1:R1"/>
    <mergeCell ref="A2:R2"/>
    <mergeCell ref="A3:C3"/>
    <mergeCell ref="E4:F4"/>
    <mergeCell ref="E3:F3"/>
    <mergeCell ref="J3:L3"/>
    <mergeCell ref="A6:A7"/>
    <mergeCell ref="B6:B7"/>
    <mergeCell ref="A4:C4"/>
    <mergeCell ref="G6:G7"/>
    <mergeCell ref="H6:H7"/>
    <mergeCell ref="E6:F6"/>
    <mergeCell ref="C6:D6"/>
    <mergeCell ref="G12:G13"/>
    <mergeCell ref="H12:H13"/>
    <mergeCell ref="A18:A19"/>
    <mergeCell ref="B18:B19"/>
    <mergeCell ref="G18:G19"/>
    <mergeCell ref="H18:H19"/>
    <mergeCell ref="C12:D12"/>
    <mergeCell ref="E12:F12"/>
    <mergeCell ref="C18:D18"/>
    <mergeCell ref="E18:F18"/>
    <mergeCell ref="A12:A13"/>
    <mergeCell ref="B12:B13"/>
    <mergeCell ref="C28:D28"/>
    <mergeCell ref="E28:F28"/>
    <mergeCell ref="G28:G29"/>
    <mergeCell ref="H28:H29"/>
    <mergeCell ref="A28:A29"/>
    <mergeCell ref="B28:B29"/>
  </mergeCells>
  <phoneticPr fontId="26" type="noConversion"/>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5"/>
  <sheetViews>
    <sheetView view="pageBreakPreview" zoomScale="80" zoomScaleNormal="100" zoomScaleSheetLayoutView="80" workbookViewId="0">
      <selection activeCell="P40" sqref="P40"/>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140625" style="49" customWidth="1"/>
    <col min="8" max="8" width="6.42578125" style="30" customWidth="1"/>
    <col min="9" max="9" width="2.140625" style="22" customWidth="1"/>
    <col min="10" max="10" width="6.28515625" style="29" customWidth="1"/>
    <col min="11" max="11" width="11.85546875" style="29" hidden="1" customWidth="1"/>
    <col min="12" max="12" width="10.42578125" style="29" customWidth="1"/>
    <col min="13" max="13" width="10.28515625" style="31" customWidth="1"/>
    <col min="14" max="14" width="9.28515625" style="31" customWidth="1"/>
    <col min="15" max="15" width="23.7109375" style="52" customWidth="1"/>
    <col min="16" max="16" width="25" style="52" customWidth="1"/>
    <col min="17" max="17" width="8.85546875" style="22" customWidth="1"/>
    <col min="18" max="18" width="5.28515625" style="22" customWidth="1"/>
    <col min="19" max="19" width="5.7109375" style="22" customWidth="1"/>
    <col min="20" max="16384" width="9.140625" style="22"/>
  </cols>
  <sheetData>
    <row r="1" spans="1:18" s="10" customFormat="1" ht="45" customHeight="1" x14ac:dyDescent="0.2">
      <c r="A1" s="476" t="str">
        <f>'YARIŞMA BİLGİLERİ'!A2</f>
        <v>Türkiye Atletizm Federasyonu
İzmir Atletizm İl Temsilciliği</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tr">
        <f>'YARIŞMA BİLGİLERİ'!F19</f>
        <v>Masterler Türkiye Şampiyonası</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249"/>
      <c r="E3" s="480" t="str">
        <f>'YARIŞMA PROGRAMI'!C9</f>
        <v>100 Metre</v>
      </c>
      <c r="F3" s="480"/>
      <c r="G3" s="474"/>
      <c r="H3" s="474"/>
      <c r="I3" s="11"/>
      <c r="J3" s="481"/>
      <c r="K3" s="481"/>
      <c r="L3" s="481"/>
      <c r="M3" s="12"/>
      <c r="N3" s="12"/>
      <c r="O3" s="248"/>
      <c r="P3" s="475"/>
      <c r="Q3" s="475"/>
      <c r="R3" s="475"/>
    </row>
    <row r="4" spans="1:18" s="13" customFormat="1" ht="17.25" customHeight="1" x14ac:dyDescent="0.2">
      <c r="A4" s="472" t="s">
        <v>145</v>
      </c>
      <c r="B4" s="472"/>
      <c r="C4" s="472"/>
      <c r="D4" s="250"/>
      <c r="E4" s="479" t="str">
        <f>'YARIŞMA BİLGİLERİ'!F21</f>
        <v>Master Kadınlar</v>
      </c>
      <c r="F4" s="479"/>
      <c r="G4" s="35"/>
      <c r="H4" s="35"/>
      <c r="I4" s="35"/>
      <c r="J4" s="35"/>
      <c r="K4" s="35"/>
      <c r="L4" s="35"/>
      <c r="M4" s="36"/>
      <c r="N4" s="36"/>
      <c r="O4" s="81" t="s">
        <v>5</v>
      </c>
      <c r="P4" s="254">
        <f>'YARIŞMA PROGRAMI'!B9</f>
        <v>42210.727777777778</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t="str">
        <f>'YARIŞMA PROGRAMI'!J5</f>
        <v>AKSEL GÜRCAN-12.03</v>
      </c>
      <c r="F6" s="465"/>
      <c r="G6" s="466" t="s">
        <v>15</v>
      </c>
      <c r="H6" s="467" t="s">
        <v>27</v>
      </c>
      <c r="J6" s="323" t="s">
        <v>16</v>
      </c>
      <c r="K6" s="324"/>
      <c r="L6" s="324"/>
      <c r="M6" s="324"/>
      <c r="N6" s="324"/>
      <c r="O6" s="326" t="s">
        <v>426</v>
      </c>
      <c r="P6" s="373" t="s">
        <v>1086</v>
      </c>
      <c r="Q6" s="324"/>
      <c r="R6" s="325"/>
    </row>
    <row r="7" spans="1:18" ht="24.75" customHeight="1" x14ac:dyDescent="0.2">
      <c r="A7" s="469"/>
      <c r="B7" s="471"/>
      <c r="C7" s="252" t="s">
        <v>280</v>
      </c>
      <c r="D7" s="253" t="s">
        <v>217</v>
      </c>
      <c r="E7" s="251" t="s">
        <v>14</v>
      </c>
      <c r="F7" s="251"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v>200</v>
      </c>
      <c r="C8" s="117" t="s">
        <v>943</v>
      </c>
      <c r="D8" s="117" t="s">
        <v>851</v>
      </c>
      <c r="E8" s="181" t="s">
        <v>944</v>
      </c>
      <c r="F8" s="182" t="s">
        <v>218</v>
      </c>
      <c r="G8" s="118">
        <v>1604</v>
      </c>
      <c r="H8" s="71"/>
      <c r="I8" s="23"/>
      <c r="J8" s="24">
        <v>1</v>
      </c>
      <c r="K8" s="25" t="s">
        <v>427</v>
      </c>
      <c r="L8" s="26">
        <f>IF(ISERROR(VLOOKUP(K8,'KAYIT LİSTESİ'!$B$4:$H$466,2,0)),"",(VLOOKUP(K8,'KAYIT LİSTESİ'!$B$4:$H$466,2,0)))</f>
        <v>58</v>
      </c>
      <c r="M8" s="27" t="str">
        <f>IF(ISERROR(VLOOKUP(K8,'KAYIT LİSTESİ'!$B$4:$H$466,4,0)),"",(VLOOKUP(K8,'KAYIT LİSTESİ'!$B$4:$H$466,4,0)))</f>
        <v>19.1.1978</v>
      </c>
      <c r="N8" s="27" t="str">
        <f>IF(ISERROR(VLOOKUP(K8,'KAYIT LİSTESİ'!$B$4:$N$466,13,0)),"",(VLOOKUP(K8,'KAYIT LİSTESİ'!$B$4:$N$466,13,0)))</f>
        <v>F-35</v>
      </c>
      <c r="O8" s="46" t="str">
        <f>IF(ISERROR(VLOOKUP(K8,'KAYIT LİSTESİ'!$B$4:$H$466,5,0)),"",(VLOOKUP(K8,'KAYIT LİSTESİ'!$B$4:$H$466,5,0)))</f>
        <v>HİCRAN ERDEM</v>
      </c>
      <c r="P8" s="46" t="str">
        <f>IF(ISERROR(VLOOKUP(K8,'KAYIT LİSTESİ'!$B$4:$H$466,6,0)),"",(VLOOKUP(K8,'KAYIT LİSTESİ'!$B$4:$H$466,6,0)))</f>
        <v>İSTANBUL MASTERLERİ ATL. KULÜBÜ</v>
      </c>
      <c r="Q8" s="233">
        <v>2701</v>
      </c>
      <c r="R8" s="26">
        <v>4</v>
      </c>
    </row>
    <row r="9" spans="1:18" s="20" customFormat="1" ht="27.6" customHeight="1" x14ac:dyDescent="0.2">
      <c r="A9" s="70">
        <v>2</v>
      </c>
      <c r="B9" s="70">
        <v>70</v>
      </c>
      <c r="C9" s="117" t="s">
        <v>854</v>
      </c>
      <c r="D9" s="117" t="s">
        <v>851</v>
      </c>
      <c r="E9" s="181" t="s">
        <v>855</v>
      </c>
      <c r="F9" s="182" t="s">
        <v>218</v>
      </c>
      <c r="G9" s="233">
        <v>1684</v>
      </c>
      <c r="H9" s="71"/>
      <c r="I9" s="23"/>
      <c r="J9" s="24">
        <v>2</v>
      </c>
      <c r="K9" s="25" t="s">
        <v>428</v>
      </c>
      <c r="L9" s="26">
        <f>IF(ISERROR(VLOOKUP(K9,'KAYIT LİSTESİ'!$B$4:$H$466,2,0)),"",(VLOOKUP(K9,'KAYIT LİSTESİ'!$B$4:$H$466,2,0)))</f>
        <v>70</v>
      </c>
      <c r="M9" s="27" t="str">
        <f>IF(ISERROR(VLOOKUP(K9,'KAYIT LİSTESİ'!$B$4:$H$466,4,0)),"",(VLOOKUP(K9,'KAYIT LİSTESİ'!$B$4:$H$466,4,0)))</f>
        <v>21.1.1979</v>
      </c>
      <c r="N9" s="27" t="str">
        <f>IF(ISERROR(VLOOKUP(K9,'KAYIT LİSTESİ'!$B$4:$N$466,13,0)),"",(VLOOKUP(K9,'KAYIT LİSTESİ'!$B$4:$N$466,13,0)))</f>
        <v>F-35</v>
      </c>
      <c r="O9" s="46" t="str">
        <f>IF(ISERROR(VLOOKUP(K9,'KAYIT LİSTESİ'!$B$4:$H$466,5,0)),"",(VLOOKUP(K9,'KAYIT LİSTESİ'!$B$4:$H$466,5,0)))</f>
        <v>TUTKU SÜREN</v>
      </c>
      <c r="P9" s="46" t="str">
        <f>IF(ISERROR(VLOOKUP(K9,'KAYIT LİSTESİ'!$B$4:$H$466,6,0)),"",(VLOOKUP(K9,'KAYIT LİSTESİ'!$B$4:$H$466,6,0)))</f>
        <v>İZMİR ATLETİZM SPOR KULÜBÜ</v>
      </c>
      <c r="Q9" s="233">
        <v>1684</v>
      </c>
      <c r="R9" s="26">
        <v>2</v>
      </c>
    </row>
    <row r="10" spans="1:18" s="20" customFormat="1" ht="27.6" customHeight="1" x14ac:dyDescent="0.2">
      <c r="A10" s="70">
        <v>3</v>
      </c>
      <c r="B10" s="70">
        <v>58</v>
      </c>
      <c r="C10" s="117" t="s">
        <v>852</v>
      </c>
      <c r="D10" s="117" t="s">
        <v>851</v>
      </c>
      <c r="E10" s="181" t="s">
        <v>853</v>
      </c>
      <c r="F10" s="182" t="s">
        <v>219</v>
      </c>
      <c r="G10" s="233">
        <v>2701</v>
      </c>
      <c r="H10" s="71"/>
      <c r="I10" s="23"/>
      <c r="J10" s="24">
        <v>3</v>
      </c>
      <c r="K10" s="25" t="s">
        <v>429</v>
      </c>
      <c r="L10" s="26">
        <f>IF(ISERROR(VLOOKUP(K10,'KAYIT LİSTESİ'!$B$4:$H$466,2,0)),"",(VLOOKUP(K10,'KAYIT LİSTESİ'!$B$4:$H$466,2,0)))</f>
        <v>97</v>
      </c>
      <c r="M10" s="27" t="str">
        <f>IF(ISERROR(VLOOKUP(K10,'KAYIT LİSTESİ'!$B$4:$H$466,4,0)),"",(VLOOKUP(K10,'KAYIT LİSTESİ'!$B$4:$H$466,4,0)))</f>
        <v>3.11.1977</v>
      </c>
      <c r="N10" s="27" t="str">
        <f>IF(ISERROR(VLOOKUP(K10,'KAYIT LİSTESİ'!$B$4:$N$466,13,0)),"",(VLOOKUP(K10,'KAYIT LİSTESİ'!$B$4:$N$466,13,0)))</f>
        <v>F-35</v>
      </c>
      <c r="O10" s="46" t="str">
        <f>IF(ISERROR(VLOOKUP(K10,'KAYIT LİSTESİ'!$B$4:$H$466,5,0)),"",(VLOOKUP(K10,'KAYIT LİSTESİ'!$B$4:$H$466,5,0)))</f>
        <v>ÖZLEM GÜNDÜZ</v>
      </c>
      <c r="P10" s="46" t="str">
        <f>IF(ISERROR(VLOOKUP(K10,'KAYIT LİSTESİ'!$B$4:$H$466,6,0)),"",(VLOOKUP(K10,'KAYIT LİSTESİ'!$B$4:$H$466,6,0)))</f>
        <v>İSTANBUL MASTERLERİ ATL. KULÜBÜ</v>
      </c>
      <c r="Q10" s="233" t="s">
        <v>1079</v>
      </c>
      <c r="R10" s="26" t="s">
        <v>278</v>
      </c>
    </row>
    <row r="11" spans="1:18" s="20" customFormat="1" ht="27.6" customHeight="1" x14ac:dyDescent="0.2">
      <c r="A11" s="70" t="s">
        <v>278</v>
      </c>
      <c r="B11" s="70">
        <v>97</v>
      </c>
      <c r="C11" s="117" t="s">
        <v>856</v>
      </c>
      <c r="D11" s="117" t="s">
        <v>851</v>
      </c>
      <c r="E11" s="181" t="s">
        <v>857</v>
      </c>
      <c r="F11" s="182" t="s">
        <v>219</v>
      </c>
      <c r="G11" s="118" t="s">
        <v>1079</v>
      </c>
      <c r="H11" s="71"/>
      <c r="I11" s="23"/>
      <c r="J11" s="24">
        <v>4</v>
      </c>
      <c r="K11" s="25" t="s">
        <v>430</v>
      </c>
      <c r="L11" s="26">
        <f>IF(ISERROR(VLOOKUP(K11,'KAYIT LİSTESİ'!$B$4:$H$466,2,0)),"",(VLOOKUP(K11,'KAYIT LİSTESİ'!$B$4:$H$466,2,0)))</f>
        <v>200</v>
      </c>
      <c r="M11" s="27" t="str">
        <f>IF(ISERROR(VLOOKUP(K11,'KAYIT LİSTESİ'!$B$4:$H$466,4,0)),"",(VLOOKUP(K11,'KAYIT LİSTESİ'!$B$4:$H$466,4,0)))</f>
        <v>28.4.1980</v>
      </c>
      <c r="N11" s="27" t="str">
        <f>IF(ISERROR(VLOOKUP(K11,'KAYIT LİSTESİ'!$B$4:$N$466,13,0)),"",(VLOOKUP(K11,'KAYIT LİSTESİ'!$B$4:$N$466,13,0)))</f>
        <v>F-35</v>
      </c>
      <c r="O11" s="46" t="str">
        <f>IF(ISERROR(VLOOKUP(K11,'KAYIT LİSTESİ'!$B$4:$H$466,5,0)),"",(VLOOKUP(K11,'KAYIT LİSTESİ'!$B$4:$H$466,5,0)))</f>
        <v>EBRU AKIŞIK</v>
      </c>
      <c r="P11" s="46" t="str">
        <f>IF(ISERROR(VLOOKUP(K11,'KAYIT LİSTESİ'!$B$4:$H$466,6,0)),"",(VLOOKUP(K11,'KAYIT LİSTESİ'!$B$4:$H$466,6,0)))</f>
        <v>İZMİR ATLETİZM SPOR KULÜBÜ</v>
      </c>
      <c r="Q11" s="233">
        <v>1604</v>
      </c>
      <c r="R11" s="26">
        <v>1</v>
      </c>
    </row>
    <row r="12" spans="1:18" s="20" customFormat="1" ht="27.6" customHeight="1" x14ac:dyDescent="0.2">
      <c r="A12" s="70"/>
      <c r="B12" s="70"/>
      <c r="C12" s="117"/>
      <c r="D12" s="117"/>
      <c r="E12" s="181"/>
      <c r="F12" s="182"/>
      <c r="G12" s="233"/>
      <c r="H12" s="71"/>
      <c r="I12" s="23"/>
      <c r="J12" s="24">
        <v>5</v>
      </c>
      <c r="K12" s="25" t="s">
        <v>431</v>
      </c>
      <c r="L12" s="26">
        <f>IF(ISERROR(VLOOKUP(K12,'KAYIT LİSTESİ'!$B$4:$H$466,2,0)),"",(VLOOKUP(K12,'KAYIT LİSTESİ'!$B$4:$H$466,2,0)))</f>
        <v>66</v>
      </c>
      <c r="M12" s="27" t="str">
        <f>IF(ISERROR(VLOOKUP(K12,'KAYIT LİSTESİ'!$B$4:$H$466,4,0)),"",(VLOOKUP(K12,'KAYIT LİSTESİ'!$B$4:$H$466,4,0)))</f>
        <v>4.11.1966</v>
      </c>
      <c r="N12" s="27" t="str">
        <f>IF(ISERROR(VLOOKUP(K12,'KAYIT LİSTESİ'!$B$4:$N$466,13,0)),"",(VLOOKUP(K12,'KAYIT LİSTESİ'!$B$4:$N$466,13,0)))</f>
        <v>F-45</v>
      </c>
      <c r="O12" s="46" t="str">
        <f>IF(ISERROR(VLOOKUP(K12,'KAYIT LİSTESİ'!$B$4:$H$466,5,0)),"",(VLOOKUP(K12,'KAYIT LİSTESİ'!$B$4:$H$466,5,0)))</f>
        <v>HAYRİYE DURANLI</v>
      </c>
      <c r="P12" s="46" t="str">
        <f>IF(ISERROR(VLOOKUP(K12,'KAYIT LİSTESİ'!$B$4:$H$466,6,0)),"",(VLOOKUP(K12,'KAYIT LİSTESİ'!$B$4:$H$466,6,0)))</f>
        <v>İZMİR ATLETİZM SPOR KULÜBÜ</v>
      </c>
      <c r="Q12" s="233">
        <v>2030</v>
      </c>
      <c r="R12" s="26">
        <v>3</v>
      </c>
    </row>
    <row r="13" spans="1:18" s="20" customFormat="1" ht="27.6" customHeight="1" x14ac:dyDescent="0.2">
      <c r="A13" s="70"/>
      <c r="B13" s="70"/>
      <c r="C13" s="117"/>
      <c r="D13" s="117"/>
      <c r="E13" s="181"/>
      <c r="F13" s="182"/>
      <c r="G13" s="233"/>
      <c r="H13" s="71"/>
      <c r="I13" s="23"/>
      <c r="J13" s="24">
        <v>6</v>
      </c>
      <c r="K13" s="25" t="s">
        <v>432</v>
      </c>
      <c r="L13" s="26">
        <f>IF(ISERROR(VLOOKUP(K13,'KAYIT LİSTESİ'!$B$4:$H$466,2,0)),"",(VLOOKUP(K13,'KAYIT LİSTESİ'!$B$4:$H$466,2,0)))</f>
        <v>213</v>
      </c>
      <c r="M13" s="27">
        <f>IF(ISERROR(VLOOKUP(K13,'KAYIT LİSTESİ'!$B$4:$H$466,4,0)),"",(VLOOKUP(K13,'KAYIT LİSTESİ'!$B$4:$H$466,4,0)))</f>
        <v>24949</v>
      </c>
      <c r="N13" s="27" t="str">
        <f>IF(ISERROR(VLOOKUP(K13,'KAYIT LİSTESİ'!$B$4:$N$466,13,0)),"",(VLOOKUP(K13,'KAYIT LİSTESİ'!$B$4:$N$466,13,0)))</f>
        <v>F-45</v>
      </c>
      <c r="O13" s="46" t="str">
        <f>IF(ISERROR(VLOOKUP(K13,'KAYIT LİSTESİ'!$B$4:$H$466,5,0)),"",(VLOOKUP(K13,'KAYIT LİSTESİ'!$B$4:$H$466,5,0)))</f>
        <v>TÜLAY TOPALOĞLU</v>
      </c>
      <c r="P13" s="46" t="str">
        <f>IF(ISERROR(VLOOKUP(K13,'KAYIT LİSTESİ'!$B$4:$H$466,6,0)),"",(VLOOKUP(K13,'KAYIT LİSTESİ'!$B$4:$H$466,6,0)))</f>
        <v>FERDİ</v>
      </c>
      <c r="Q13" s="233" t="s">
        <v>1079</v>
      </c>
      <c r="R13" s="26" t="s">
        <v>278</v>
      </c>
    </row>
    <row r="14" spans="1:18" s="20" customFormat="1" ht="27.6" customHeight="1" x14ac:dyDescent="0.2">
      <c r="A14" s="70"/>
      <c r="B14" s="70"/>
      <c r="C14" s="117"/>
      <c r="D14" s="117"/>
      <c r="E14" s="181"/>
      <c r="F14" s="182"/>
      <c r="G14" s="118"/>
      <c r="H14" s="71"/>
      <c r="I14" s="23"/>
      <c r="J14" s="24">
        <v>7</v>
      </c>
      <c r="K14" s="25" t="s">
        <v>433</v>
      </c>
      <c r="L14" s="26">
        <f>IF(ISERROR(VLOOKUP(K14,'KAYIT LİSTESİ'!$B$4:$H$466,2,0)),"",(VLOOKUP(K14,'KAYIT LİSTESİ'!$B$4:$H$466,2,0)))</f>
        <v>214</v>
      </c>
      <c r="M14" s="27">
        <f>IF(ISERROR(VLOOKUP(K14,'KAYIT LİSTESİ'!$B$4:$H$466,4,0)),"",(VLOOKUP(K14,'KAYIT LİSTESİ'!$B$4:$H$466,4,0)))</f>
        <v>26794</v>
      </c>
      <c r="N14" s="27" t="str">
        <f>IF(ISERROR(VLOOKUP(K14,'KAYIT LİSTESİ'!$B$4:$N$466,13,0)),"",(VLOOKUP(K14,'KAYIT LİSTESİ'!$B$4:$N$466,13,0)))</f>
        <v>F-40</v>
      </c>
      <c r="O14" s="46" t="str">
        <f>IF(ISERROR(VLOOKUP(K14,'KAYIT LİSTESİ'!$B$4:$H$466,5,0)),"",(VLOOKUP(K14,'KAYIT LİSTESİ'!$B$4:$H$466,5,0)))</f>
        <v>ELİF SULTAN ALTINIŞIK</v>
      </c>
      <c r="P14" s="46" t="str">
        <f>IF(ISERROR(VLOOKUP(K14,'KAYIT LİSTESİ'!$B$4:$H$466,6,0)),"",(VLOOKUP(K14,'KAYIT LİSTESİ'!$B$4:$H$466,6,0)))</f>
        <v>FERDİ</v>
      </c>
      <c r="Q14" s="233" t="s">
        <v>1079</v>
      </c>
      <c r="R14" s="26" t="s">
        <v>278</v>
      </c>
    </row>
    <row r="15" spans="1:18" s="20" customFormat="1" ht="27.6" customHeight="1" x14ac:dyDescent="0.2">
      <c r="A15" s="70"/>
      <c r="B15" s="70"/>
      <c r="C15" s="117"/>
      <c r="D15" s="117"/>
      <c r="E15" s="181"/>
      <c r="F15" s="182"/>
      <c r="G15" s="118"/>
      <c r="H15" s="71"/>
      <c r="I15" s="23"/>
      <c r="J15" s="24">
        <v>8</v>
      </c>
      <c r="K15" s="25" t="s">
        <v>434</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469" t="s">
        <v>12</v>
      </c>
      <c r="B16" s="470" t="s">
        <v>141</v>
      </c>
      <c r="C16" s="462" t="s">
        <v>281</v>
      </c>
      <c r="D16" s="463"/>
      <c r="E16" s="464" t="str">
        <f>'YARIŞMA PROGRAMI'!K5</f>
        <v>AKSEL GÜRCAN-12.03</v>
      </c>
      <c r="F16" s="465"/>
      <c r="G16" s="466" t="s">
        <v>15</v>
      </c>
      <c r="H16" s="467" t="s">
        <v>27</v>
      </c>
      <c r="I16" s="23"/>
      <c r="J16" s="323" t="s">
        <v>17</v>
      </c>
      <c r="K16" s="324"/>
      <c r="L16" s="324"/>
      <c r="M16" s="324"/>
      <c r="N16" s="324"/>
      <c r="O16" s="326" t="s">
        <v>426</v>
      </c>
      <c r="P16" s="373"/>
      <c r="Q16" s="324"/>
      <c r="R16" s="325"/>
    </row>
    <row r="17" spans="1:18" s="20" customFormat="1" ht="27.6" customHeight="1" x14ac:dyDescent="0.2">
      <c r="A17" s="469"/>
      <c r="B17" s="471"/>
      <c r="C17" s="252" t="s">
        <v>280</v>
      </c>
      <c r="D17" s="253" t="s">
        <v>217</v>
      </c>
      <c r="E17" s="251" t="s">
        <v>14</v>
      </c>
      <c r="F17" s="251" t="s">
        <v>45</v>
      </c>
      <c r="G17" s="466"/>
      <c r="H17" s="468"/>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70" t="s">
        <v>278</v>
      </c>
      <c r="B18" s="70">
        <v>214</v>
      </c>
      <c r="C18" s="117">
        <v>26794</v>
      </c>
      <c r="D18" s="117" t="s">
        <v>888</v>
      </c>
      <c r="E18" s="181" t="s">
        <v>952</v>
      </c>
      <c r="F18" s="182" t="s">
        <v>221</v>
      </c>
      <c r="G18" s="233" t="s">
        <v>1079</v>
      </c>
      <c r="H18" s="71"/>
      <c r="I18" s="23"/>
      <c r="J18" s="24">
        <v>1</v>
      </c>
      <c r="K18" s="25" t="s">
        <v>435</v>
      </c>
      <c r="L18" s="26">
        <f>IF(ISERROR(VLOOKUP(K18,'KAYIT LİSTESİ'!$B$4:$H$466,2,0)),"",(VLOOKUP(K18,'KAYIT LİSTESİ'!$B$4:$H$466,2,0)))</f>
        <v>75</v>
      </c>
      <c r="M18" s="27" t="str">
        <f>IF(ISERROR(VLOOKUP(K18,'KAYIT LİSTESİ'!$B$4:$H$466,4,0)),"",(VLOOKUP(K18,'KAYIT LİSTESİ'!$B$4:$H$466,4,0)))</f>
        <v>20.1.1962</v>
      </c>
      <c r="N18" s="27" t="str">
        <f>IF(ISERROR(VLOOKUP(K18,'KAYIT LİSTESİ'!$B$4:$N$466,13,0)),"",(VLOOKUP(K18,'KAYIT LİSTESİ'!$B$4:$N$466,13,0)))</f>
        <v>F-50</v>
      </c>
      <c r="O18" s="46" t="str">
        <f>IF(ISERROR(VLOOKUP(K18,'KAYIT LİSTESİ'!$B$4:$H$466,5,0)),"",(VLOOKUP(K18,'KAYIT LİSTESİ'!$B$4:$H$466,5,0)))</f>
        <v>MERAL ÖRÜÇ</v>
      </c>
      <c r="P18" s="46" t="str">
        <f>IF(ISERROR(VLOOKUP(K18,'KAYIT LİSTESİ'!$B$4:$H$466,6,0)),"",(VLOOKUP(K18,'KAYIT LİSTESİ'!$B$4:$H$466,6,0)))</f>
        <v>İZMİR ATLETİZM SPOR KULÜBÜ</v>
      </c>
      <c r="Q18" s="233" t="s">
        <v>1079</v>
      </c>
      <c r="R18" s="26" t="s">
        <v>278</v>
      </c>
    </row>
    <row r="19" spans="1:18" s="20" customFormat="1" ht="27.6" customHeight="1" x14ac:dyDescent="0.2">
      <c r="A19" s="70"/>
      <c r="B19" s="70"/>
      <c r="C19" s="117"/>
      <c r="D19" s="117"/>
      <c r="E19" s="181"/>
      <c r="F19" s="182"/>
      <c r="G19" s="233"/>
      <c r="H19" s="71"/>
      <c r="I19" s="23"/>
      <c r="J19" s="24">
        <v>2</v>
      </c>
      <c r="K19" s="25" t="s">
        <v>436</v>
      </c>
      <c r="L19" s="26">
        <f>IF(ISERROR(VLOOKUP(K19,'KAYIT LİSTESİ'!$B$4:$H$466,2,0)),"",(VLOOKUP(K19,'KAYIT LİSTESİ'!$B$4:$H$466,2,0)))</f>
        <v>149</v>
      </c>
      <c r="M19" s="27" t="str">
        <f>IF(ISERROR(VLOOKUP(K19,'KAYIT LİSTESİ'!$B$4:$H$466,4,0)),"",(VLOOKUP(K19,'KAYIT LİSTESİ'!$B$4:$H$466,4,0)))</f>
        <v>30.4.1965</v>
      </c>
      <c r="N19" s="27" t="str">
        <f>IF(ISERROR(VLOOKUP(K19,'KAYIT LİSTESİ'!$B$4:$N$466,13,0)),"",(VLOOKUP(K19,'KAYIT LİSTESİ'!$B$4:$N$466,13,0)))</f>
        <v>F-50</v>
      </c>
      <c r="O19" s="46" t="str">
        <f>IF(ISERROR(VLOOKUP(K19,'KAYIT LİSTESİ'!$B$4:$H$466,5,0)),"",(VLOOKUP(K19,'KAYIT LİSTESİ'!$B$4:$H$466,5,0)))</f>
        <v>FATMA ANTER</v>
      </c>
      <c r="P19" s="46" t="str">
        <f>IF(ISERROR(VLOOKUP(K19,'KAYIT LİSTESİ'!$B$4:$H$466,6,0)),"",(VLOOKUP(K19,'KAYIT LİSTESİ'!$B$4:$H$466,6,0)))</f>
        <v>İZMİR ATLETİZM SPOR KULÜBÜ</v>
      </c>
      <c r="Q19" s="233">
        <v>1454</v>
      </c>
      <c r="R19" s="26">
        <v>1</v>
      </c>
    </row>
    <row r="20" spans="1:18" s="20" customFormat="1" ht="27.6" customHeight="1" x14ac:dyDescent="0.2">
      <c r="A20" s="70"/>
      <c r="B20" s="70"/>
      <c r="C20" s="117"/>
      <c r="D20" s="117"/>
      <c r="E20" s="181"/>
      <c r="F20" s="182"/>
      <c r="G20" s="233"/>
      <c r="H20" s="71"/>
      <c r="I20" s="23"/>
      <c r="J20" s="24">
        <v>3</v>
      </c>
      <c r="K20" s="25" t="s">
        <v>437</v>
      </c>
      <c r="L20" s="26">
        <f>IF(ISERROR(VLOOKUP(K20,'KAYIT LİSTESİ'!$B$4:$H$466,2,0)),"",(VLOOKUP(K20,'KAYIT LİSTESİ'!$B$4:$H$466,2,0)))</f>
        <v>174</v>
      </c>
      <c r="M20" s="27" t="str">
        <f>IF(ISERROR(VLOOKUP(K20,'KAYIT LİSTESİ'!$B$4:$H$466,4,0)),"",(VLOOKUP(K20,'KAYIT LİSTESİ'!$B$4:$H$466,4,0)))</f>
        <v>26.12.1963</v>
      </c>
      <c r="N20" s="27" t="str">
        <f>IF(ISERROR(VLOOKUP(K20,'KAYIT LİSTESİ'!$B$4:$N$466,13,0)),"",(VLOOKUP(K20,'KAYIT LİSTESİ'!$B$4:$N$466,13,0)))</f>
        <v>F-50</v>
      </c>
      <c r="O20" s="46" t="str">
        <f>IF(ISERROR(VLOOKUP(K20,'KAYIT LİSTESİ'!$B$4:$H$466,5,0)),"",(VLOOKUP(K20,'KAYIT LİSTESİ'!$B$4:$H$466,5,0)))</f>
        <v>BEYHAN VARİŞ</v>
      </c>
      <c r="P20" s="46" t="str">
        <f>IF(ISERROR(VLOOKUP(K20,'KAYIT LİSTESİ'!$B$4:$H$466,6,0)),"",(VLOOKUP(K20,'KAYIT LİSTESİ'!$B$4:$H$466,6,0)))</f>
        <v>FERDİ</v>
      </c>
      <c r="Q20" s="233">
        <v>2402</v>
      </c>
      <c r="R20" s="26">
        <v>3</v>
      </c>
    </row>
    <row r="21" spans="1:18" s="20" customFormat="1" ht="27.6" customHeight="1" x14ac:dyDescent="0.2">
      <c r="A21" s="70"/>
      <c r="B21" s="70"/>
      <c r="C21" s="117"/>
      <c r="D21" s="117"/>
      <c r="E21" s="181"/>
      <c r="F21" s="182"/>
      <c r="G21" s="118"/>
      <c r="H21" s="71"/>
      <c r="I21" s="23"/>
      <c r="J21" s="24">
        <v>4</v>
      </c>
      <c r="K21" s="25" t="s">
        <v>438</v>
      </c>
      <c r="L21" s="26">
        <f>IF(ISERROR(VLOOKUP(K21,'KAYIT LİSTESİ'!$B$4:$H$466,2,0)),"",(VLOOKUP(K21,'KAYIT LİSTESİ'!$B$4:$H$466,2,0)))</f>
        <v>68</v>
      </c>
      <c r="M21" s="27" t="str">
        <f>IF(ISERROR(VLOOKUP(K21,'KAYIT LİSTESİ'!$B$4:$H$466,4,0)),"",(VLOOKUP(K21,'KAYIT LİSTESİ'!$B$4:$H$466,4,0)))</f>
        <v>1.1.1956</v>
      </c>
      <c r="N21" s="27" t="str">
        <f>IF(ISERROR(VLOOKUP(K21,'KAYIT LİSTESİ'!$B$4:$N$466,13,0)),"",(VLOOKUP(K21,'KAYIT LİSTESİ'!$B$4:$N$466,13,0)))</f>
        <v>F-55</v>
      </c>
      <c r="O21" s="46" t="str">
        <f>IF(ISERROR(VLOOKUP(K21,'KAYIT LİSTESİ'!$B$4:$H$466,5,0)),"",(VLOOKUP(K21,'KAYIT LİSTESİ'!$B$4:$H$466,5,0)))</f>
        <v>NURSEL ÇAKMAK</v>
      </c>
      <c r="P21" s="46" t="str">
        <f>IF(ISERROR(VLOOKUP(K21,'KAYIT LİSTESİ'!$B$4:$H$466,6,0)),"",(VLOOKUP(K21,'KAYIT LİSTESİ'!$B$4:$H$466,6,0)))</f>
        <v>İZMİR ATLETİZM SPOR KULÜBÜ</v>
      </c>
      <c r="Q21" s="233">
        <v>1743</v>
      </c>
      <c r="R21" s="26">
        <v>2</v>
      </c>
    </row>
    <row r="22" spans="1:18" s="20" customFormat="1" ht="27.6" customHeight="1" x14ac:dyDescent="0.2">
      <c r="A22" s="469" t="s">
        <v>12</v>
      </c>
      <c r="B22" s="470" t="s">
        <v>141</v>
      </c>
      <c r="C22" s="462" t="s">
        <v>281</v>
      </c>
      <c r="D22" s="463"/>
      <c r="E22" s="464" t="str">
        <f>'YARIŞMA PROGRAMI'!L5</f>
        <v>FATMA ANTER-14.31</v>
      </c>
      <c r="F22" s="465"/>
      <c r="G22" s="466" t="s">
        <v>15</v>
      </c>
      <c r="H22" s="467" t="s">
        <v>27</v>
      </c>
      <c r="I22" s="23"/>
      <c r="J22" s="24">
        <v>5</v>
      </c>
      <c r="K22" s="25" t="s">
        <v>439</v>
      </c>
      <c r="L22" s="26">
        <f>IF(ISERROR(VLOOKUP(K22,'KAYIT LİSTESİ'!$B$4:$H$466,2,0)),"",(VLOOKUP(K22,'KAYIT LİSTESİ'!$B$4:$H$466,2,0)))</f>
        <v>99</v>
      </c>
      <c r="M22" s="27" t="str">
        <f>IF(ISERROR(VLOOKUP(K22,'KAYIT LİSTESİ'!$B$4:$H$466,4,0)),"",(VLOOKUP(K22,'KAYIT LİSTESİ'!$B$4:$H$466,4,0)))</f>
        <v>15.2.1960</v>
      </c>
      <c r="N22" s="27" t="str">
        <f>IF(ISERROR(VLOOKUP(K22,'KAYIT LİSTESİ'!$B$4:$N$466,13,0)),"",(VLOOKUP(K22,'KAYIT LİSTESİ'!$B$4:$N$466,13,0)))</f>
        <v>F-55</v>
      </c>
      <c r="O22" s="46" t="str">
        <f>IF(ISERROR(VLOOKUP(K22,'KAYIT LİSTESİ'!$B$4:$H$466,5,0)),"",(VLOOKUP(K22,'KAYIT LİSTESİ'!$B$4:$H$466,5,0)))</f>
        <v>KAMURAN SÖNMEZ</v>
      </c>
      <c r="P22" s="46" t="str">
        <f>IF(ISERROR(VLOOKUP(K22,'KAYIT LİSTESİ'!$B$4:$H$466,6,0)),"",(VLOOKUP(K22,'KAYIT LİSTESİ'!$B$4:$H$466,6,0)))</f>
        <v>İZMİR MASTERLER ATL. KULÜBÜ</v>
      </c>
      <c r="Q22" s="233" t="s">
        <v>1079</v>
      </c>
      <c r="R22" s="26" t="s">
        <v>278</v>
      </c>
    </row>
    <row r="23" spans="1:18" s="20" customFormat="1" ht="27.6" customHeight="1" x14ac:dyDescent="0.2">
      <c r="A23" s="469"/>
      <c r="B23" s="471"/>
      <c r="C23" s="252" t="s">
        <v>280</v>
      </c>
      <c r="D23" s="253" t="s">
        <v>217</v>
      </c>
      <c r="E23" s="251" t="s">
        <v>14</v>
      </c>
      <c r="F23" s="251" t="s">
        <v>45</v>
      </c>
      <c r="G23" s="466"/>
      <c r="H23" s="468"/>
      <c r="I23" s="23"/>
      <c r="J23" s="24">
        <v>6</v>
      </c>
      <c r="K23" s="25" t="s">
        <v>440</v>
      </c>
      <c r="L23" s="26">
        <f>IF(ISERROR(VLOOKUP(K23,'KAYIT LİSTESİ'!$B$4:$H$466,2,0)),"",(VLOOKUP(K23,'KAYIT LİSTESİ'!$B$4:$H$466,2,0)))</f>
        <v>173</v>
      </c>
      <c r="M23" s="27" t="str">
        <f>IF(ISERROR(VLOOKUP(K23,'KAYIT LİSTESİ'!$B$4:$H$466,4,0)),"",(VLOOKUP(K23,'KAYIT LİSTESİ'!$B$4:$H$466,4,0)))</f>
        <v>19.2.1960</v>
      </c>
      <c r="N23" s="27" t="str">
        <f>IF(ISERROR(VLOOKUP(K23,'KAYIT LİSTESİ'!$B$4:$N$466,13,0)),"",(VLOOKUP(K23,'KAYIT LİSTESİ'!$B$4:$N$466,13,0)))</f>
        <v>F-55</v>
      </c>
      <c r="O23" s="46" t="str">
        <f>IF(ISERROR(VLOOKUP(K23,'KAYIT LİSTESİ'!$B$4:$H$466,5,0)),"",(VLOOKUP(K23,'KAYIT LİSTESİ'!$B$4:$H$466,5,0)))</f>
        <v>AYNUR AYDOĞAN</v>
      </c>
      <c r="P23" s="46" t="str">
        <f>IF(ISERROR(VLOOKUP(K23,'KAYIT LİSTESİ'!$B$4:$H$466,6,0)),"",(VLOOKUP(K23,'KAYIT LİSTESİ'!$B$4:$H$466,6,0)))</f>
        <v>ELİT SPOR</v>
      </c>
      <c r="Q23" s="233" t="s">
        <v>1079</v>
      </c>
      <c r="R23" s="26" t="s">
        <v>278</v>
      </c>
    </row>
    <row r="24" spans="1:18" s="20" customFormat="1" ht="27.6" customHeight="1" x14ac:dyDescent="0.2">
      <c r="A24" s="70">
        <v>1</v>
      </c>
      <c r="B24" s="70">
        <v>66</v>
      </c>
      <c r="C24" s="117" t="s">
        <v>907</v>
      </c>
      <c r="D24" s="117" t="s">
        <v>895</v>
      </c>
      <c r="E24" s="181" t="s">
        <v>908</v>
      </c>
      <c r="F24" s="182" t="s">
        <v>218</v>
      </c>
      <c r="G24" s="233">
        <v>2030</v>
      </c>
      <c r="H24" s="234"/>
      <c r="I24" s="23"/>
      <c r="J24" s="24">
        <v>7</v>
      </c>
      <c r="K24" s="25" t="s">
        <v>441</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t="s">
        <v>278</v>
      </c>
      <c r="B25" s="70">
        <v>213</v>
      </c>
      <c r="C25" s="117">
        <v>24949</v>
      </c>
      <c r="D25" s="117" t="s">
        <v>895</v>
      </c>
      <c r="E25" s="181" t="s">
        <v>951</v>
      </c>
      <c r="F25" s="182" t="s">
        <v>221</v>
      </c>
      <c r="G25" s="233" t="s">
        <v>1079</v>
      </c>
      <c r="H25" s="71"/>
      <c r="I25" s="23"/>
      <c r="J25" s="24">
        <v>8</v>
      </c>
      <c r="K25" s="25" t="s">
        <v>442</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c r="B26" s="70"/>
      <c r="C26" s="117"/>
      <c r="D26" s="117"/>
      <c r="E26" s="181"/>
      <c r="F26" s="182"/>
      <c r="G26" s="233"/>
      <c r="H26" s="71"/>
      <c r="I26" s="23"/>
      <c r="J26" s="323" t="s">
        <v>18</v>
      </c>
      <c r="K26" s="324"/>
      <c r="L26" s="324"/>
      <c r="M26" s="324"/>
      <c r="N26" s="324"/>
      <c r="O26" s="326" t="s">
        <v>426</v>
      </c>
      <c r="P26" s="373" t="s">
        <v>1087</v>
      </c>
      <c r="Q26" s="324"/>
      <c r="R26" s="325"/>
    </row>
    <row r="27" spans="1:18" s="20" customFormat="1" ht="27.6" customHeight="1" x14ac:dyDescent="0.2">
      <c r="A27" s="70"/>
      <c r="B27" s="70"/>
      <c r="C27" s="117"/>
      <c r="D27" s="117"/>
      <c r="E27" s="181"/>
      <c r="F27" s="182"/>
      <c r="G27" s="233"/>
      <c r="H27" s="71"/>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469" t="s">
        <v>12</v>
      </c>
      <c r="B28" s="470" t="s">
        <v>141</v>
      </c>
      <c r="C28" s="462" t="s">
        <v>281</v>
      </c>
      <c r="D28" s="463"/>
      <c r="E28" s="464" t="str">
        <f>'YARIŞMA PROGRAMI'!M5</f>
        <v>AYTEN BENLİ-15.21</v>
      </c>
      <c r="F28" s="465"/>
      <c r="G28" s="466" t="s">
        <v>15</v>
      </c>
      <c r="H28" s="467" t="s">
        <v>27</v>
      </c>
      <c r="I28" s="23"/>
      <c r="J28" s="24">
        <v>1</v>
      </c>
      <c r="K28" s="25" t="s">
        <v>443</v>
      </c>
      <c r="L28" s="26">
        <f>IF(ISERROR(VLOOKUP(K28,'KAYIT LİSTESİ'!$B$4:$H$466,2,0)),"",(VLOOKUP(K28,'KAYIT LİSTESİ'!$B$4:$H$466,2,0)))</f>
        <v>69</v>
      </c>
      <c r="M28" s="27" t="str">
        <f>IF(ISERROR(VLOOKUP(K28,'KAYIT LİSTESİ'!$B$4:$H$466,4,0)),"",(VLOOKUP(K28,'KAYIT LİSTESİ'!$B$4:$H$466,4,0)))</f>
        <v>22.12.1951</v>
      </c>
      <c r="N28" s="27" t="str">
        <f>IF(ISERROR(VLOOKUP(K28,'KAYIT LİSTESİ'!$B$4:$N$466,13,0)),"",(VLOOKUP(K28,'KAYIT LİSTESİ'!$B$4:$N$466,13,0)))</f>
        <v>F-60</v>
      </c>
      <c r="O28" s="46" t="str">
        <f>IF(ISERROR(VLOOKUP(K28,'KAYIT LİSTESİ'!$B$4:$H$466,5,0)),"",(VLOOKUP(K28,'KAYIT LİSTESİ'!$B$4:$H$466,5,0)))</f>
        <v>KAMER ERÇELEBİ</v>
      </c>
      <c r="P28" s="46" t="str">
        <f>IF(ISERROR(VLOOKUP(K28,'KAYIT LİSTESİ'!$B$4:$H$466,6,0)),"",(VLOOKUP(K28,'KAYIT LİSTESİ'!$B$4:$H$466,6,0)))</f>
        <v>İZMİR ATLETİZM SPOR KULÜBÜ</v>
      </c>
      <c r="Q28" s="28">
        <v>2043</v>
      </c>
      <c r="R28" s="26">
        <v>1</v>
      </c>
    </row>
    <row r="29" spans="1:18" s="20" customFormat="1" ht="27.6" customHeight="1" x14ac:dyDescent="0.2">
      <c r="A29" s="469"/>
      <c r="B29" s="471"/>
      <c r="C29" s="252" t="s">
        <v>280</v>
      </c>
      <c r="D29" s="253" t="s">
        <v>217</v>
      </c>
      <c r="E29" s="251" t="s">
        <v>14</v>
      </c>
      <c r="F29" s="251" t="s">
        <v>45</v>
      </c>
      <c r="G29" s="466"/>
      <c r="H29" s="468"/>
      <c r="I29" s="23"/>
      <c r="J29" s="24">
        <v>2</v>
      </c>
      <c r="K29" s="25" t="s">
        <v>444</v>
      </c>
      <c r="L29" s="26">
        <f>IF(ISERROR(VLOOKUP(K29,'KAYIT LİSTESİ'!$B$4:$H$466,2,0)),"",(VLOOKUP(K29,'KAYIT LİSTESİ'!$B$4:$H$466,2,0)))</f>
        <v>96</v>
      </c>
      <c r="M29" s="27" t="str">
        <f>IF(ISERROR(VLOOKUP(K29,'KAYIT LİSTESİ'!$B$4:$H$466,4,0)),"",(VLOOKUP(K29,'KAYIT LİSTESİ'!$B$4:$H$466,4,0)))</f>
        <v>29.8.1951</v>
      </c>
      <c r="N29" s="27" t="str">
        <f>IF(ISERROR(VLOOKUP(K29,'KAYIT LİSTESİ'!$B$4:$N$466,13,0)),"",(VLOOKUP(K29,'KAYIT LİSTESİ'!$B$4:$N$466,13,0)))</f>
        <v>F-60</v>
      </c>
      <c r="O29" s="46" t="str">
        <f>IF(ISERROR(VLOOKUP(K29,'KAYIT LİSTESİ'!$B$4:$H$466,5,0)),"",(VLOOKUP(K29,'KAYIT LİSTESİ'!$B$4:$H$466,5,0)))</f>
        <v>AYSEL YILDIZ</v>
      </c>
      <c r="P29" s="46" t="str">
        <f>IF(ISERROR(VLOOKUP(K29,'KAYIT LİSTESİ'!$B$4:$H$466,6,0)),"",(VLOOKUP(K29,'KAYIT LİSTESİ'!$B$4:$H$466,6,0)))</f>
        <v>İZMİR MASTERLER ATL. KULÜBÜ</v>
      </c>
      <c r="Q29" s="28">
        <v>2134</v>
      </c>
      <c r="R29" s="26">
        <v>2</v>
      </c>
    </row>
    <row r="30" spans="1:18" s="20" customFormat="1" ht="27.6" customHeight="1" x14ac:dyDescent="0.2">
      <c r="A30" s="70">
        <v>1</v>
      </c>
      <c r="B30" s="70">
        <v>149</v>
      </c>
      <c r="C30" s="117" t="s">
        <v>860</v>
      </c>
      <c r="D30" s="117" t="s">
        <v>881</v>
      </c>
      <c r="E30" s="181" t="s">
        <v>861</v>
      </c>
      <c r="F30" s="182" t="s">
        <v>218</v>
      </c>
      <c r="G30" s="118">
        <v>1454</v>
      </c>
      <c r="H30" s="363" t="s">
        <v>1081</v>
      </c>
      <c r="I30" s="23"/>
      <c r="J30" s="24">
        <v>3</v>
      </c>
      <c r="K30" s="25" t="s">
        <v>445</v>
      </c>
      <c r="L30" s="26">
        <f>IF(ISERROR(VLOOKUP(K30,'KAYIT LİSTESİ'!$B$4:$H$466,2,0)),"",(VLOOKUP(K30,'KAYIT LİSTESİ'!$B$4:$H$466,2,0)))</f>
        <v>51</v>
      </c>
      <c r="M30" s="27" t="str">
        <f>IF(ISERROR(VLOOKUP(K30,'KAYIT LİSTESİ'!$B$4:$H$466,4,0)),"",(VLOOKUP(K30,'KAYIT LİSTESİ'!$B$4:$H$466,4,0)))</f>
        <v>10.4.1950</v>
      </c>
      <c r="N30" s="27" t="str">
        <f>IF(ISERROR(VLOOKUP(K30,'KAYIT LİSTESİ'!$B$4:$N$466,13,0)),"",(VLOOKUP(K30,'KAYIT LİSTESİ'!$B$4:$N$466,13,0)))</f>
        <v>F-65</v>
      </c>
      <c r="O30" s="46" t="str">
        <f>IF(ISERROR(VLOOKUP(K30,'KAYIT LİSTESİ'!$B$4:$H$466,5,0)),"",(VLOOKUP(K30,'KAYIT LİSTESİ'!$B$4:$H$466,5,0)))</f>
        <v>GAZEL DEMİRAY</v>
      </c>
      <c r="P30" s="46" t="str">
        <f>IF(ISERROR(VLOOKUP(K30,'KAYIT LİSTESİ'!$B$4:$H$466,6,0)),"",(VLOOKUP(K30,'KAYIT LİSTESİ'!$B$4:$H$466,6,0)))</f>
        <v>İZMİR ATLETİZM SPOR KULÜBÜ</v>
      </c>
      <c r="Q30" s="28">
        <v>2633</v>
      </c>
      <c r="R30" s="26">
        <v>3</v>
      </c>
    </row>
    <row r="31" spans="1:18" s="20" customFormat="1" ht="27.6" customHeight="1" x14ac:dyDescent="0.2">
      <c r="A31" s="70">
        <v>2</v>
      </c>
      <c r="B31" s="70">
        <v>174</v>
      </c>
      <c r="C31" s="117" t="s">
        <v>862</v>
      </c>
      <c r="D31" s="117" t="s">
        <v>881</v>
      </c>
      <c r="E31" s="181" t="s">
        <v>863</v>
      </c>
      <c r="F31" s="182" t="s">
        <v>221</v>
      </c>
      <c r="G31" s="118">
        <v>2402</v>
      </c>
      <c r="H31" s="71"/>
      <c r="I31" s="23"/>
      <c r="J31" s="24">
        <v>4</v>
      </c>
      <c r="K31" s="25" t="s">
        <v>446</v>
      </c>
      <c r="L31" s="26">
        <f>IF(ISERROR(VLOOKUP(K31,'KAYIT LİSTESİ'!$B$4:$H$466,2,0)),"",(VLOOKUP(K31,'KAYIT LİSTESİ'!$B$4:$H$466,2,0)))</f>
        <v>64</v>
      </c>
      <c r="M31" s="27" t="str">
        <f>IF(ISERROR(VLOOKUP(K31,'KAYIT LİSTESİ'!$B$4:$H$466,4,0)),"",(VLOOKUP(K31,'KAYIT LİSTESİ'!$B$4:$H$466,4,0)))</f>
        <v>2.5.1938</v>
      </c>
      <c r="N31" s="27" t="str">
        <f>IF(ISERROR(VLOOKUP(K31,'KAYIT LİSTESİ'!$B$4:$N$466,13,0)),"",(VLOOKUP(K31,'KAYIT LİSTESİ'!$B$4:$N$466,13,0)))</f>
        <v>F-75</v>
      </c>
      <c r="O31" s="46" t="str">
        <f>IF(ISERROR(VLOOKUP(K31,'KAYIT LİSTESİ'!$B$4:$H$466,5,0)),"",(VLOOKUP(K31,'KAYIT LİSTESİ'!$B$4:$H$466,5,0)))</f>
        <v>KABADAYI YÜKSELEN</v>
      </c>
      <c r="P31" s="46" t="str">
        <f>IF(ISERROR(VLOOKUP(K31,'KAYIT LİSTESİ'!$B$4:$H$466,6,0)),"",(VLOOKUP(K31,'KAYIT LİSTESİ'!$B$4:$H$466,6,0)))</f>
        <v>İZMİR MASTERLER ATL. KULÜBÜ</v>
      </c>
      <c r="Q31" s="28" t="s">
        <v>1079</v>
      </c>
      <c r="R31" s="26" t="s">
        <v>278</v>
      </c>
    </row>
    <row r="32" spans="1:18" s="20" customFormat="1" ht="27.6" customHeight="1" x14ac:dyDescent="0.2">
      <c r="A32" s="70" t="s">
        <v>278</v>
      </c>
      <c r="B32" s="70">
        <v>75</v>
      </c>
      <c r="C32" s="117" t="s">
        <v>858</v>
      </c>
      <c r="D32" s="117" t="s">
        <v>881</v>
      </c>
      <c r="E32" s="181" t="s">
        <v>859</v>
      </c>
      <c r="F32" s="182" t="s">
        <v>218</v>
      </c>
      <c r="G32" s="118" t="s">
        <v>1079</v>
      </c>
      <c r="H32" s="71"/>
      <c r="I32" s="23"/>
      <c r="J32" s="24">
        <v>5</v>
      </c>
      <c r="K32" s="25" t="s">
        <v>447</v>
      </c>
      <c r="L32" s="26">
        <f>IF(ISERROR(VLOOKUP(K32,'KAYIT LİSTESİ'!$B$4:$H$466,2,0)),"",(VLOOKUP(K32,'KAYIT LİSTESİ'!$B$4:$H$466,2,0)))</f>
        <v>152</v>
      </c>
      <c r="M32" s="27" t="str">
        <f>IF(ISERROR(VLOOKUP(K32,'KAYIT LİSTESİ'!$B$4:$H$466,4,0)),"",(VLOOKUP(K32,'KAYIT LİSTESİ'!$B$4:$H$466,4,0)))</f>
        <v>1.1.1939</v>
      </c>
      <c r="N32" s="27" t="str">
        <f>IF(ISERROR(VLOOKUP(K32,'KAYIT LİSTESİ'!$B$4:$N$466,13,0)),"",(VLOOKUP(K32,'KAYIT LİSTESİ'!$B$4:$N$466,13,0)))</f>
        <v>F-75</v>
      </c>
      <c r="O32" s="46" t="str">
        <f>IF(ISERROR(VLOOKUP(K32,'KAYIT LİSTESİ'!$B$4:$H$466,5,0)),"",(VLOOKUP(K32,'KAYIT LİSTESİ'!$B$4:$H$466,5,0)))</f>
        <v>FEHİME ÖZKAN</v>
      </c>
      <c r="P32" s="46" t="str">
        <f>IF(ISERROR(VLOOKUP(K32,'KAYIT LİSTESİ'!$B$4:$H$466,6,0)),"",(VLOOKUP(K32,'KAYIT LİSTESİ'!$B$4:$H$466,6,0)))</f>
        <v>İZMİR ATLETİZM SPOR KULÜBÜ</v>
      </c>
      <c r="Q32" s="28">
        <v>2674</v>
      </c>
      <c r="R32" s="26">
        <v>4</v>
      </c>
    </row>
    <row r="33" spans="1:18" s="20" customFormat="1" ht="27.6" customHeight="1" x14ac:dyDescent="0.2">
      <c r="A33" s="70"/>
      <c r="B33" s="70"/>
      <c r="C33" s="117"/>
      <c r="D33" s="117"/>
      <c r="E33" s="181"/>
      <c r="F33" s="182"/>
      <c r="G33" s="118"/>
      <c r="H33" s="71"/>
      <c r="I33" s="23"/>
      <c r="J33" s="24">
        <v>6</v>
      </c>
      <c r="K33" s="25" t="s">
        <v>448</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c r="B34" s="70"/>
      <c r="C34" s="117"/>
      <c r="D34" s="117"/>
      <c r="E34" s="181"/>
      <c r="F34" s="182"/>
      <c r="G34" s="118"/>
      <c r="H34" s="71"/>
      <c r="I34" s="23"/>
      <c r="J34" s="24">
        <v>7</v>
      </c>
      <c r="K34" s="25" t="s">
        <v>449</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c r="B35" s="70"/>
      <c r="C35" s="117"/>
      <c r="D35" s="117"/>
      <c r="E35" s="181"/>
      <c r="F35" s="182"/>
      <c r="G35" s="118"/>
      <c r="H35" s="71"/>
      <c r="I35" s="23"/>
      <c r="J35" s="24">
        <v>8</v>
      </c>
      <c r="K35" s="25" t="s">
        <v>450</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469" t="s">
        <v>12</v>
      </c>
      <c r="B36" s="470" t="s">
        <v>141</v>
      </c>
      <c r="C36" s="462" t="s">
        <v>281</v>
      </c>
      <c r="D36" s="463"/>
      <c r="E36" s="464" t="str">
        <f>'YARIŞMA PROGRAMI'!N5</f>
        <v>AYCAN ÖNEL-16.5</v>
      </c>
      <c r="F36" s="465"/>
      <c r="G36" s="466" t="s">
        <v>15</v>
      </c>
      <c r="H36" s="467" t="s">
        <v>27</v>
      </c>
      <c r="I36" s="23"/>
      <c r="J36" s="323" t="s">
        <v>42</v>
      </c>
      <c r="K36" s="324"/>
      <c r="L36" s="324"/>
      <c r="M36" s="324"/>
      <c r="N36" s="324"/>
      <c r="O36" s="326" t="s">
        <v>426</v>
      </c>
      <c r="P36" s="324"/>
      <c r="Q36" s="324"/>
      <c r="R36" s="325"/>
    </row>
    <row r="37" spans="1:18" s="20" customFormat="1" ht="27.6" customHeight="1" x14ac:dyDescent="0.2">
      <c r="A37" s="469"/>
      <c r="B37" s="471"/>
      <c r="C37" s="252" t="s">
        <v>280</v>
      </c>
      <c r="D37" s="253" t="s">
        <v>217</v>
      </c>
      <c r="E37" s="251" t="s">
        <v>14</v>
      </c>
      <c r="F37" s="251" t="s">
        <v>45</v>
      </c>
      <c r="G37" s="466"/>
      <c r="H37" s="468"/>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70">
        <v>1</v>
      </c>
      <c r="B38" s="70">
        <v>68</v>
      </c>
      <c r="C38" s="117" t="s">
        <v>864</v>
      </c>
      <c r="D38" s="117" t="s">
        <v>882</v>
      </c>
      <c r="E38" s="181" t="s">
        <v>865</v>
      </c>
      <c r="F38" s="182" t="s">
        <v>218</v>
      </c>
      <c r="G38" s="118">
        <v>1743</v>
      </c>
      <c r="H38" s="71"/>
      <c r="I38" s="23"/>
      <c r="J38" s="24">
        <v>1</v>
      </c>
      <c r="K38" s="25" t="s">
        <v>451</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70" t="s">
        <v>278</v>
      </c>
      <c r="B39" s="70">
        <v>99</v>
      </c>
      <c r="C39" s="117" t="s">
        <v>866</v>
      </c>
      <c r="D39" s="117" t="s">
        <v>882</v>
      </c>
      <c r="E39" s="181" t="s">
        <v>867</v>
      </c>
      <c r="F39" s="182" t="s">
        <v>220</v>
      </c>
      <c r="G39" s="118" t="s">
        <v>1079</v>
      </c>
      <c r="H39" s="71"/>
      <c r="I39" s="23"/>
      <c r="J39" s="24">
        <v>2</v>
      </c>
      <c r="K39" s="25" t="s">
        <v>452</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t="s">
        <v>278</v>
      </c>
      <c r="B40" s="70">
        <v>173</v>
      </c>
      <c r="C40" s="117" t="s">
        <v>868</v>
      </c>
      <c r="D40" s="117" t="s">
        <v>882</v>
      </c>
      <c r="E40" s="181" t="s">
        <v>869</v>
      </c>
      <c r="F40" s="182" t="s">
        <v>870</v>
      </c>
      <c r="G40" s="118" t="s">
        <v>1079</v>
      </c>
      <c r="H40" s="71"/>
      <c r="I40" s="23"/>
      <c r="J40" s="24">
        <v>3</v>
      </c>
      <c r="K40" s="25" t="s">
        <v>453</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c r="B41" s="70"/>
      <c r="C41" s="117"/>
      <c r="D41" s="117"/>
      <c r="E41" s="181"/>
      <c r="F41" s="182"/>
      <c r="G41" s="118"/>
      <c r="H41" s="71"/>
      <c r="I41" s="23"/>
      <c r="J41" s="24">
        <v>4</v>
      </c>
      <c r="K41" s="25" t="s">
        <v>454</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70"/>
      <c r="B42" s="70"/>
      <c r="C42" s="117"/>
      <c r="D42" s="117"/>
      <c r="E42" s="181"/>
      <c r="F42" s="182"/>
      <c r="G42" s="118"/>
      <c r="H42" s="71"/>
      <c r="I42" s="23"/>
      <c r="J42" s="24">
        <v>5</v>
      </c>
      <c r="K42" s="25" t="s">
        <v>455</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469" t="s">
        <v>12</v>
      </c>
      <c r="B43" s="470" t="s">
        <v>141</v>
      </c>
      <c r="C43" s="462" t="s">
        <v>281</v>
      </c>
      <c r="D43" s="463"/>
      <c r="E43" s="464" t="str">
        <f>'YARIŞMA PROGRAMI'!O5</f>
        <v>Ç.SOLAN ŞENSOY-16.9</v>
      </c>
      <c r="F43" s="465"/>
      <c r="G43" s="466" t="s">
        <v>15</v>
      </c>
      <c r="H43" s="467" t="s">
        <v>27</v>
      </c>
      <c r="I43" s="23"/>
      <c r="J43" s="24">
        <v>6</v>
      </c>
      <c r="K43" s="25" t="s">
        <v>456</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469"/>
      <c r="B44" s="471"/>
      <c r="C44" s="252" t="s">
        <v>280</v>
      </c>
      <c r="D44" s="253" t="s">
        <v>217</v>
      </c>
      <c r="E44" s="251" t="s">
        <v>14</v>
      </c>
      <c r="F44" s="251" t="s">
        <v>45</v>
      </c>
      <c r="G44" s="466"/>
      <c r="H44" s="468"/>
      <c r="I44" s="23"/>
      <c r="J44" s="24">
        <v>7</v>
      </c>
      <c r="K44" s="25" t="s">
        <v>457</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70">
        <v>1</v>
      </c>
      <c r="B45" s="70">
        <v>69</v>
      </c>
      <c r="C45" s="117" t="s">
        <v>871</v>
      </c>
      <c r="D45" s="117" t="s">
        <v>883</v>
      </c>
      <c r="E45" s="181" t="s">
        <v>872</v>
      </c>
      <c r="F45" s="182" t="s">
        <v>218</v>
      </c>
      <c r="G45" s="118">
        <v>2043</v>
      </c>
      <c r="H45" s="71"/>
      <c r="I45" s="23"/>
      <c r="J45" s="24">
        <v>8</v>
      </c>
      <c r="K45" s="25" t="s">
        <v>458</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70">
        <v>2</v>
      </c>
      <c r="B46" s="70">
        <v>96</v>
      </c>
      <c r="C46" s="117" t="s">
        <v>873</v>
      </c>
      <c r="D46" s="117" t="s">
        <v>883</v>
      </c>
      <c r="E46" s="181" t="s">
        <v>874</v>
      </c>
      <c r="F46" s="182" t="s">
        <v>220</v>
      </c>
      <c r="G46" s="118">
        <v>2134</v>
      </c>
      <c r="H46" s="71"/>
      <c r="I46" s="23"/>
      <c r="J46" s="323" t="s">
        <v>43</v>
      </c>
      <c r="K46" s="324"/>
      <c r="L46" s="324"/>
      <c r="M46" s="324"/>
      <c r="N46" s="324"/>
      <c r="O46" s="326" t="s">
        <v>426</v>
      </c>
      <c r="P46" s="324"/>
      <c r="Q46" s="324"/>
      <c r="R46" s="325"/>
    </row>
    <row r="47" spans="1:18" s="20" customFormat="1" ht="27.6" customHeight="1" x14ac:dyDescent="0.2">
      <c r="A47" s="70"/>
      <c r="B47" s="70"/>
      <c r="C47" s="117"/>
      <c r="D47" s="117"/>
      <c r="E47" s="181"/>
      <c r="F47" s="182"/>
      <c r="G47" s="118"/>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c r="B48" s="70"/>
      <c r="C48" s="117"/>
      <c r="D48" s="117"/>
      <c r="E48" s="181"/>
      <c r="F48" s="182"/>
      <c r="G48" s="118"/>
      <c r="H48" s="71"/>
      <c r="I48" s="23"/>
      <c r="J48" s="24">
        <v>1</v>
      </c>
      <c r="K48" s="25" t="s">
        <v>459</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70"/>
      <c r="B49" s="70"/>
      <c r="C49" s="117"/>
      <c r="D49" s="117"/>
      <c r="E49" s="181"/>
      <c r="F49" s="182"/>
      <c r="G49" s="118"/>
      <c r="H49" s="71"/>
      <c r="I49" s="23"/>
      <c r="J49" s="24">
        <v>2</v>
      </c>
      <c r="K49" s="25" t="s">
        <v>460</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469" t="s">
        <v>12</v>
      </c>
      <c r="B50" s="470" t="s">
        <v>141</v>
      </c>
      <c r="C50" s="462" t="s">
        <v>281</v>
      </c>
      <c r="D50" s="463"/>
      <c r="E50" s="464" t="str">
        <f>'YARIŞMA PROGRAMI'!P5</f>
        <v>Ç.SOLAN ŞENSOY-18.94</v>
      </c>
      <c r="F50" s="465"/>
      <c r="G50" s="466" t="s">
        <v>15</v>
      </c>
      <c r="H50" s="467" t="s">
        <v>27</v>
      </c>
      <c r="I50" s="23"/>
      <c r="J50" s="24">
        <v>3</v>
      </c>
      <c r="K50" s="25" t="s">
        <v>461</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469"/>
      <c r="B51" s="471"/>
      <c r="C51" s="252" t="s">
        <v>280</v>
      </c>
      <c r="D51" s="253" t="s">
        <v>217</v>
      </c>
      <c r="E51" s="251" t="s">
        <v>14</v>
      </c>
      <c r="F51" s="251" t="s">
        <v>45</v>
      </c>
      <c r="G51" s="466"/>
      <c r="H51" s="468"/>
      <c r="I51" s="23"/>
      <c r="J51" s="24">
        <v>4</v>
      </c>
      <c r="K51" s="25" t="s">
        <v>462</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70">
        <v>1</v>
      </c>
      <c r="B52" s="70">
        <v>51</v>
      </c>
      <c r="C52" s="117" t="s">
        <v>875</v>
      </c>
      <c r="D52" s="117" t="s">
        <v>884</v>
      </c>
      <c r="E52" s="181" t="s">
        <v>876</v>
      </c>
      <c r="F52" s="182" t="s">
        <v>218</v>
      </c>
      <c r="G52" s="118">
        <v>2633</v>
      </c>
      <c r="H52" s="71"/>
      <c r="I52" s="23"/>
      <c r="J52" s="24">
        <v>5</v>
      </c>
      <c r="K52" s="25" t="s">
        <v>463</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70"/>
      <c r="B53" s="70"/>
      <c r="C53" s="117"/>
      <c r="D53" s="117"/>
      <c r="E53" s="181"/>
      <c r="F53" s="182"/>
      <c r="G53" s="118"/>
      <c r="H53" s="71"/>
      <c r="I53" s="23"/>
      <c r="J53" s="24">
        <v>6</v>
      </c>
      <c r="K53" s="25" t="s">
        <v>464</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469" t="s">
        <v>12</v>
      </c>
      <c r="B54" s="470" t="s">
        <v>141</v>
      </c>
      <c r="C54" s="462" t="s">
        <v>281</v>
      </c>
      <c r="D54" s="463"/>
      <c r="E54" s="464" t="str">
        <f>'YARIŞMA PROGRAMI'!R5</f>
        <v>YÜKSELEN KARADAYI-22.50</v>
      </c>
      <c r="F54" s="465"/>
      <c r="G54" s="466" t="s">
        <v>15</v>
      </c>
      <c r="H54" s="467" t="s">
        <v>27</v>
      </c>
      <c r="I54" s="23"/>
      <c r="J54" s="24">
        <v>7</v>
      </c>
      <c r="K54" s="25" t="s">
        <v>465</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469"/>
      <c r="B55" s="471"/>
      <c r="C55" s="337" t="s">
        <v>280</v>
      </c>
      <c r="D55" s="338" t="s">
        <v>217</v>
      </c>
      <c r="E55" s="364" t="s">
        <v>14</v>
      </c>
      <c r="F55" s="364" t="s">
        <v>45</v>
      </c>
      <c r="G55" s="466"/>
      <c r="H55" s="468"/>
      <c r="I55" s="23"/>
      <c r="J55" s="24">
        <v>8</v>
      </c>
      <c r="K55" s="25" t="s">
        <v>466</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s="20" customFormat="1" ht="27.6" customHeight="1" x14ac:dyDescent="0.2">
      <c r="A56" s="70">
        <v>1</v>
      </c>
      <c r="B56" s="70">
        <v>152</v>
      </c>
      <c r="C56" s="117" t="s">
        <v>879</v>
      </c>
      <c r="D56" s="117" t="s">
        <v>885</v>
      </c>
      <c r="E56" s="181" t="s">
        <v>880</v>
      </c>
      <c r="F56" s="182" t="s">
        <v>218</v>
      </c>
      <c r="G56" s="118">
        <v>2674</v>
      </c>
      <c r="H56" s="71"/>
      <c r="I56" s="23"/>
      <c r="J56" s="323" t="s">
        <v>44</v>
      </c>
      <c r="K56" s="324"/>
      <c r="L56" s="324"/>
      <c r="M56" s="324"/>
      <c r="N56" s="324"/>
      <c r="O56" s="326" t="s">
        <v>426</v>
      </c>
      <c r="P56" s="324"/>
      <c r="Q56" s="324"/>
      <c r="R56" s="325"/>
    </row>
    <row r="57" spans="1:19" s="20" customFormat="1" ht="27.6" customHeight="1" x14ac:dyDescent="0.2">
      <c r="A57" s="70" t="s">
        <v>278</v>
      </c>
      <c r="B57" s="70">
        <v>64</v>
      </c>
      <c r="C57" s="117" t="s">
        <v>877</v>
      </c>
      <c r="D57" s="117" t="s">
        <v>885</v>
      </c>
      <c r="E57" s="181" t="s">
        <v>878</v>
      </c>
      <c r="F57" s="182" t="s">
        <v>220</v>
      </c>
      <c r="G57" s="118" t="s">
        <v>1079</v>
      </c>
      <c r="H57" s="71"/>
      <c r="I57" s="23"/>
      <c r="J57" s="45" t="s">
        <v>12</v>
      </c>
      <c r="K57" s="42" t="s">
        <v>142</v>
      </c>
      <c r="L57" s="42" t="s">
        <v>141</v>
      </c>
      <c r="M57" s="43" t="s">
        <v>13</v>
      </c>
      <c r="N57" s="43" t="s">
        <v>217</v>
      </c>
      <c r="O57" s="44" t="s">
        <v>14</v>
      </c>
      <c r="P57" s="44" t="s">
        <v>45</v>
      </c>
      <c r="Q57" s="42" t="s">
        <v>15</v>
      </c>
      <c r="R57" s="42" t="s">
        <v>27</v>
      </c>
    </row>
    <row r="58" spans="1:19" s="20" customFormat="1" ht="27.6" customHeight="1" x14ac:dyDescent="0.2">
      <c r="A58" s="70"/>
      <c r="B58" s="70"/>
      <c r="C58" s="117"/>
      <c r="D58" s="117"/>
      <c r="E58" s="181"/>
      <c r="F58" s="182"/>
      <c r="G58" s="118"/>
      <c r="H58" s="71"/>
      <c r="I58" s="23"/>
      <c r="J58" s="24">
        <v>1</v>
      </c>
      <c r="K58" s="25" t="s">
        <v>467</v>
      </c>
      <c r="L58" s="26" t="str">
        <f>IF(ISERROR(VLOOKUP(K58,'KAYIT LİSTESİ'!$B$4:$H$466,2,0)),"",(VLOOKUP(K58,'KAYIT LİSTESİ'!$B$4:$H$466,2,0)))</f>
        <v/>
      </c>
      <c r="M58" s="27" t="str">
        <f>IF(ISERROR(VLOOKUP(K58,'KAYIT LİSTESİ'!$B$4:$H$466,4,0)),"",(VLOOKUP(K58,'KAYIT LİSTESİ'!$B$4:$H$466,4,0)))</f>
        <v/>
      </c>
      <c r="N58" s="27" t="str">
        <f>IF(ISERROR(VLOOKUP(K58,'KAYIT LİSTESİ'!$B$4:$N$466,13,0)),"",(VLOOKUP(K58,'KAYIT LİSTESİ'!$B$4:$N$466,13,0)))</f>
        <v/>
      </c>
      <c r="O58" s="46" t="str">
        <f>IF(ISERROR(VLOOKUP(K58,'KAYIT LİSTESİ'!$B$4:$H$466,5,0)),"",(VLOOKUP(K58,'KAYIT LİSTESİ'!$B$4:$H$466,5,0)))</f>
        <v/>
      </c>
      <c r="P58" s="46" t="str">
        <f>IF(ISERROR(VLOOKUP(K58,'KAYIT LİSTESİ'!$B$4:$H$466,6,0)),"",(VLOOKUP(K58,'KAYIT LİSTESİ'!$B$4:$H$466,6,0)))</f>
        <v/>
      </c>
      <c r="Q58" s="28"/>
      <c r="R58" s="26"/>
    </row>
    <row r="59" spans="1:19" s="20" customFormat="1" ht="27.6" customHeight="1" x14ac:dyDescent="0.2">
      <c r="A59" s="70"/>
      <c r="B59" s="70"/>
      <c r="C59" s="117"/>
      <c r="D59" s="117"/>
      <c r="E59" s="181"/>
      <c r="F59" s="182"/>
      <c r="G59" s="118"/>
      <c r="H59" s="71"/>
      <c r="I59" s="23"/>
      <c r="J59" s="24">
        <v>2</v>
      </c>
      <c r="K59" s="25" t="s">
        <v>468</v>
      </c>
      <c r="L59" s="26" t="str">
        <f>IF(ISERROR(VLOOKUP(K59,'KAYIT LİSTESİ'!$B$4:$H$466,2,0)),"",(VLOOKUP(K59,'KAYIT LİSTESİ'!$B$4:$H$466,2,0)))</f>
        <v/>
      </c>
      <c r="M59" s="27" t="str">
        <f>IF(ISERROR(VLOOKUP(K59,'KAYIT LİSTESİ'!$B$4:$H$466,4,0)),"",(VLOOKUP(K59,'KAYIT LİSTESİ'!$B$4:$H$466,4,0)))</f>
        <v/>
      </c>
      <c r="N59" s="27" t="str">
        <f>IF(ISERROR(VLOOKUP(K59,'KAYIT LİSTESİ'!$B$4:$N$466,13,0)),"",(VLOOKUP(K59,'KAYIT LİSTESİ'!$B$4:$N$466,13,0)))</f>
        <v/>
      </c>
      <c r="O59" s="46" t="str">
        <f>IF(ISERROR(VLOOKUP(K59,'KAYIT LİSTESİ'!$B$4:$H$466,5,0)),"",(VLOOKUP(K59,'KAYIT LİSTESİ'!$B$4:$H$466,5,0)))</f>
        <v/>
      </c>
      <c r="P59" s="46" t="str">
        <f>IF(ISERROR(VLOOKUP(K59,'KAYIT LİSTESİ'!$B$4:$H$466,6,0)),"",(VLOOKUP(K59,'KAYIT LİSTESİ'!$B$4:$H$466,6,0)))</f>
        <v/>
      </c>
      <c r="Q59" s="28"/>
      <c r="R59" s="26"/>
    </row>
    <row r="60" spans="1:19" s="20" customFormat="1" ht="27.6" customHeight="1" x14ac:dyDescent="0.2">
      <c r="A60" s="469" t="s">
        <v>12</v>
      </c>
      <c r="B60" s="470" t="s">
        <v>141</v>
      </c>
      <c r="C60" s="462" t="s">
        <v>281</v>
      </c>
      <c r="D60" s="463"/>
      <c r="E60" s="464"/>
      <c r="F60" s="465"/>
      <c r="G60" s="466" t="s">
        <v>15</v>
      </c>
      <c r="H60" s="467" t="s">
        <v>27</v>
      </c>
      <c r="I60" s="23"/>
      <c r="J60" s="24">
        <v>3</v>
      </c>
      <c r="K60" s="25" t="s">
        <v>469</v>
      </c>
      <c r="L60" s="26" t="str">
        <f>IF(ISERROR(VLOOKUP(K60,'KAYIT LİSTESİ'!$B$4:$H$466,2,0)),"",(VLOOKUP(K60,'KAYIT LİSTESİ'!$B$4:$H$466,2,0)))</f>
        <v/>
      </c>
      <c r="M60" s="27" t="str">
        <f>IF(ISERROR(VLOOKUP(K60,'KAYIT LİSTESİ'!$B$4:$H$466,4,0)),"",(VLOOKUP(K60,'KAYIT LİSTESİ'!$B$4:$H$466,4,0)))</f>
        <v/>
      </c>
      <c r="N60" s="27" t="str">
        <f>IF(ISERROR(VLOOKUP(K60,'KAYIT LİSTESİ'!$B$4:$N$466,13,0)),"",(VLOOKUP(K60,'KAYIT LİSTESİ'!$B$4:$N$466,13,0)))</f>
        <v/>
      </c>
      <c r="O60" s="46" t="str">
        <f>IF(ISERROR(VLOOKUP(K60,'KAYIT LİSTESİ'!$B$4:$H$466,5,0)),"",(VLOOKUP(K60,'KAYIT LİSTESİ'!$B$4:$H$466,5,0)))</f>
        <v/>
      </c>
      <c r="P60" s="46" t="str">
        <f>IF(ISERROR(VLOOKUP(K60,'KAYIT LİSTESİ'!$B$4:$H$466,6,0)),"",(VLOOKUP(K60,'KAYIT LİSTESİ'!$B$4:$H$466,6,0)))</f>
        <v/>
      </c>
      <c r="Q60" s="28"/>
      <c r="R60" s="26"/>
    </row>
    <row r="61" spans="1:19" s="20" customFormat="1" ht="27.6" customHeight="1" x14ac:dyDescent="0.2">
      <c r="A61" s="469"/>
      <c r="B61" s="471"/>
      <c r="C61" s="252" t="s">
        <v>280</v>
      </c>
      <c r="D61" s="253" t="s">
        <v>217</v>
      </c>
      <c r="E61" s="251" t="s">
        <v>14</v>
      </c>
      <c r="F61" s="251" t="s">
        <v>45</v>
      </c>
      <c r="G61" s="466"/>
      <c r="H61" s="468"/>
      <c r="I61" s="23"/>
      <c r="J61" s="24">
        <v>4</v>
      </c>
      <c r="K61" s="25" t="s">
        <v>470</v>
      </c>
      <c r="L61" s="26" t="str">
        <f>IF(ISERROR(VLOOKUP(K61,'KAYIT LİSTESİ'!$B$4:$H$466,2,0)),"",(VLOOKUP(K61,'KAYIT LİSTESİ'!$B$4:$H$466,2,0)))</f>
        <v/>
      </c>
      <c r="M61" s="27" t="str">
        <f>IF(ISERROR(VLOOKUP(K61,'KAYIT LİSTESİ'!$B$4:$H$466,4,0)),"",(VLOOKUP(K61,'KAYIT LİSTESİ'!$B$4:$H$466,4,0)))</f>
        <v/>
      </c>
      <c r="N61" s="27" t="str">
        <f>IF(ISERROR(VLOOKUP(K61,'KAYIT LİSTESİ'!$B$4:$N$466,13,0)),"",(VLOOKUP(K61,'KAYIT LİSTESİ'!$B$4:$N$466,13,0)))</f>
        <v/>
      </c>
      <c r="O61" s="46" t="str">
        <f>IF(ISERROR(VLOOKUP(K61,'KAYIT LİSTESİ'!$B$4:$H$466,5,0)),"",(VLOOKUP(K61,'KAYIT LİSTESİ'!$B$4:$H$466,5,0)))</f>
        <v/>
      </c>
      <c r="P61" s="46" t="str">
        <f>IF(ISERROR(VLOOKUP(K61,'KAYIT LİSTESİ'!$B$4:$H$466,6,0)),"",(VLOOKUP(K61,'KAYIT LİSTESİ'!$B$4:$H$466,6,0)))</f>
        <v/>
      </c>
      <c r="Q61" s="28"/>
      <c r="R61" s="26"/>
    </row>
    <row r="62" spans="1:19" s="20" customFormat="1" ht="27.6" customHeight="1" x14ac:dyDescent="0.2">
      <c r="A62" s="70">
        <v>1</v>
      </c>
      <c r="B62" s="70"/>
      <c r="C62" s="117"/>
      <c r="D62" s="117"/>
      <c r="E62" s="181"/>
      <c r="F62" s="182"/>
      <c r="G62" s="118"/>
      <c r="H62" s="71"/>
      <c r="I62" s="23"/>
      <c r="J62" s="24">
        <v>5</v>
      </c>
      <c r="K62" s="25" t="s">
        <v>471</v>
      </c>
      <c r="L62" s="26" t="str">
        <f>IF(ISERROR(VLOOKUP(K62,'KAYIT LİSTESİ'!$B$4:$H$466,2,0)),"",(VLOOKUP(K62,'KAYIT LİSTESİ'!$B$4:$H$466,2,0)))</f>
        <v/>
      </c>
      <c r="M62" s="27" t="str">
        <f>IF(ISERROR(VLOOKUP(K62,'KAYIT LİSTESİ'!$B$4:$H$466,4,0)),"",(VLOOKUP(K62,'KAYIT LİSTESİ'!$B$4:$H$466,4,0)))</f>
        <v/>
      </c>
      <c r="N62" s="27" t="str">
        <f>IF(ISERROR(VLOOKUP(K62,'KAYIT LİSTESİ'!$B$4:$N$466,13,0)),"",(VLOOKUP(K62,'KAYIT LİSTESİ'!$B$4:$N$466,13,0)))</f>
        <v/>
      </c>
      <c r="O62" s="46" t="str">
        <f>IF(ISERROR(VLOOKUP(K62,'KAYIT LİSTESİ'!$B$4:$H$466,5,0)),"",(VLOOKUP(K62,'KAYIT LİSTESİ'!$B$4:$H$466,5,0)))</f>
        <v/>
      </c>
      <c r="P62" s="46" t="str">
        <f>IF(ISERROR(VLOOKUP(K62,'KAYIT LİSTESİ'!$B$4:$H$466,6,0)),"",(VLOOKUP(K62,'KAYIT LİSTESİ'!$B$4:$H$466,6,0)))</f>
        <v/>
      </c>
      <c r="Q62" s="28"/>
      <c r="R62" s="26"/>
    </row>
    <row r="63" spans="1:19" s="20" customFormat="1" ht="27.6" customHeight="1" x14ac:dyDescent="0.2">
      <c r="A63" s="70">
        <v>2</v>
      </c>
      <c r="B63" s="70"/>
      <c r="C63" s="117"/>
      <c r="D63" s="117"/>
      <c r="E63" s="181"/>
      <c r="F63" s="182"/>
      <c r="G63" s="118"/>
      <c r="H63" s="71"/>
      <c r="I63" s="23"/>
      <c r="J63" s="24">
        <v>6</v>
      </c>
      <c r="K63" s="25" t="s">
        <v>472</v>
      </c>
      <c r="L63" s="26" t="str">
        <f>IF(ISERROR(VLOOKUP(K63,'KAYIT LİSTESİ'!$B$4:$H$466,2,0)),"",(VLOOKUP(K63,'KAYIT LİSTESİ'!$B$4:$H$466,2,0)))</f>
        <v/>
      </c>
      <c r="M63" s="27" t="str">
        <f>IF(ISERROR(VLOOKUP(K63,'KAYIT LİSTESİ'!$B$4:$H$466,4,0)),"",(VLOOKUP(K63,'KAYIT LİSTESİ'!$B$4:$H$466,4,0)))</f>
        <v/>
      </c>
      <c r="N63" s="27" t="str">
        <f>IF(ISERROR(VLOOKUP(K63,'KAYIT LİSTESİ'!$B$4:$N$466,13,0)),"",(VLOOKUP(K63,'KAYIT LİSTESİ'!$B$4:$N$466,13,0)))</f>
        <v/>
      </c>
      <c r="O63" s="46" t="str">
        <f>IF(ISERROR(VLOOKUP(K63,'KAYIT LİSTESİ'!$B$4:$H$466,5,0)),"",(VLOOKUP(K63,'KAYIT LİSTESİ'!$B$4:$H$466,5,0)))</f>
        <v/>
      </c>
      <c r="P63" s="46" t="str">
        <f>IF(ISERROR(VLOOKUP(K63,'KAYIT LİSTESİ'!$B$4:$H$466,6,0)),"",(VLOOKUP(K63,'KAYIT LİSTESİ'!$B$4:$H$466,6,0)))</f>
        <v/>
      </c>
      <c r="Q63" s="28"/>
      <c r="R63" s="26"/>
    </row>
    <row r="64" spans="1:19" ht="14.25" customHeight="1" x14ac:dyDescent="0.2">
      <c r="A64" s="38"/>
      <c r="B64" s="38"/>
      <c r="C64" s="39"/>
      <c r="D64" s="39"/>
      <c r="E64" s="38"/>
      <c r="F64" s="40"/>
      <c r="G64" s="47"/>
      <c r="H64" s="41"/>
      <c r="R64" s="32"/>
      <c r="S64" s="34"/>
    </row>
    <row r="65" spans="1:17" x14ac:dyDescent="0.2">
      <c r="A65" s="32" t="s">
        <v>19</v>
      </c>
      <c r="B65" s="32"/>
      <c r="C65" s="32"/>
      <c r="D65" s="32"/>
      <c r="E65" s="32"/>
      <c r="F65" s="48" t="s">
        <v>0</v>
      </c>
      <c r="G65" s="48" t="s">
        <v>1</v>
      </c>
      <c r="H65" s="29"/>
      <c r="I65" s="33" t="s">
        <v>2</v>
      </c>
      <c r="J65" s="33"/>
      <c r="K65" s="33"/>
      <c r="L65" s="33"/>
      <c r="O65" s="50" t="s">
        <v>3</v>
      </c>
      <c r="P65" s="51" t="s">
        <v>3</v>
      </c>
      <c r="Q65" s="29" t="s">
        <v>3</v>
      </c>
    </row>
  </sheetData>
  <sortState ref="B56:G57">
    <sortCondition ref="G56:G57"/>
  </sortState>
  <mergeCells count="64">
    <mergeCell ref="E60:F60"/>
    <mergeCell ref="G60:G61"/>
    <mergeCell ref="H54:H55"/>
    <mergeCell ref="A54:A55"/>
    <mergeCell ref="B54:B55"/>
    <mergeCell ref="C54:D54"/>
    <mergeCell ref="E54:F54"/>
    <mergeCell ref="G54:G55"/>
    <mergeCell ref="H60:H61"/>
    <mergeCell ref="A60:A61"/>
    <mergeCell ref="B60:B61"/>
    <mergeCell ref="C60:D60"/>
    <mergeCell ref="H50:H51"/>
    <mergeCell ref="A43:A44"/>
    <mergeCell ref="B43:B44"/>
    <mergeCell ref="C43:D43"/>
    <mergeCell ref="E43:F43"/>
    <mergeCell ref="G43:G44"/>
    <mergeCell ref="H43:H44"/>
    <mergeCell ref="A50:A51"/>
    <mergeCell ref="B50:B51"/>
    <mergeCell ref="C50:D50"/>
    <mergeCell ref="E50:F50"/>
    <mergeCell ref="G50:G51"/>
    <mergeCell ref="H36:H37"/>
    <mergeCell ref="A28:A29"/>
    <mergeCell ref="B28:B29"/>
    <mergeCell ref="C28:D28"/>
    <mergeCell ref="E28:F28"/>
    <mergeCell ref="G28:G29"/>
    <mergeCell ref="H28:H29"/>
    <mergeCell ref="A36:A37"/>
    <mergeCell ref="B36:B37"/>
    <mergeCell ref="C36:D36"/>
    <mergeCell ref="E36:F36"/>
    <mergeCell ref="G36:G37"/>
    <mergeCell ref="H22:H23"/>
    <mergeCell ref="A16:A17"/>
    <mergeCell ref="B16:B17"/>
    <mergeCell ref="C16:D16"/>
    <mergeCell ref="E16:F16"/>
    <mergeCell ref="G16:G17"/>
    <mergeCell ref="H16:H17"/>
    <mergeCell ref="A22:A23"/>
    <mergeCell ref="B22:B23"/>
    <mergeCell ref="C22:D22"/>
    <mergeCell ref="E22:F22"/>
    <mergeCell ref="G22:G23"/>
    <mergeCell ref="A4:C4"/>
    <mergeCell ref="E4:F4"/>
    <mergeCell ref="P5:R5"/>
    <mergeCell ref="A6:A7"/>
    <mergeCell ref="B6:B7"/>
    <mergeCell ref="C6:D6"/>
    <mergeCell ref="E6:F6"/>
    <mergeCell ref="G6:G7"/>
    <mergeCell ref="H6:H7"/>
    <mergeCell ref="A1:R1"/>
    <mergeCell ref="A2:R2"/>
    <mergeCell ref="A3:C3"/>
    <mergeCell ref="E3:F3"/>
    <mergeCell ref="G3:H3"/>
    <mergeCell ref="J3:L3"/>
    <mergeCell ref="P3:R3"/>
  </mergeCells>
  <hyperlinks>
    <hyperlink ref="E3" location="'YARIŞMA PROGRAMI'!C7" display="100 m. Engelli"/>
  </hyperlinks>
  <printOptions horizontalCentered="1"/>
  <pageMargins left="0.24" right="0.19685039370078741" top="0.17" bottom="0.17" header="0.17" footer="0.17"/>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6"/>
  <sheetViews>
    <sheetView view="pageBreakPreview" zoomScale="80" zoomScaleNormal="100" zoomScaleSheetLayoutView="80" workbookViewId="0">
      <selection activeCell="R8" sqref="R8"/>
    </sheetView>
  </sheetViews>
  <sheetFormatPr defaultColWidth="9.140625" defaultRowHeight="12.75" x14ac:dyDescent="0.2"/>
  <cols>
    <col min="1" max="1" width="6" style="90" customWidth="1"/>
    <col min="2" max="2" width="9.5703125" style="90" hidden="1" customWidth="1"/>
    <col min="3" max="3" width="6.5703125" style="90" customWidth="1"/>
    <col min="4" max="4" width="12.5703125" style="91" customWidth="1"/>
    <col min="5" max="5" width="9.7109375" style="91" customWidth="1"/>
    <col min="6" max="6" width="25.42578125" style="90" customWidth="1"/>
    <col min="7" max="7" width="25.28515625" style="3" customWidth="1"/>
    <col min="8" max="14" width="12.28515625" style="3" customWidth="1"/>
    <col min="15" max="15" width="16.7109375" style="92" customWidth="1"/>
    <col min="16" max="16" width="7.85546875" style="90" customWidth="1"/>
    <col min="17" max="17" width="9.140625" style="3" customWidth="1"/>
    <col min="18" max="16384" width="9.140625" style="3"/>
  </cols>
  <sheetData>
    <row r="1" spans="1:16" ht="48.75" customHeight="1" x14ac:dyDescent="0.2">
      <c r="A1" s="456" t="str">
        <f>'YARIŞMA BİLGİLERİ'!A2</f>
        <v>Türkiye Atletizm Federasyonu
İzmir Atletizm İl Temsilciliği</v>
      </c>
      <c r="B1" s="456"/>
      <c r="C1" s="456"/>
      <c r="D1" s="456"/>
      <c r="E1" s="456"/>
      <c r="F1" s="456"/>
      <c r="G1" s="456"/>
      <c r="H1" s="456"/>
      <c r="I1" s="456"/>
      <c r="J1" s="456"/>
      <c r="K1" s="456"/>
      <c r="L1" s="456"/>
      <c r="M1" s="456"/>
      <c r="N1" s="456"/>
      <c r="O1" s="456"/>
      <c r="P1" s="456"/>
    </row>
    <row r="2" spans="1:16" ht="25.5" customHeight="1" x14ac:dyDescent="0.2">
      <c r="A2" s="457" t="str">
        <f>'YARIŞMA BİLGİLERİ'!F19</f>
        <v>Masterler Türkiye Şampiyonası</v>
      </c>
      <c r="B2" s="457"/>
      <c r="C2" s="457"/>
      <c r="D2" s="457"/>
      <c r="E2" s="457"/>
      <c r="F2" s="457"/>
      <c r="G2" s="457"/>
      <c r="H2" s="457"/>
      <c r="I2" s="457"/>
      <c r="J2" s="457"/>
      <c r="K2" s="457"/>
      <c r="L2" s="457"/>
      <c r="M2" s="457"/>
      <c r="N2" s="457"/>
      <c r="O2" s="457"/>
      <c r="P2" s="457"/>
    </row>
    <row r="3" spans="1:16" s="4" customFormat="1" ht="27" customHeight="1" x14ac:dyDescent="0.2">
      <c r="A3" s="458" t="s">
        <v>154</v>
      </c>
      <c r="B3" s="458"/>
      <c r="C3" s="458"/>
      <c r="D3" s="482" t="str">
        <f>'YARIŞMA PROGRAMI'!C10</f>
        <v>3 Adım Atlama</v>
      </c>
      <c r="E3" s="482"/>
      <c r="F3" s="483"/>
      <c r="G3" s="94"/>
      <c r="H3" s="461"/>
      <c r="I3" s="461"/>
      <c r="J3" s="461"/>
      <c r="K3" s="342"/>
      <c r="L3" s="342"/>
      <c r="M3" s="345"/>
      <c r="N3" s="460"/>
      <c r="O3" s="460"/>
      <c r="P3" s="460"/>
    </row>
    <row r="4" spans="1:16" s="4" customFormat="1" ht="17.25" customHeight="1" x14ac:dyDescent="0.2">
      <c r="A4" s="448" t="s">
        <v>155</v>
      </c>
      <c r="B4" s="448"/>
      <c r="C4" s="448"/>
      <c r="D4" s="451" t="str">
        <f>'YARIŞMA BİLGİLERİ'!F21</f>
        <v>Master Kadınlar</v>
      </c>
      <c r="E4" s="451"/>
      <c r="F4" s="451"/>
      <c r="G4" s="96"/>
      <c r="H4" s="95"/>
      <c r="I4" s="449"/>
      <c r="J4" s="449"/>
      <c r="K4" s="341"/>
      <c r="L4" s="448" t="s">
        <v>153</v>
      </c>
      <c r="M4" s="448"/>
      <c r="N4" s="484">
        <f>'YARIŞMA PROGRAMI'!B10</f>
        <v>42210.75</v>
      </c>
      <c r="O4" s="484"/>
      <c r="P4" s="207"/>
    </row>
    <row r="5" spans="1:16" ht="15" customHeight="1" x14ac:dyDescent="0.2">
      <c r="A5" s="5"/>
      <c r="B5" s="5"/>
      <c r="C5" s="5"/>
      <c r="D5" s="9"/>
      <c r="E5" s="9"/>
      <c r="F5" s="6"/>
      <c r="G5" s="7"/>
      <c r="H5" s="8"/>
      <c r="I5" s="8"/>
      <c r="J5" s="8"/>
      <c r="K5" s="8"/>
      <c r="L5" s="8"/>
      <c r="M5" s="8"/>
      <c r="N5" s="8"/>
      <c r="O5" s="206">
        <f ca="1">NOW()</f>
        <v>42212.506756828705</v>
      </c>
      <c r="P5" s="206"/>
    </row>
    <row r="6" spans="1:16" ht="31.15" customHeight="1" x14ac:dyDescent="0.2">
      <c r="A6" s="443" t="s">
        <v>6</v>
      </c>
      <c r="B6" s="443"/>
      <c r="C6" s="446" t="s">
        <v>140</v>
      </c>
      <c r="D6" s="452" t="s">
        <v>281</v>
      </c>
      <c r="E6" s="453"/>
      <c r="F6" s="454" t="str">
        <f>'YARIŞMA PROGRAMI'!L24</f>
        <v>AYCAN KURTCAN-9.90</v>
      </c>
      <c r="G6" s="455"/>
      <c r="H6" s="447" t="s">
        <v>268</v>
      </c>
      <c r="I6" s="447"/>
      <c r="J6" s="447"/>
      <c r="K6" s="447"/>
      <c r="L6" s="447"/>
      <c r="M6" s="447"/>
      <c r="N6" s="447"/>
      <c r="O6" s="444" t="s">
        <v>8</v>
      </c>
      <c r="P6" s="444" t="s">
        <v>1088</v>
      </c>
    </row>
    <row r="7" spans="1:16" ht="21.75" customHeight="1" x14ac:dyDescent="0.2">
      <c r="A7" s="443"/>
      <c r="B7" s="443"/>
      <c r="C7" s="446"/>
      <c r="D7" s="255" t="s">
        <v>280</v>
      </c>
      <c r="E7" s="256" t="s">
        <v>217</v>
      </c>
      <c r="F7" s="257" t="s">
        <v>14</v>
      </c>
      <c r="G7" s="257" t="s">
        <v>45</v>
      </c>
      <c r="H7" s="340">
        <v>1</v>
      </c>
      <c r="I7" s="340">
        <v>2</v>
      </c>
      <c r="J7" s="340">
        <v>3</v>
      </c>
      <c r="K7" s="339" t="s">
        <v>210</v>
      </c>
      <c r="L7" s="340">
        <v>4</v>
      </c>
      <c r="M7" s="340">
        <v>5</v>
      </c>
      <c r="N7" s="340">
        <v>6</v>
      </c>
      <c r="O7" s="445"/>
      <c r="P7" s="445"/>
    </row>
    <row r="8" spans="1:16" s="83" customFormat="1" ht="34.9" customHeight="1" x14ac:dyDescent="0.2">
      <c r="A8" s="98">
        <v>1</v>
      </c>
      <c r="B8" s="99" t="s">
        <v>617</v>
      </c>
      <c r="C8" s="100">
        <f>IF(ISERROR(VLOOKUP(B8,'KAYIT LİSTESİ'!$B$4:$H$466,2,0)),"",(VLOOKUP(B8,'KAYIT LİSTESİ'!$B$4:$H$466,2,0)))</f>
        <v>165</v>
      </c>
      <c r="D8" s="101" t="str">
        <f>IF(ISERROR(VLOOKUP(B8,'KAYIT LİSTESİ'!$B$4:$H$466,4,0)),"",(VLOOKUP(B8,'KAYIT LİSTESİ'!$B$4:$H$466,4,0)))</f>
        <v>27.10.1969</v>
      </c>
      <c r="E8" s="100" t="str">
        <f>IF(ISERROR(VLOOKUP(B8,'KAYIT LİSTESİ'!$B$4:$N$466,13,0)),"",(VLOOKUP(B8,'KAYIT LİSTESİ'!$B$4:$N$466,13,0)))</f>
        <v>F-45</v>
      </c>
      <c r="F8" s="187" t="str">
        <f>IF(ISERROR(VLOOKUP(B8,'KAYIT LİSTESİ'!$B$4:$H$466,5,0)),"",(VLOOKUP(B8,'KAYIT LİSTESİ'!$B$4:$H$466,5,0)))</f>
        <v>DENİZ TANAYDIN</v>
      </c>
      <c r="G8" s="187" t="str">
        <f>IF(ISERROR(VLOOKUP(B8,'KAYIT LİSTESİ'!$B$4:$H$466,6,0)),"",(VLOOKUP(B8,'KAYIT LİSTESİ'!$B$4:$H$466,6,0)))</f>
        <v>İZMİR MASTERLER ATL. KULÜBÜ</v>
      </c>
      <c r="H8" s="180" t="s">
        <v>1080</v>
      </c>
      <c r="I8" s="180">
        <v>915</v>
      </c>
      <c r="J8" s="180">
        <v>906</v>
      </c>
      <c r="K8" s="215">
        <f>MAX(H8:J8)</f>
        <v>915</v>
      </c>
      <c r="L8" s="216" t="s">
        <v>1080</v>
      </c>
      <c r="M8" s="216" t="s">
        <v>1080</v>
      </c>
      <c r="N8" s="216" t="s">
        <v>278</v>
      </c>
      <c r="O8" s="215">
        <f>MAX(H8:N8)</f>
        <v>915</v>
      </c>
      <c r="P8" s="102"/>
    </row>
    <row r="9" spans="1:16" ht="31.15" customHeight="1" x14ac:dyDescent="0.2">
      <c r="A9" s="443" t="s">
        <v>6</v>
      </c>
      <c r="B9" s="443"/>
      <c r="C9" s="446" t="s">
        <v>140</v>
      </c>
      <c r="D9" s="452" t="s">
        <v>281</v>
      </c>
      <c r="E9" s="453"/>
      <c r="F9" s="454" t="str">
        <f>'YARIŞMA PROGRAMI'!M24</f>
        <v>HÜRREM TURANLI-6.32</v>
      </c>
      <c r="G9" s="455"/>
      <c r="H9" s="447" t="s">
        <v>269</v>
      </c>
      <c r="I9" s="447"/>
      <c r="J9" s="447"/>
      <c r="K9" s="447"/>
      <c r="L9" s="447"/>
      <c r="M9" s="447"/>
      <c r="N9" s="447"/>
      <c r="O9" s="444" t="s">
        <v>8</v>
      </c>
      <c r="P9" s="444" t="s">
        <v>1088</v>
      </c>
    </row>
    <row r="10" spans="1:16" ht="21.75" customHeight="1" x14ac:dyDescent="0.2">
      <c r="A10" s="443"/>
      <c r="B10" s="443"/>
      <c r="C10" s="446"/>
      <c r="D10" s="255" t="s">
        <v>280</v>
      </c>
      <c r="E10" s="256" t="s">
        <v>217</v>
      </c>
      <c r="F10" s="257" t="s">
        <v>14</v>
      </c>
      <c r="G10" s="257" t="s">
        <v>45</v>
      </c>
      <c r="H10" s="340">
        <v>1</v>
      </c>
      <c r="I10" s="340">
        <v>2</v>
      </c>
      <c r="J10" s="340">
        <v>3</v>
      </c>
      <c r="K10" s="339" t="s">
        <v>210</v>
      </c>
      <c r="L10" s="340">
        <v>4</v>
      </c>
      <c r="M10" s="340">
        <v>5</v>
      </c>
      <c r="N10" s="340">
        <v>6</v>
      </c>
      <c r="O10" s="445"/>
      <c r="P10" s="445"/>
    </row>
    <row r="11" spans="1:16" s="83" customFormat="1" ht="34.9" customHeight="1" x14ac:dyDescent="0.2">
      <c r="A11" s="98" t="s">
        <v>278</v>
      </c>
      <c r="B11" s="99" t="s">
        <v>618</v>
      </c>
      <c r="C11" s="100">
        <f>IF(ISERROR(VLOOKUP(B11,'KAYIT LİSTESİ'!$B$4:$H$466,2,0)),"",(VLOOKUP(B11,'KAYIT LİSTESİ'!$B$4:$H$466,2,0)))</f>
        <v>59</v>
      </c>
      <c r="D11" s="101" t="str">
        <f>IF(ISERROR(VLOOKUP(B11,'KAYIT LİSTESİ'!$B$4:$H$466,4,0)),"",(VLOOKUP(B11,'KAYIT LİSTESİ'!$B$4:$H$466,4,0)))</f>
        <v>3.6.1965</v>
      </c>
      <c r="E11" s="101" t="str">
        <f>IF(ISERROR(VLOOKUP(B11,'KAYIT LİSTESİ'!$B$4:$N$466,13,0)),"",(VLOOKUP(B11,'KAYIT LİSTESİ'!$B$4:$N$466,13,0)))</f>
        <v>F-50</v>
      </c>
      <c r="F11" s="187" t="str">
        <f>IF(ISERROR(VLOOKUP(B11,'KAYIT LİSTESİ'!$B$4:$H$466,5,0)),"",(VLOOKUP(B11,'KAYIT LİSTESİ'!$B$4:$H$466,5,0)))</f>
        <v>GÜLHAYAT GÜLER</v>
      </c>
      <c r="G11" s="187" t="str">
        <f>IF(ISERROR(VLOOKUP(B11,'KAYIT LİSTESİ'!$B$4:$H$466,6,0)),"",(VLOOKUP(B11,'KAYIT LİSTESİ'!$B$4:$H$466,6,0)))</f>
        <v>İZMİR ATLETİZM SPOR KULÜBÜ</v>
      </c>
      <c r="H11" s="180"/>
      <c r="I11" s="180"/>
      <c r="J11" s="180"/>
      <c r="K11" s="215">
        <f t="shared" ref="K11:K13" si="0">MAX(H11:J11)</f>
        <v>0</v>
      </c>
      <c r="L11" s="216"/>
      <c r="M11" s="216"/>
      <c r="N11" s="216"/>
      <c r="O11" s="215" t="s">
        <v>1079</v>
      </c>
      <c r="P11" s="102"/>
    </row>
    <row r="12" spans="1:16" s="83" customFormat="1" ht="34.9" hidden="1" customHeight="1" x14ac:dyDescent="0.2">
      <c r="A12" s="98">
        <v>2</v>
      </c>
      <c r="B12" s="99" t="s">
        <v>619</v>
      </c>
      <c r="C12" s="100" t="str">
        <f>IF(ISERROR(VLOOKUP(B12,'KAYIT LİSTESİ'!$B$4:$H$466,2,0)),"",(VLOOKUP(B12,'KAYIT LİSTESİ'!$B$4:$H$466,2,0)))</f>
        <v/>
      </c>
      <c r="D12" s="101" t="str">
        <f>IF(ISERROR(VLOOKUP(B12,'KAYIT LİSTESİ'!$B$4:$H$466,4,0)),"",(VLOOKUP(B12,'KAYIT LİSTESİ'!$B$4:$H$466,4,0)))</f>
        <v/>
      </c>
      <c r="E12" s="101" t="str">
        <f>IF(ISERROR(VLOOKUP(B12,'KAYIT LİSTESİ'!$B$4:$N$466,13,0)),"",(VLOOKUP(B12,'KAYIT LİSTESİ'!$B$4:$N$466,13,0)))</f>
        <v/>
      </c>
      <c r="F12" s="187" t="str">
        <f>IF(ISERROR(VLOOKUP(B12,'KAYIT LİSTESİ'!$B$4:$H$466,5,0)),"",(VLOOKUP(B12,'KAYIT LİSTESİ'!$B$4:$H$466,5,0)))</f>
        <v/>
      </c>
      <c r="G12" s="187" t="str">
        <f>IF(ISERROR(VLOOKUP(B12,'KAYIT LİSTESİ'!$B$4:$H$466,6,0)),"",(VLOOKUP(B12,'KAYIT LİSTESİ'!$B$4:$H$466,6,0)))</f>
        <v/>
      </c>
      <c r="H12" s="180"/>
      <c r="I12" s="180"/>
      <c r="J12" s="180"/>
      <c r="K12" s="215">
        <f t="shared" si="0"/>
        <v>0</v>
      </c>
      <c r="L12" s="216"/>
      <c r="M12" s="216"/>
      <c r="N12" s="216"/>
      <c r="O12" s="215">
        <f t="shared" ref="O12:O13" si="1">MAX(H12:N12)</f>
        <v>0</v>
      </c>
      <c r="P12" s="102"/>
    </row>
    <row r="13" spans="1:16" s="83" customFormat="1" ht="34.9" hidden="1" customHeight="1" x14ac:dyDescent="0.2">
      <c r="A13" s="98">
        <v>3</v>
      </c>
      <c r="B13" s="99" t="s">
        <v>620</v>
      </c>
      <c r="C13" s="100" t="str">
        <f>IF(ISERROR(VLOOKUP(B13,'KAYIT LİSTESİ'!$B$4:$H$466,2,0)),"",(VLOOKUP(B13,'KAYIT LİSTESİ'!$B$4:$H$466,2,0)))</f>
        <v/>
      </c>
      <c r="D13" s="101" t="str">
        <f>IF(ISERROR(VLOOKUP(B13,'KAYIT LİSTESİ'!$B$4:$H$466,4,0)),"",(VLOOKUP(B13,'KAYIT LİSTESİ'!$B$4:$H$466,4,0)))</f>
        <v/>
      </c>
      <c r="E13" s="101" t="str">
        <f>IF(ISERROR(VLOOKUP(B13,'KAYIT LİSTESİ'!$B$4:$N$466,13,0)),"",(VLOOKUP(B13,'KAYIT LİSTESİ'!$B$4:$N$466,13,0)))</f>
        <v/>
      </c>
      <c r="F13" s="187" t="str">
        <f>IF(ISERROR(VLOOKUP(B13,'KAYIT LİSTESİ'!$B$4:$H$466,5,0)),"",(VLOOKUP(B13,'KAYIT LİSTESİ'!$B$4:$H$466,5,0)))</f>
        <v/>
      </c>
      <c r="G13" s="187" t="str">
        <f>IF(ISERROR(VLOOKUP(B13,'KAYIT LİSTESİ'!$B$4:$H$466,6,0)),"",(VLOOKUP(B13,'KAYIT LİSTESİ'!$B$4:$H$466,6,0)))</f>
        <v/>
      </c>
      <c r="H13" s="180"/>
      <c r="I13" s="180"/>
      <c r="J13" s="180"/>
      <c r="K13" s="215">
        <f t="shared" si="0"/>
        <v>0</v>
      </c>
      <c r="L13" s="216"/>
      <c r="M13" s="216"/>
      <c r="N13" s="216"/>
      <c r="O13" s="215">
        <f t="shared" si="1"/>
        <v>0</v>
      </c>
      <c r="P13" s="102"/>
    </row>
    <row r="14" spans="1:16" ht="31.15" customHeight="1" x14ac:dyDescent="0.2">
      <c r="A14" s="443" t="s">
        <v>6</v>
      </c>
      <c r="B14" s="443"/>
      <c r="C14" s="446" t="s">
        <v>140</v>
      </c>
      <c r="D14" s="452" t="s">
        <v>281</v>
      </c>
      <c r="E14" s="453"/>
      <c r="F14" s="454" t="str">
        <f>'YARIŞMA PROGRAMI'!N24</f>
        <v>AYŞE BABÜR-7:43</v>
      </c>
      <c r="G14" s="455"/>
      <c r="H14" s="447" t="s">
        <v>270</v>
      </c>
      <c r="I14" s="447"/>
      <c r="J14" s="447"/>
      <c r="K14" s="447"/>
      <c r="L14" s="447"/>
      <c r="M14" s="447"/>
      <c r="N14" s="447"/>
      <c r="O14" s="444" t="s">
        <v>8</v>
      </c>
      <c r="P14" s="444" t="s">
        <v>1088</v>
      </c>
    </row>
    <row r="15" spans="1:16" ht="21.75" customHeight="1" x14ac:dyDescent="0.2">
      <c r="A15" s="443"/>
      <c r="B15" s="443"/>
      <c r="C15" s="446"/>
      <c r="D15" s="255" t="s">
        <v>280</v>
      </c>
      <c r="E15" s="256" t="s">
        <v>217</v>
      </c>
      <c r="F15" s="257" t="s">
        <v>14</v>
      </c>
      <c r="G15" s="257" t="s">
        <v>45</v>
      </c>
      <c r="H15" s="340">
        <v>1</v>
      </c>
      <c r="I15" s="340">
        <v>2</v>
      </c>
      <c r="J15" s="340">
        <v>3</v>
      </c>
      <c r="K15" s="339" t="s">
        <v>210</v>
      </c>
      <c r="L15" s="340">
        <v>4</v>
      </c>
      <c r="M15" s="340">
        <v>5</v>
      </c>
      <c r="N15" s="340">
        <v>6</v>
      </c>
      <c r="O15" s="445"/>
      <c r="P15" s="445"/>
    </row>
    <row r="16" spans="1:16" s="83" customFormat="1" ht="34.9" customHeight="1" x14ac:dyDescent="0.2">
      <c r="A16" s="98">
        <v>1</v>
      </c>
      <c r="B16" s="99" t="s">
        <v>621</v>
      </c>
      <c r="C16" s="100">
        <f>IF(ISERROR(VLOOKUP(B16,'KAYIT LİSTESİ'!$B$4:$H$466,2,0)),"",(VLOOKUP(B16,'KAYIT LİSTESİ'!$B$4:$H$466,2,0)))</f>
        <v>189</v>
      </c>
      <c r="D16" s="101" t="str">
        <f>IF(ISERROR(VLOOKUP(B16,'KAYIT LİSTESİ'!$B$4:$H$466,4,0)),"",(VLOOKUP(B16,'KAYIT LİSTESİ'!$B$4:$H$466,4,0)))</f>
        <v>1.2.1956</v>
      </c>
      <c r="E16" s="101" t="str">
        <f>IF(ISERROR(VLOOKUP(B16,'KAYIT LİSTESİ'!$B$4:$N$466,13,0)),"",(VLOOKUP(B16,'KAYIT LİSTESİ'!$B$4:$N$466,13,0)))</f>
        <v>F-55</v>
      </c>
      <c r="F16" s="187" t="str">
        <f>IF(ISERROR(VLOOKUP(B16,'KAYIT LİSTESİ'!$B$4:$H$466,5,0)),"",(VLOOKUP(B16,'KAYIT LİSTESİ'!$B$4:$H$466,5,0)))</f>
        <v>AYŞE BABÜR</v>
      </c>
      <c r="G16" s="187" t="str">
        <f>IF(ISERROR(VLOOKUP(B16,'KAYIT LİSTESİ'!$B$4:$H$466,6,0)),"",(VLOOKUP(B16,'KAYIT LİSTESİ'!$B$4:$H$466,6,0)))</f>
        <v>İZMİR MASTERLER ATL. KULÜBÜ</v>
      </c>
      <c r="H16" s="180">
        <v>683</v>
      </c>
      <c r="I16" s="180">
        <v>694</v>
      </c>
      <c r="J16" s="180">
        <v>674</v>
      </c>
      <c r="K16" s="215">
        <f t="shared" ref="K16:K17" si="2">MAX(H16:J16)</f>
        <v>694</v>
      </c>
      <c r="L16" s="216">
        <v>680</v>
      </c>
      <c r="M16" s="216">
        <v>701</v>
      </c>
      <c r="N16" s="216">
        <v>690</v>
      </c>
      <c r="O16" s="215">
        <f t="shared" ref="O16:O17" si="3">MAX(H16:N16)</f>
        <v>701</v>
      </c>
      <c r="P16" s="102"/>
    </row>
    <row r="17" spans="1:17" s="83" customFormat="1" ht="34.9" hidden="1" customHeight="1" x14ac:dyDescent="0.2">
      <c r="A17" s="98">
        <v>2</v>
      </c>
      <c r="B17" s="99" t="s">
        <v>214</v>
      </c>
      <c r="C17" s="100" t="str">
        <f>IF(ISERROR(VLOOKUP(B17,'KAYIT LİSTESİ'!$B$4:$H$466,2,0)),"",(VLOOKUP(B17,'KAYIT LİSTESİ'!$B$4:$H$466,2,0)))</f>
        <v/>
      </c>
      <c r="D17" s="101" t="str">
        <f>IF(ISERROR(VLOOKUP(B17,'KAYIT LİSTESİ'!$B$4:$H$466,4,0)),"",(VLOOKUP(B17,'KAYIT LİSTESİ'!$B$4:$H$466,4,0)))</f>
        <v/>
      </c>
      <c r="E17" s="101" t="str">
        <f>IF(ISERROR(VLOOKUP(B17,'KAYIT LİSTESİ'!$B$4:$N$466,13,0)),"",(VLOOKUP(B17,'KAYIT LİSTESİ'!$B$4:$N$466,13,0)))</f>
        <v/>
      </c>
      <c r="F17" s="187" t="str">
        <f>IF(ISERROR(VLOOKUP(B17,'KAYIT LİSTESİ'!$B$4:$H$466,5,0)),"",(VLOOKUP(B17,'KAYIT LİSTESİ'!$B$4:$H$466,5,0)))</f>
        <v/>
      </c>
      <c r="G17" s="187" t="str">
        <f>IF(ISERROR(VLOOKUP(B17,'KAYIT LİSTESİ'!$B$4:$H$466,6,0)),"",(VLOOKUP(B17,'KAYIT LİSTESİ'!$B$4:$H$466,6,0)))</f>
        <v/>
      </c>
      <c r="H17" s="180"/>
      <c r="I17" s="180"/>
      <c r="J17" s="180"/>
      <c r="K17" s="215">
        <f t="shared" si="2"/>
        <v>0</v>
      </c>
      <c r="L17" s="216"/>
      <c r="M17" s="216"/>
      <c r="N17" s="216"/>
      <c r="O17" s="215">
        <f t="shared" si="3"/>
        <v>0</v>
      </c>
      <c r="P17" s="102"/>
      <c r="Q17" s="84"/>
    </row>
    <row r="18" spans="1:17" ht="31.15" hidden="1" customHeight="1" x14ac:dyDescent="0.2">
      <c r="A18" s="443" t="s">
        <v>6</v>
      </c>
      <c r="B18" s="443"/>
      <c r="C18" s="446" t="s">
        <v>140</v>
      </c>
      <c r="D18" s="452" t="s">
        <v>281</v>
      </c>
      <c r="E18" s="453"/>
      <c r="F18" s="454"/>
      <c r="G18" s="455"/>
      <c r="H18" s="447" t="s">
        <v>270</v>
      </c>
      <c r="I18" s="447"/>
      <c r="J18" s="447"/>
      <c r="K18" s="447"/>
      <c r="L18" s="447"/>
      <c r="M18" s="447"/>
      <c r="N18" s="447"/>
      <c r="O18" s="444" t="s">
        <v>8</v>
      </c>
      <c r="P18" s="444" t="s">
        <v>209</v>
      </c>
    </row>
    <row r="19" spans="1:17" ht="21.75" hidden="1" customHeight="1" x14ac:dyDescent="0.2">
      <c r="A19" s="443"/>
      <c r="B19" s="443"/>
      <c r="C19" s="446"/>
      <c r="D19" s="255" t="s">
        <v>280</v>
      </c>
      <c r="E19" s="256" t="s">
        <v>217</v>
      </c>
      <c r="F19" s="257" t="s">
        <v>14</v>
      </c>
      <c r="G19" s="257" t="s">
        <v>45</v>
      </c>
      <c r="H19" s="340">
        <v>1</v>
      </c>
      <c r="I19" s="340">
        <v>2</v>
      </c>
      <c r="J19" s="340">
        <v>3</v>
      </c>
      <c r="K19" s="339" t="s">
        <v>210</v>
      </c>
      <c r="L19" s="340">
        <v>4</v>
      </c>
      <c r="M19" s="340">
        <v>5</v>
      </c>
      <c r="N19" s="340">
        <v>6</v>
      </c>
      <c r="O19" s="445"/>
      <c r="P19" s="445"/>
    </row>
    <row r="20" spans="1:17" s="83" customFormat="1" ht="34.9" hidden="1" customHeight="1" x14ac:dyDescent="0.2">
      <c r="A20" s="98">
        <v>1</v>
      </c>
      <c r="B20" s="99" t="s">
        <v>622</v>
      </c>
      <c r="C20" s="100" t="str">
        <f>IF(ISERROR(VLOOKUP(B20,'KAYIT LİSTESİ'!$B$4:$H$466,2,0)),"",(VLOOKUP(B20,'KAYIT LİSTESİ'!$B$4:$H$466,2,0)))</f>
        <v/>
      </c>
      <c r="D20" s="101" t="str">
        <f>IF(ISERROR(VLOOKUP(B20,'KAYIT LİSTESİ'!$B$4:$H$466,4,0)),"",(VLOOKUP(B20,'KAYIT LİSTESİ'!$B$4:$H$466,4,0)))</f>
        <v/>
      </c>
      <c r="E20" s="101" t="str">
        <f>IF(ISERROR(VLOOKUP(B20,'KAYIT LİSTESİ'!$B$4:$N$466,13,0)),"",(VLOOKUP(B20,'KAYIT LİSTESİ'!$B$4:$N$466,13,0)))</f>
        <v/>
      </c>
      <c r="F20" s="187" t="str">
        <f>IF(ISERROR(VLOOKUP(B20,'KAYIT LİSTESİ'!$B$4:$H$466,5,0)),"",(VLOOKUP(B20,'KAYIT LİSTESİ'!$B$4:$H$466,5,0)))</f>
        <v/>
      </c>
      <c r="G20" s="187" t="str">
        <f>IF(ISERROR(VLOOKUP(B20,'KAYIT LİSTESİ'!$B$4:$H$466,6,0)),"",(VLOOKUP(B20,'KAYIT LİSTESİ'!$B$4:$H$466,6,0)))</f>
        <v/>
      </c>
      <c r="H20" s="180"/>
      <c r="I20" s="180"/>
      <c r="J20" s="180"/>
      <c r="K20" s="215">
        <f t="shared" ref="K20:K21" si="4">MAX(H20:J20)</f>
        <v>0</v>
      </c>
      <c r="L20" s="216"/>
      <c r="M20" s="216"/>
      <c r="N20" s="216"/>
      <c r="O20" s="215">
        <f t="shared" ref="O20:O21" si="5">MAX(H20:N20)</f>
        <v>0</v>
      </c>
      <c r="P20" s="102"/>
    </row>
    <row r="21" spans="1:17" s="83" customFormat="1" ht="34.9" hidden="1" customHeight="1" x14ac:dyDescent="0.2">
      <c r="A21" s="98">
        <v>2</v>
      </c>
      <c r="B21" s="99" t="s">
        <v>623</v>
      </c>
      <c r="C21" s="100" t="str">
        <f>IF(ISERROR(VLOOKUP(B21,'KAYIT LİSTESİ'!$B$4:$H$466,2,0)),"",(VLOOKUP(B21,'KAYIT LİSTESİ'!$B$4:$H$466,2,0)))</f>
        <v/>
      </c>
      <c r="D21" s="101" t="str">
        <f>IF(ISERROR(VLOOKUP(B21,'KAYIT LİSTESİ'!$B$4:$H$466,4,0)),"",(VLOOKUP(B21,'KAYIT LİSTESİ'!$B$4:$H$466,4,0)))</f>
        <v/>
      </c>
      <c r="E21" s="101" t="str">
        <f>IF(ISERROR(VLOOKUP(B21,'KAYIT LİSTESİ'!$B$4:$N$466,13,0)),"",(VLOOKUP(B21,'KAYIT LİSTESİ'!$B$4:$N$466,13,0)))</f>
        <v/>
      </c>
      <c r="F21" s="187" t="str">
        <f>IF(ISERROR(VLOOKUP(B21,'KAYIT LİSTESİ'!$B$4:$H$466,5,0)),"",(VLOOKUP(B21,'KAYIT LİSTESİ'!$B$4:$H$466,5,0)))</f>
        <v/>
      </c>
      <c r="G21" s="187" t="str">
        <f>IF(ISERROR(VLOOKUP(B21,'KAYIT LİSTESİ'!$B$4:$H$466,6,0)),"",(VLOOKUP(B21,'KAYIT LİSTESİ'!$B$4:$H$466,6,0)))</f>
        <v/>
      </c>
      <c r="H21" s="180"/>
      <c r="I21" s="180"/>
      <c r="J21" s="180"/>
      <c r="K21" s="215">
        <f t="shared" si="4"/>
        <v>0</v>
      </c>
      <c r="L21" s="216"/>
      <c r="M21" s="216"/>
      <c r="N21" s="216"/>
      <c r="O21" s="215">
        <f t="shared" si="5"/>
        <v>0</v>
      </c>
      <c r="P21" s="102"/>
    </row>
    <row r="22" spans="1:17" ht="31.15" hidden="1" customHeight="1" x14ac:dyDescent="0.2">
      <c r="A22" s="443" t="s">
        <v>6</v>
      </c>
      <c r="B22" s="443"/>
      <c r="C22" s="446" t="s">
        <v>140</v>
      </c>
      <c r="D22" s="452" t="s">
        <v>281</v>
      </c>
      <c r="E22" s="453"/>
      <c r="F22" s="454"/>
      <c r="G22" s="455"/>
      <c r="H22" s="447" t="s">
        <v>277</v>
      </c>
      <c r="I22" s="447"/>
      <c r="J22" s="447"/>
      <c r="K22" s="447"/>
      <c r="L22" s="447"/>
      <c r="M22" s="447"/>
      <c r="N22" s="447"/>
      <c r="O22" s="444" t="s">
        <v>8</v>
      </c>
      <c r="P22" s="444" t="s">
        <v>209</v>
      </c>
    </row>
    <row r="23" spans="1:17" ht="21.75" hidden="1" customHeight="1" x14ac:dyDescent="0.2">
      <c r="A23" s="443"/>
      <c r="B23" s="443"/>
      <c r="C23" s="446"/>
      <c r="D23" s="255" t="s">
        <v>280</v>
      </c>
      <c r="E23" s="256" t="s">
        <v>217</v>
      </c>
      <c r="F23" s="257" t="s">
        <v>14</v>
      </c>
      <c r="G23" s="257" t="s">
        <v>45</v>
      </c>
      <c r="H23" s="340">
        <v>1</v>
      </c>
      <c r="I23" s="340">
        <v>2</v>
      </c>
      <c r="J23" s="340">
        <v>3</v>
      </c>
      <c r="K23" s="339" t="s">
        <v>210</v>
      </c>
      <c r="L23" s="340">
        <v>4</v>
      </c>
      <c r="M23" s="340">
        <v>5</v>
      </c>
      <c r="N23" s="340">
        <v>6</v>
      </c>
      <c r="O23" s="445"/>
      <c r="P23" s="445"/>
    </row>
    <row r="24" spans="1:17" s="83" customFormat="1" ht="34.9" hidden="1" customHeight="1" x14ac:dyDescent="0.2">
      <c r="A24" s="98">
        <v>1</v>
      </c>
      <c r="B24" s="99" t="s">
        <v>624</v>
      </c>
      <c r="C24" s="100" t="str">
        <f>IF(ISERROR(VLOOKUP(B24,'KAYIT LİSTESİ'!$B$4:$H$466,2,0)),"",(VLOOKUP(B24,'KAYIT LİSTESİ'!$B$4:$H$466,2,0)))</f>
        <v/>
      </c>
      <c r="D24" s="101" t="str">
        <f>IF(ISERROR(VLOOKUP(B24,'KAYIT LİSTESİ'!$B$4:$H$466,4,0)),"",(VLOOKUP(B24,'KAYIT LİSTESİ'!$B$4:$H$466,4,0)))</f>
        <v/>
      </c>
      <c r="E24" s="101" t="str">
        <f>IF(ISERROR(VLOOKUP(B24,'KAYIT LİSTESİ'!$B$4:$N$466,13,0)),"",(VLOOKUP(B24,'KAYIT LİSTESİ'!$B$4:$N$466,13,0)))</f>
        <v/>
      </c>
      <c r="F24" s="187" t="str">
        <f>IF(ISERROR(VLOOKUP(B24,'KAYIT LİSTESİ'!$B$4:$H$466,5,0)),"",(VLOOKUP(B24,'KAYIT LİSTESİ'!$B$4:$H$466,5,0)))</f>
        <v/>
      </c>
      <c r="G24" s="187" t="str">
        <f>IF(ISERROR(VLOOKUP(B24,'KAYIT LİSTESİ'!$B$4:$H$466,6,0)),"",(VLOOKUP(B24,'KAYIT LİSTESİ'!$B$4:$H$466,6,0)))</f>
        <v/>
      </c>
      <c r="H24" s="180"/>
      <c r="I24" s="180"/>
      <c r="J24" s="180"/>
      <c r="K24" s="215">
        <f t="shared" ref="K24" si="6">MAX(H24:J24)</f>
        <v>0</v>
      </c>
      <c r="L24" s="216"/>
      <c r="M24" s="216"/>
      <c r="N24" s="216"/>
      <c r="O24" s="215">
        <f t="shared" ref="O24" si="7">MAX(H24:N24)</f>
        <v>0</v>
      </c>
      <c r="P24" s="102"/>
    </row>
    <row r="25" spans="1:17" s="87" customFormat="1" ht="9" customHeight="1" x14ac:dyDescent="0.2">
      <c r="A25" s="343"/>
      <c r="B25" s="343"/>
      <c r="C25" s="343"/>
      <c r="D25" s="86"/>
      <c r="E25" s="86"/>
      <c r="F25" s="343"/>
      <c r="O25" s="88"/>
      <c r="P25" s="343"/>
    </row>
    <row r="26" spans="1:17" s="87" customFormat="1" ht="25.5" customHeight="1" x14ac:dyDescent="0.2">
      <c r="A26" s="441" t="s">
        <v>4</v>
      </c>
      <c r="B26" s="441"/>
      <c r="C26" s="441"/>
      <c r="D26" s="441"/>
      <c r="E26" s="343"/>
      <c r="F26" s="344" t="s">
        <v>0</v>
      </c>
      <c r="G26" s="344" t="s">
        <v>1</v>
      </c>
      <c r="H26" s="442" t="s">
        <v>2</v>
      </c>
      <c r="I26" s="442"/>
      <c r="J26" s="442"/>
      <c r="K26" s="442"/>
      <c r="L26" s="442"/>
      <c r="M26" s="442"/>
      <c r="N26" s="442"/>
      <c r="O26" s="442" t="s">
        <v>3</v>
      </c>
      <c r="P26" s="442"/>
    </row>
  </sheetData>
  <mergeCells count="54">
    <mergeCell ref="A26:D26"/>
    <mergeCell ref="H26:N26"/>
    <mergeCell ref="O26:P26"/>
    <mergeCell ref="O18:O19"/>
    <mergeCell ref="P18:P19"/>
    <mergeCell ref="A22:A23"/>
    <mergeCell ref="B22:B23"/>
    <mergeCell ref="C22:C23"/>
    <mergeCell ref="D22:E22"/>
    <mergeCell ref="F22:G22"/>
    <mergeCell ref="H22:N22"/>
    <mergeCell ref="O22:O23"/>
    <mergeCell ref="P22:P23"/>
    <mergeCell ref="A18:A19"/>
    <mergeCell ref="B18:B19"/>
    <mergeCell ref="C18:C19"/>
    <mergeCell ref="D18:E18"/>
    <mergeCell ref="F18:G18"/>
    <mergeCell ref="H18:N18"/>
    <mergeCell ref="P9:P10"/>
    <mergeCell ref="A14:A15"/>
    <mergeCell ref="B14:B15"/>
    <mergeCell ref="C14:C15"/>
    <mergeCell ref="D14:E14"/>
    <mergeCell ref="F14:G14"/>
    <mergeCell ref="H14:N14"/>
    <mergeCell ref="O14:O15"/>
    <mergeCell ref="P14:P15"/>
    <mergeCell ref="H6:N6"/>
    <mergeCell ref="O6:O7"/>
    <mergeCell ref="P6:P7"/>
    <mergeCell ref="A9:A10"/>
    <mergeCell ref="B9:B10"/>
    <mergeCell ref="C9:C10"/>
    <mergeCell ref="D9:E9"/>
    <mergeCell ref="F9:G9"/>
    <mergeCell ref="H9:N9"/>
    <mergeCell ref="O9:O10"/>
    <mergeCell ref="A6:A7"/>
    <mergeCell ref="B6:B7"/>
    <mergeCell ref="C6:C7"/>
    <mergeCell ref="D6:E6"/>
    <mergeCell ref="F6:G6"/>
    <mergeCell ref="A4:C4"/>
    <mergeCell ref="D4:F4"/>
    <mergeCell ref="I4:J4"/>
    <mergeCell ref="L4:M4"/>
    <mergeCell ref="N4:O4"/>
    <mergeCell ref="A1:P1"/>
    <mergeCell ref="A2:P2"/>
    <mergeCell ref="A3:C3"/>
    <mergeCell ref="D3:F3"/>
    <mergeCell ref="H3:J3"/>
    <mergeCell ref="N3:P3"/>
  </mergeCells>
  <conditionalFormatting sqref="O16:O17 O24 O8 O13 O20:O21">
    <cfRule type="cellIs" dxfId="67" priority="10" operator="equal">
      <formula>0</formula>
    </cfRule>
  </conditionalFormatting>
  <conditionalFormatting sqref="K8">
    <cfRule type="cellIs" dxfId="66" priority="9" operator="equal">
      <formula>0</formula>
    </cfRule>
  </conditionalFormatting>
  <conditionalFormatting sqref="K13">
    <cfRule type="cellIs" dxfId="65" priority="8" operator="equal">
      <formula>0</formula>
    </cfRule>
  </conditionalFormatting>
  <conditionalFormatting sqref="K16:K17">
    <cfRule type="cellIs" dxfId="64" priority="7" operator="equal">
      <formula>0</formula>
    </cfRule>
  </conditionalFormatting>
  <conditionalFormatting sqref="K20:K21">
    <cfRule type="cellIs" dxfId="63" priority="6" operator="equal">
      <formula>0</formula>
    </cfRule>
  </conditionalFormatting>
  <conditionalFormatting sqref="K24">
    <cfRule type="cellIs" dxfId="62" priority="5" operator="equal">
      <formula>0</formula>
    </cfRule>
  </conditionalFormatting>
  <conditionalFormatting sqref="O11">
    <cfRule type="cellIs" dxfId="61" priority="4" operator="equal">
      <formula>0</formula>
    </cfRule>
  </conditionalFormatting>
  <conditionalFormatting sqref="K11">
    <cfRule type="cellIs" dxfId="60" priority="3" operator="equal">
      <formula>0</formula>
    </cfRule>
  </conditionalFormatting>
  <conditionalFormatting sqref="O12">
    <cfRule type="cellIs" dxfId="59" priority="2" operator="equal">
      <formula>0</formula>
    </cfRule>
  </conditionalFormatting>
  <conditionalFormatting sqref="K12">
    <cfRule type="cellIs" dxfId="58"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57"/>
  <sheetViews>
    <sheetView view="pageBreakPreview" zoomScale="80" zoomScaleNormal="100" zoomScaleSheetLayoutView="80" workbookViewId="0">
      <selection activeCell="F24" sqref="E23:K24"/>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28515625" style="370"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249"/>
      <c r="E3" s="480" t="str">
        <f>'YARIŞMA PROGRAMI'!C12</f>
        <v>400 Metre</v>
      </c>
      <c r="F3" s="480"/>
      <c r="G3" s="474"/>
      <c r="H3" s="474"/>
      <c r="I3" s="11"/>
      <c r="J3" s="481"/>
      <c r="K3" s="481"/>
      <c r="L3" s="481"/>
      <c r="M3" s="12"/>
      <c r="N3" s="12"/>
      <c r="O3" s="248"/>
      <c r="P3" s="475"/>
      <c r="Q3" s="475"/>
      <c r="R3" s="475"/>
    </row>
    <row r="4" spans="1:18" s="13" customFormat="1" ht="17.25" customHeight="1" x14ac:dyDescent="0.2">
      <c r="A4" s="472" t="s">
        <v>145</v>
      </c>
      <c r="B4" s="472"/>
      <c r="C4" s="472"/>
      <c r="D4" s="250"/>
      <c r="E4" s="479" t="str">
        <f>'YARIŞMA BİLGİLERİ'!F21</f>
        <v>Master Kadınlar</v>
      </c>
      <c r="F4" s="479"/>
      <c r="G4" s="365"/>
      <c r="H4" s="35"/>
      <c r="I4" s="35"/>
      <c r="J4" s="35"/>
      <c r="K4" s="35"/>
      <c r="L4" s="35"/>
      <c r="M4" s="36"/>
      <c r="N4" s="36"/>
      <c r="O4" s="81" t="s">
        <v>5</v>
      </c>
      <c r="P4" s="254">
        <f>'YARIŞMA PROGRAMI'!B12</f>
        <v>42210.784722222219</v>
      </c>
      <c r="Q4" s="193"/>
      <c r="R4" s="192"/>
    </row>
    <row r="5" spans="1:18" s="10" customFormat="1" ht="16.5" customHeight="1" x14ac:dyDescent="0.2">
      <c r="A5" s="14"/>
      <c r="B5" s="14"/>
      <c r="C5" s="15"/>
      <c r="D5" s="15"/>
      <c r="E5" s="16"/>
      <c r="F5" s="17"/>
      <c r="G5" s="366"/>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t="str">
        <f>'YARIŞMA PROGRAMI'!J7</f>
        <v>ŞAHİNDE GÜNEŞ-1:05.3</v>
      </c>
      <c r="F6" s="465"/>
      <c r="G6" s="488" t="s">
        <v>15</v>
      </c>
      <c r="H6" s="467" t="s">
        <v>27</v>
      </c>
      <c r="J6" s="485" t="s">
        <v>16</v>
      </c>
      <c r="K6" s="486"/>
      <c r="L6" s="486"/>
      <c r="M6" s="486"/>
      <c r="N6" s="486"/>
      <c r="O6" s="486"/>
      <c r="P6" s="486"/>
      <c r="Q6" s="486"/>
      <c r="R6" s="487"/>
    </row>
    <row r="7" spans="1:18" ht="24.75" customHeight="1" x14ac:dyDescent="0.2">
      <c r="A7" s="469"/>
      <c r="B7" s="471"/>
      <c r="C7" s="252" t="s">
        <v>280</v>
      </c>
      <c r="D7" s="253" t="s">
        <v>217</v>
      </c>
      <c r="E7" s="251" t="s">
        <v>14</v>
      </c>
      <c r="F7" s="251" t="s">
        <v>45</v>
      </c>
      <c r="G7" s="488"/>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v>70</v>
      </c>
      <c r="C8" s="117" t="s">
        <v>854</v>
      </c>
      <c r="D8" s="117" t="s">
        <v>851</v>
      </c>
      <c r="E8" s="181" t="s">
        <v>855</v>
      </c>
      <c r="F8" s="182" t="s">
        <v>218</v>
      </c>
      <c r="G8" s="367">
        <v>12349</v>
      </c>
      <c r="H8" s="71"/>
      <c r="I8" s="23"/>
      <c r="J8" s="24">
        <v>1</v>
      </c>
      <c r="K8" s="25" t="s">
        <v>47</v>
      </c>
      <c r="L8" s="26">
        <f>IF(ISERROR(VLOOKUP(K8,'KAYIT LİSTESİ'!$B$4:$H$466,2,0)),"",(VLOOKUP(K8,'KAYIT LİSTESİ'!$B$4:$H$466,2,0)))</f>
        <v>58</v>
      </c>
      <c r="M8" s="27" t="str">
        <f>IF(ISERROR(VLOOKUP(K8,'KAYIT LİSTESİ'!$B$4:$H$466,4,0)),"",(VLOOKUP(K8,'KAYIT LİSTESİ'!$B$4:$H$466,4,0)))</f>
        <v>19.1.1978</v>
      </c>
      <c r="N8" s="27" t="str">
        <f>IF(ISERROR(VLOOKUP(K8,'KAYIT LİSTESİ'!$B$4:$N$466,13,0)),"",(VLOOKUP(K8,'KAYIT LİSTESİ'!$B$4:$N$466,13,0)))</f>
        <v>F-35</v>
      </c>
      <c r="O8" s="46" t="str">
        <f>IF(ISERROR(VLOOKUP(K8,'KAYIT LİSTESİ'!$B$4:$H$466,5,0)),"",(VLOOKUP(K8,'KAYIT LİSTESİ'!$B$4:$H$466,5,0)))</f>
        <v>HİCRAN ERDEM</v>
      </c>
      <c r="P8" s="46" t="str">
        <f>IF(ISERROR(VLOOKUP(K8,'KAYIT LİSTESİ'!$B$4:$H$466,6,0)),"",(VLOOKUP(K8,'KAYIT LİSTESİ'!$B$4:$H$466,6,0)))</f>
        <v>İSTANBUL MASTERLERİ ATL. KULÜBÜ</v>
      </c>
      <c r="Q8" s="367" t="s">
        <v>1079</v>
      </c>
      <c r="R8" s="26" t="s">
        <v>278</v>
      </c>
    </row>
    <row r="9" spans="1:18" s="20" customFormat="1" ht="27.6" customHeight="1" x14ac:dyDescent="0.2">
      <c r="A9" s="70" t="s">
        <v>278</v>
      </c>
      <c r="B9" s="70">
        <v>58</v>
      </c>
      <c r="C9" s="117" t="s">
        <v>852</v>
      </c>
      <c r="D9" s="117" t="s">
        <v>851</v>
      </c>
      <c r="E9" s="181" t="s">
        <v>853</v>
      </c>
      <c r="F9" s="182" t="s">
        <v>219</v>
      </c>
      <c r="G9" s="367" t="s">
        <v>1079</v>
      </c>
      <c r="H9" s="71"/>
      <c r="I9" s="23"/>
      <c r="J9" s="24">
        <v>2</v>
      </c>
      <c r="K9" s="25" t="s">
        <v>49</v>
      </c>
      <c r="L9" s="26">
        <f>IF(ISERROR(VLOOKUP(K9,'KAYIT LİSTESİ'!$B$4:$H$466,2,0)),"",(VLOOKUP(K9,'KAYIT LİSTESİ'!$B$4:$H$466,2,0)))</f>
        <v>70</v>
      </c>
      <c r="M9" s="27" t="str">
        <f>IF(ISERROR(VLOOKUP(K9,'KAYIT LİSTESİ'!$B$4:$H$466,4,0)),"",(VLOOKUP(K9,'KAYIT LİSTESİ'!$B$4:$H$466,4,0)))</f>
        <v>21.1.1979</v>
      </c>
      <c r="N9" s="27" t="str">
        <f>IF(ISERROR(VLOOKUP(K9,'KAYIT LİSTESİ'!$B$4:$N$466,13,0)),"",(VLOOKUP(K9,'KAYIT LİSTESİ'!$B$4:$N$466,13,0)))</f>
        <v>F-35</v>
      </c>
      <c r="O9" s="46" t="str">
        <f>IF(ISERROR(VLOOKUP(K9,'KAYIT LİSTESİ'!$B$4:$H$466,5,0)),"",(VLOOKUP(K9,'KAYIT LİSTESİ'!$B$4:$H$466,5,0)))</f>
        <v>TUTKU SÜREN</v>
      </c>
      <c r="P9" s="46" t="str">
        <f>IF(ISERROR(VLOOKUP(K9,'KAYIT LİSTESİ'!$B$4:$H$466,6,0)),"",(VLOOKUP(K9,'KAYIT LİSTESİ'!$B$4:$H$466,6,0)))</f>
        <v>İZMİR ATLETİZM SPOR KULÜBÜ</v>
      </c>
      <c r="Q9" s="367">
        <v>12349</v>
      </c>
      <c r="R9" s="26">
        <v>4</v>
      </c>
    </row>
    <row r="10" spans="1:18" s="20" customFormat="1" ht="27.6" customHeight="1" x14ac:dyDescent="0.2">
      <c r="A10" s="469" t="s">
        <v>12</v>
      </c>
      <c r="B10" s="470" t="s">
        <v>141</v>
      </c>
      <c r="C10" s="462" t="s">
        <v>281</v>
      </c>
      <c r="D10" s="463"/>
      <c r="E10" s="464" t="str">
        <f>'YARIŞMA PROGRAMI'!K7</f>
        <v>ŞAHİNDE GÜNEŞ-1:10.9</v>
      </c>
      <c r="F10" s="465"/>
      <c r="G10" s="488" t="s">
        <v>15</v>
      </c>
      <c r="H10" s="467" t="s">
        <v>27</v>
      </c>
      <c r="I10" s="23"/>
      <c r="J10" s="24">
        <v>3</v>
      </c>
      <c r="K10" s="25" t="s">
        <v>50</v>
      </c>
      <c r="L10" s="26">
        <f>IF(ISERROR(VLOOKUP(K10,'KAYIT LİSTESİ'!$B$4:$H$466,2,0)),"",(VLOOKUP(K10,'KAYIT LİSTESİ'!$B$4:$H$466,2,0)))</f>
        <v>118</v>
      </c>
      <c r="M10" s="27" t="str">
        <f>IF(ISERROR(VLOOKUP(K10,'KAYIT LİSTESİ'!$B$4:$H$466,4,0)),"",(VLOOKUP(K10,'KAYIT LİSTESİ'!$B$4:$H$466,4,0)))</f>
        <v>10.1.1974</v>
      </c>
      <c r="N10" s="27" t="str">
        <f>IF(ISERROR(VLOOKUP(K10,'KAYIT LİSTESİ'!$B$4:$N$466,13,0)),"",(VLOOKUP(K10,'KAYIT LİSTESİ'!$B$4:$N$466,13,0)))</f>
        <v>F-40</v>
      </c>
      <c r="O10" s="46" t="str">
        <f>IF(ISERROR(VLOOKUP(K10,'KAYIT LİSTESİ'!$B$4:$H$466,5,0)),"",(VLOOKUP(K10,'KAYIT LİSTESİ'!$B$4:$H$466,5,0)))</f>
        <v>GONUL  BABAYİGİT IREZ</v>
      </c>
      <c r="P10" s="46" t="str">
        <f>IF(ISERROR(VLOOKUP(K10,'KAYIT LİSTESİ'!$B$4:$H$466,6,0)),"",(VLOOKUP(K10,'KAYIT LİSTESİ'!$B$4:$H$466,6,0)))</f>
        <v>MUĞLA ÜNİVERSİTESİ SPOR KLUBÜ</v>
      </c>
      <c r="Q10" s="367">
        <v>11549</v>
      </c>
      <c r="R10" s="26">
        <v>2</v>
      </c>
    </row>
    <row r="11" spans="1:18" s="20" customFormat="1" ht="27.6" customHeight="1" x14ac:dyDescent="0.2">
      <c r="A11" s="469"/>
      <c r="B11" s="471"/>
      <c r="C11" s="252" t="s">
        <v>280</v>
      </c>
      <c r="D11" s="253" t="s">
        <v>217</v>
      </c>
      <c r="E11" s="251" t="s">
        <v>14</v>
      </c>
      <c r="F11" s="251" t="s">
        <v>45</v>
      </c>
      <c r="G11" s="488"/>
      <c r="H11" s="468"/>
      <c r="I11" s="23"/>
      <c r="J11" s="24">
        <v>4</v>
      </c>
      <c r="K11" s="25" t="s">
        <v>51</v>
      </c>
      <c r="L11" s="26">
        <f>IF(ISERROR(VLOOKUP(K11,'KAYIT LİSTESİ'!$B$4:$H$466,2,0)),"",(VLOOKUP(K11,'KAYIT LİSTESİ'!$B$4:$H$466,2,0)))</f>
        <v>139</v>
      </c>
      <c r="M11" s="27" t="str">
        <f>IF(ISERROR(VLOOKUP(K11,'KAYIT LİSTESİ'!$B$4:$H$466,4,0)),"",(VLOOKUP(K11,'KAYIT LİSTESİ'!$B$4:$H$466,4,0)))</f>
        <v>20.1.1975</v>
      </c>
      <c r="N11" s="27" t="str">
        <f>IF(ISERROR(VLOOKUP(K11,'KAYIT LİSTESİ'!$B$4:$N$466,13,0)),"",(VLOOKUP(K11,'KAYIT LİSTESİ'!$B$4:$N$466,13,0)))</f>
        <v>F-40</v>
      </c>
      <c r="O11" s="46" t="str">
        <f>IF(ISERROR(VLOOKUP(K11,'KAYIT LİSTESİ'!$B$4:$H$466,5,0)),"",(VLOOKUP(K11,'KAYIT LİSTESİ'!$B$4:$H$466,5,0)))</f>
        <v>ZUHAL TÜMAY</v>
      </c>
      <c r="P11" s="46" t="str">
        <f>IF(ISERROR(VLOOKUP(K11,'KAYIT LİSTESİ'!$B$4:$H$466,6,0)),"",(VLOOKUP(K11,'KAYIT LİSTESİ'!$B$4:$H$466,6,0)))</f>
        <v>İZMİR MASTERLER ATL. KULÜBÜ</v>
      </c>
      <c r="Q11" s="367">
        <v>12162</v>
      </c>
      <c r="R11" s="26">
        <v>3</v>
      </c>
    </row>
    <row r="12" spans="1:18" s="20" customFormat="1" ht="27.6" customHeight="1" x14ac:dyDescent="0.2">
      <c r="A12" s="70">
        <v>1</v>
      </c>
      <c r="B12" s="70">
        <v>118</v>
      </c>
      <c r="C12" s="117" t="s">
        <v>889</v>
      </c>
      <c r="D12" s="117" t="s">
        <v>888</v>
      </c>
      <c r="E12" s="181" t="s">
        <v>890</v>
      </c>
      <c r="F12" s="182" t="s">
        <v>891</v>
      </c>
      <c r="G12" s="367">
        <v>11549</v>
      </c>
      <c r="H12" s="71"/>
      <c r="I12" s="23"/>
      <c r="J12" s="24">
        <v>5</v>
      </c>
      <c r="K12" s="25" t="s">
        <v>52</v>
      </c>
      <c r="L12" s="26">
        <f>IF(ISERROR(VLOOKUP(K12,'KAYIT LİSTESİ'!$B$4:$H$466,2,0)),"",(VLOOKUP(K12,'KAYIT LİSTESİ'!$B$4:$H$466,2,0)))</f>
        <v>187</v>
      </c>
      <c r="M12" s="27" t="str">
        <f>IF(ISERROR(VLOOKUP(K12,'KAYIT LİSTESİ'!$B$4:$H$466,4,0)),"",(VLOOKUP(K12,'KAYIT LİSTESİ'!$B$4:$H$466,4,0)))</f>
        <v>25.9.1966</v>
      </c>
      <c r="N12" s="27" t="str">
        <f>IF(ISERROR(VLOOKUP(K12,'KAYIT LİSTESİ'!$B$4:$N$466,13,0)),"",(VLOOKUP(K12,'KAYIT LİSTESİ'!$B$4:$N$466,13,0)))</f>
        <v>F-45</v>
      </c>
      <c r="O12" s="46" t="str">
        <f>IF(ISERROR(VLOOKUP(K12,'KAYIT LİSTESİ'!$B$4:$H$466,5,0)),"",(VLOOKUP(K12,'KAYIT LİSTESİ'!$B$4:$H$466,5,0)))</f>
        <v>NESRİN OYGÜÇ</v>
      </c>
      <c r="P12" s="46" t="str">
        <f>IF(ISERROR(VLOOKUP(K12,'KAYIT LİSTESİ'!$B$4:$H$466,6,0)),"",(VLOOKUP(K12,'KAYIT LİSTESİ'!$B$4:$H$466,6,0)))</f>
        <v>ALTAY SPOR KULÜBÜ</v>
      </c>
      <c r="Q12" s="367">
        <v>13918</v>
      </c>
      <c r="R12" s="26">
        <v>6</v>
      </c>
    </row>
    <row r="13" spans="1:18" s="20" customFormat="1" ht="27.6" customHeight="1" x14ac:dyDescent="0.2">
      <c r="A13" s="70">
        <v>2</v>
      </c>
      <c r="B13" s="70">
        <v>139</v>
      </c>
      <c r="C13" s="117" t="s">
        <v>886</v>
      </c>
      <c r="D13" s="117" t="s">
        <v>888</v>
      </c>
      <c r="E13" s="181" t="s">
        <v>887</v>
      </c>
      <c r="F13" s="182" t="s">
        <v>220</v>
      </c>
      <c r="G13" s="367">
        <v>12162</v>
      </c>
      <c r="H13" s="71"/>
      <c r="I13" s="23"/>
      <c r="J13" s="24">
        <v>6</v>
      </c>
      <c r="K13" s="25" t="s">
        <v>53</v>
      </c>
      <c r="L13" s="26">
        <f>IF(ISERROR(VLOOKUP(K13,'KAYIT LİSTESİ'!$B$4:$H$466,2,0)),"",(VLOOKUP(K13,'KAYIT LİSTESİ'!$B$4:$H$466,2,0)))</f>
        <v>149</v>
      </c>
      <c r="M13" s="27" t="str">
        <f>IF(ISERROR(VLOOKUP(K13,'KAYIT LİSTESİ'!$B$4:$H$466,4,0)),"",(VLOOKUP(K13,'KAYIT LİSTESİ'!$B$4:$H$466,4,0)))</f>
        <v>30.4.1965</v>
      </c>
      <c r="N13" s="27" t="str">
        <f>IF(ISERROR(VLOOKUP(K13,'KAYIT LİSTESİ'!$B$4:$N$466,13,0)),"",(VLOOKUP(K13,'KAYIT LİSTESİ'!$B$4:$N$466,13,0)))</f>
        <v>F-50</v>
      </c>
      <c r="O13" s="46" t="str">
        <f>IF(ISERROR(VLOOKUP(K13,'KAYIT LİSTESİ'!$B$4:$H$466,5,0)),"",(VLOOKUP(K13,'KAYIT LİSTESİ'!$B$4:$H$466,5,0)))</f>
        <v>FATMA ANTER</v>
      </c>
      <c r="P13" s="46" t="str">
        <f>IF(ISERROR(VLOOKUP(K13,'KAYIT LİSTESİ'!$B$4:$H$466,6,0)),"",(VLOOKUP(K13,'KAYIT LİSTESİ'!$B$4:$H$466,6,0)))</f>
        <v>İZMİR ATLETİZM SPOR KULÜBÜ</v>
      </c>
      <c r="Q13" s="367">
        <v>11007</v>
      </c>
      <c r="R13" s="26">
        <v>1</v>
      </c>
    </row>
    <row r="14" spans="1:18" s="20" customFormat="1" ht="27.6" customHeight="1" x14ac:dyDescent="0.2">
      <c r="A14" s="70"/>
      <c r="B14" s="70"/>
      <c r="C14" s="117"/>
      <c r="D14" s="117"/>
      <c r="E14" s="181"/>
      <c r="F14" s="182"/>
      <c r="G14" s="367"/>
      <c r="H14" s="71"/>
      <c r="I14" s="23"/>
      <c r="J14" s="24">
        <v>7</v>
      </c>
      <c r="K14" s="25" t="s">
        <v>487</v>
      </c>
      <c r="L14" s="26">
        <f>IF(ISERROR(VLOOKUP(K14,'KAYIT LİSTESİ'!$B$4:$H$466,2,0)),"",(VLOOKUP(K14,'KAYIT LİSTESİ'!$B$4:$H$466,2,0)))</f>
        <v>174</v>
      </c>
      <c r="M14" s="27" t="str">
        <f>IF(ISERROR(VLOOKUP(K14,'KAYIT LİSTESİ'!$B$4:$H$466,4,0)),"",(VLOOKUP(K14,'KAYIT LİSTESİ'!$B$4:$H$466,4,0)))</f>
        <v>26.12.1963</v>
      </c>
      <c r="N14" s="27" t="str">
        <f>IF(ISERROR(VLOOKUP(K14,'KAYIT LİSTESİ'!$B$4:$N$466,13,0)),"",(VLOOKUP(K14,'KAYIT LİSTESİ'!$B$4:$N$466,13,0)))</f>
        <v>F-50</v>
      </c>
      <c r="O14" s="46" t="str">
        <f>IF(ISERROR(VLOOKUP(K14,'KAYIT LİSTESİ'!$B$4:$H$466,5,0)),"",(VLOOKUP(K14,'KAYIT LİSTESİ'!$B$4:$H$466,5,0)))</f>
        <v>BEYHAN VARİŞ</v>
      </c>
      <c r="P14" s="46" t="str">
        <f>IF(ISERROR(VLOOKUP(K14,'KAYIT LİSTESİ'!$B$4:$H$466,6,0)),"",(VLOOKUP(K14,'KAYIT LİSTESİ'!$B$4:$H$466,6,0)))</f>
        <v>FERDİ</v>
      </c>
      <c r="Q14" s="367">
        <v>20530</v>
      </c>
      <c r="R14" s="26">
        <v>7</v>
      </c>
    </row>
    <row r="15" spans="1:18" s="20" customFormat="1" ht="27.6" customHeight="1" x14ac:dyDescent="0.2">
      <c r="A15" s="70"/>
      <c r="B15" s="70"/>
      <c r="C15" s="117"/>
      <c r="D15" s="117"/>
      <c r="E15" s="181"/>
      <c r="F15" s="182"/>
      <c r="G15" s="367"/>
      <c r="H15" s="71"/>
      <c r="I15" s="23"/>
      <c r="J15" s="24">
        <v>8</v>
      </c>
      <c r="K15" s="25" t="s">
        <v>488</v>
      </c>
      <c r="L15" s="26">
        <f>IF(ISERROR(VLOOKUP(K15,'KAYIT LİSTESİ'!$B$4:$H$466,2,0)),"",(VLOOKUP(K15,'KAYIT LİSTESİ'!$B$4:$H$466,2,0)))</f>
        <v>68</v>
      </c>
      <c r="M15" s="27" t="str">
        <f>IF(ISERROR(VLOOKUP(K15,'KAYIT LİSTESİ'!$B$4:$H$466,4,0)),"",(VLOOKUP(K15,'KAYIT LİSTESİ'!$B$4:$H$466,4,0)))</f>
        <v>1.1.1956</v>
      </c>
      <c r="N15" s="27" t="str">
        <f>IF(ISERROR(VLOOKUP(K15,'KAYIT LİSTESİ'!$B$4:$N$466,13,0)),"",(VLOOKUP(K15,'KAYIT LİSTESİ'!$B$4:$N$466,13,0)))</f>
        <v>F-55</v>
      </c>
      <c r="O15" s="46" t="str">
        <f>IF(ISERROR(VLOOKUP(K15,'KAYIT LİSTESİ'!$B$4:$H$466,5,0)),"",(VLOOKUP(K15,'KAYIT LİSTESİ'!$B$4:$H$466,5,0)))</f>
        <v>NURSEL ÇAKMAK</v>
      </c>
      <c r="P15" s="46" t="str">
        <f>IF(ISERROR(VLOOKUP(K15,'KAYIT LİSTESİ'!$B$4:$H$466,6,0)),"",(VLOOKUP(K15,'KAYIT LİSTESİ'!$B$4:$H$466,6,0)))</f>
        <v>İZMİR ATLETİZM SPOR KULÜBÜ</v>
      </c>
      <c r="Q15" s="367">
        <v>13463</v>
      </c>
      <c r="R15" s="26">
        <v>5</v>
      </c>
    </row>
    <row r="16" spans="1:18" s="20" customFormat="1" ht="27.6" customHeight="1" x14ac:dyDescent="0.2">
      <c r="A16" s="469" t="s">
        <v>12</v>
      </c>
      <c r="B16" s="470" t="s">
        <v>141</v>
      </c>
      <c r="C16" s="462" t="s">
        <v>281</v>
      </c>
      <c r="D16" s="463"/>
      <c r="E16" s="464" t="str">
        <f>'YARIŞMA PROGRAMI'!L7</f>
        <v>FATMA ANTER-1:08.08</v>
      </c>
      <c r="F16" s="465"/>
      <c r="G16" s="488" t="s">
        <v>15</v>
      </c>
      <c r="H16" s="467" t="s">
        <v>27</v>
      </c>
      <c r="I16" s="23"/>
      <c r="J16" s="485" t="s">
        <v>17</v>
      </c>
      <c r="K16" s="486"/>
      <c r="L16" s="486"/>
      <c r="M16" s="486"/>
      <c r="N16" s="486"/>
      <c r="O16" s="486"/>
      <c r="P16" s="486"/>
      <c r="Q16" s="486"/>
      <c r="R16" s="487"/>
    </row>
    <row r="17" spans="1:18" s="20" customFormat="1" ht="27.6" customHeight="1" x14ac:dyDescent="0.2">
      <c r="A17" s="469"/>
      <c r="B17" s="471"/>
      <c r="C17" s="252" t="s">
        <v>280</v>
      </c>
      <c r="D17" s="253" t="s">
        <v>217</v>
      </c>
      <c r="E17" s="251" t="s">
        <v>14</v>
      </c>
      <c r="F17" s="251" t="s">
        <v>45</v>
      </c>
      <c r="G17" s="488"/>
      <c r="H17" s="468"/>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70">
        <v>1</v>
      </c>
      <c r="B18" s="70">
        <v>187</v>
      </c>
      <c r="C18" s="117" t="s">
        <v>892</v>
      </c>
      <c r="D18" s="117" t="s">
        <v>895</v>
      </c>
      <c r="E18" s="181" t="s">
        <v>893</v>
      </c>
      <c r="F18" s="182" t="s">
        <v>894</v>
      </c>
      <c r="G18" s="367">
        <v>13918</v>
      </c>
      <c r="H18" s="234"/>
      <c r="I18" s="23"/>
      <c r="J18" s="24">
        <v>1</v>
      </c>
      <c r="K18" s="25" t="s">
        <v>54</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7.6" customHeight="1" x14ac:dyDescent="0.2">
      <c r="A19" s="70"/>
      <c r="B19" s="70"/>
      <c r="C19" s="117"/>
      <c r="D19" s="117"/>
      <c r="E19" s="181"/>
      <c r="F19" s="182"/>
      <c r="G19" s="367"/>
      <c r="H19" s="234"/>
      <c r="I19" s="23"/>
      <c r="J19" s="24">
        <v>2</v>
      </c>
      <c r="K19" s="25" t="s">
        <v>48</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7.6" customHeight="1" x14ac:dyDescent="0.2">
      <c r="A20" s="70"/>
      <c r="B20" s="70"/>
      <c r="C20" s="117"/>
      <c r="D20" s="117"/>
      <c r="E20" s="181"/>
      <c r="F20" s="182"/>
      <c r="G20" s="367"/>
      <c r="H20" s="234"/>
      <c r="I20" s="23"/>
      <c r="J20" s="24">
        <v>3</v>
      </c>
      <c r="K20" s="25" t="s">
        <v>55</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27.6" customHeight="1" x14ac:dyDescent="0.2">
      <c r="A21" s="70"/>
      <c r="B21" s="70"/>
      <c r="C21" s="117"/>
      <c r="D21" s="117"/>
      <c r="E21" s="181"/>
      <c r="F21" s="182"/>
      <c r="G21" s="367"/>
      <c r="H21" s="71"/>
      <c r="I21" s="23"/>
      <c r="J21" s="24">
        <v>4</v>
      </c>
      <c r="K21" s="25" t="s">
        <v>56</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27.6" customHeight="1" x14ac:dyDescent="0.2">
      <c r="A22" s="70"/>
      <c r="B22" s="70"/>
      <c r="C22" s="117"/>
      <c r="D22" s="117"/>
      <c r="E22" s="181"/>
      <c r="F22" s="182"/>
      <c r="G22" s="367"/>
      <c r="H22" s="71"/>
      <c r="I22" s="23"/>
      <c r="J22" s="24">
        <v>5</v>
      </c>
      <c r="K22" s="25" t="s">
        <v>57</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469" t="s">
        <v>12</v>
      </c>
      <c r="B23" s="470" t="s">
        <v>141</v>
      </c>
      <c r="C23" s="462" t="s">
        <v>281</v>
      </c>
      <c r="D23" s="463"/>
      <c r="E23" s="464" t="str">
        <f>'YARIŞMA PROGRAMI'!M7</f>
        <v>GÜL ÇIRAY AKBAŞ-1:11.8</v>
      </c>
      <c r="F23" s="465"/>
      <c r="G23" s="488" t="s">
        <v>15</v>
      </c>
      <c r="H23" s="467" t="s">
        <v>27</v>
      </c>
      <c r="I23" s="23"/>
      <c r="J23" s="24">
        <v>6</v>
      </c>
      <c r="K23" s="25" t="s">
        <v>58</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469"/>
      <c r="B24" s="471"/>
      <c r="C24" s="252" t="s">
        <v>280</v>
      </c>
      <c r="D24" s="253" t="s">
        <v>217</v>
      </c>
      <c r="E24" s="251" t="s">
        <v>14</v>
      </c>
      <c r="F24" s="251" t="s">
        <v>45</v>
      </c>
      <c r="G24" s="488"/>
      <c r="H24" s="468"/>
      <c r="I24" s="23"/>
      <c r="J24" s="24">
        <v>7</v>
      </c>
      <c r="K24" s="25" t="s">
        <v>489</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v>1</v>
      </c>
      <c r="B25" s="70">
        <v>149</v>
      </c>
      <c r="C25" s="117" t="s">
        <v>860</v>
      </c>
      <c r="D25" s="117" t="s">
        <v>881</v>
      </c>
      <c r="E25" s="181" t="s">
        <v>861</v>
      </c>
      <c r="F25" s="182" t="s">
        <v>218</v>
      </c>
      <c r="G25" s="367">
        <v>11007</v>
      </c>
      <c r="H25" s="234"/>
      <c r="I25" s="23"/>
      <c r="J25" s="24">
        <v>8</v>
      </c>
      <c r="K25" s="25" t="s">
        <v>490</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v>2</v>
      </c>
      <c r="B26" s="70">
        <v>174</v>
      </c>
      <c r="C26" s="117" t="s">
        <v>862</v>
      </c>
      <c r="D26" s="117" t="s">
        <v>881</v>
      </c>
      <c r="E26" s="181" t="s">
        <v>863</v>
      </c>
      <c r="F26" s="182" t="s">
        <v>221</v>
      </c>
      <c r="G26" s="367">
        <v>20530</v>
      </c>
      <c r="H26" s="71"/>
      <c r="I26" s="23"/>
      <c r="J26" s="485" t="s">
        <v>18</v>
      </c>
      <c r="K26" s="486"/>
      <c r="L26" s="486"/>
      <c r="M26" s="486"/>
      <c r="N26" s="486"/>
      <c r="O26" s="486"/>
      <c r="P26" s="486"/>
      <c r="Q26" s="486"/>
      <c r="R26" s="487"/>
    </row>
    <row r="27" spans="1:18" s="20" customFormat="1" ht="27.6" customHeight="1" x14ac:dyDescent="0.2">
      <c r="A27" s="70"/>
      <c r="B27" s="70"/>
      <c r="C27" s="117"/>
      <c r="D27" s="117"/>
      <c r="E27" s="181"/>
      <c r="F27" s="182"/>
      <c r="G27" s="367"/>
      <c r="H27" s="71"/>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70"/>
      <c r="B28" s="70"/>
      <c r="C28" s="117"/>
      <c r="D28" s="117"/>
      <c r="E28" s="181"/>
      <c r="F28" s="182"/>
      <c r="G28" s="367"/>
      <c r="H28" s="71"/>
      <c r="I28" s="23"/>
      <c r="J28" s="24">
        <v>1</v>
      </c>
      <c r="K28" s="25" t="s">
        <v>59</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27.6" customHeight="1" x14ac:dyDescent="0.2">
      <c r="A29" s="70"/>
      <c r="B29" s="70"/>
      <c r="C29" s="117"/>
      <c r="D29" s="117"/>
      <c r="E29" s="181"/>
      <c r="F29" s="182"/>
      <c r="G29" s="367"/>
      <c r="H29" s="71"/>
      <c r="I29" s="23"/>
      <c r="J29" s="24">
        <v>2</v>
      </c>
      <c r="K29" s="25" t="s">
        <v>60</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27.6" customHeight="1" x14ac:dyDescent="0.2">
      <c r="A30" s="70"/>
      <c r="B30" s="70"/>
      <c r="C30" s="117"/>
      <c r="D30" s="117"/>
      <c r="E30" s="181"/>
      <c r="F30" s="182"/>
      <c r="G30" s="367"/>
      <c r="H30" s="71"/>
      <c r="I30" s="23"/>
      <c r="J30" s="24">
        <v>3</v>
      </c>
      <c r="K30" s="25" t="s">
        <v>61</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27.6" customHeight="1" x14ac:dyDescent="0.2">
      <c r="A31" s="70"/>
      <c r="B31" s="70"/>
      <c r="C31" s="117"/>
      <c r="D31" s="117"/>
      <c r="E31" s="181"/>
      <c r="F31" s="182"/>
      <c r="G31" s="367"/>
      <c r="H31" s="71"/>
      <c r="I31" s="23"/>
      <c r="J31" s="24">
        <v>4</v>
      </c>
      <c r="K31" s="25" t="s">
        <v>62</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27.6" customHeight="1" x14ac:dyDescent="0.2">
      <c r="A32" s="469" t="s">
        <v>12</v>
      </c>
      <c r="B32" s="470" t="s">
        <v>141</v>
      </c>
      <c r="C32" s="462" t="s">
        <v>281</v>
      </c>
      <c r="D32" s="463"/>
      <c r="E32" s="464" t="str">
        <f>'YARIŞMA PROGRAMI'!N7</f>
        <v>GÜL ÇIRAY AKBAŞ-1:14.2</v>
      </c>
      <c r="F32" s="465"/>
      <c r="G32" s="488" t="s">
        <v>15</v>
      </c>
      <c r="H32" s="467" t="s">
        <v>27</v>
      </c>
      <c r="I32" s="23"/>
      <c r="J32" s="24">
        <v>5</v>
      </c>
      <c r="K32" s="25" t="s">
        <v>63</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8" s="20" customFormat="1" ht="27.6" customHeight="1" x14ac:dyDescent="0.2">
      <c r="A33" s="469"/>
      <c r="B33" s="471"/>
      <c r="C33" s="252" t="s">
        <v>280</v>
      </c>
      <c r="D33" s="253" t="s">
        <v>217</v>
      </c>
      <c r="E33" s="251" t="s">
        <v>14</v>
      </c>
      <c r="F33" s="251" t="s">
        <v>45</v>
      </c>
      <c r="G33" s="488"/>
      <c r="H33" s="468"/>
      <c r="I33" s="23"/>
      <c r="J33" s="24">
        <v>6</v>
      </c>
      <c r="K33" s="25" t="s">
        <v>64</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v>1</v>
      </c>
      <c r="B34" s="70">
        <v>68</v>
      </c>
      <c r="C34" s="117" t="s">
        <v>864</v>
      </c>
      <c r="D34" s="117" t="s">
        <v>882</v>
      </c>
      <c r="E34" s="181" t="s">
        <v>865</v>
      </c>
      <c r="F34" s="182" t="s">
        <v>218</v>
      </c>
      <c r="G34" s="367">
        <v>13463</v>
      </c>
      <c r="H34" s="71"/>
      <c r="I34" s="23"/>
      <c r="J34" s="24">
        <v>7</v>
      </c>
      <c r="K34" s="25" t="s">
        <v>491</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c r="B35" s="70"/>
      <c r="C35" s="117"/>
      <c r="D35" s="117"/>
      <c r="E35" s="181"/>
      <c r="F35" s="182"/>
      <c r="G35" s="367"/>
      <c r="H35" s="71"/>
      <c r="I35" s="23"/>
      <c r="J35" s="24">
        <v>8</v>
      </c>
      <c r="K35" s="25" t="s">
        <v>492</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469" t="s">
        <v>12</v>
      </c>
      <c r="B36" s="470" t="s">
        <v>141</v>
      </c>
      <c r="C36" s="462" t="s">
        <v>281</v>
      </c>
      <c r="D36" s="463"/>
      <c r="E36" s="464"/>
      <c r="F36" s="465"/>
      <c r="G36" s="488" t="s">
        <v>15</v>
      </c>
      <c r="H36" s="467" t="s">
        <v>27</v>
      </c>
      <c r="I36" s="23"/>
      <c r="J36" s="485" t="s">
        <v>42</v>
      </c>
      <c r="K36" s="486"/>
      <c r="L36" s="486"/>
      <c r="M36" s="486"/>
      <c r="N36" s="486"/>
      <c r="O36" s="486"/>
      <c r="P36" s="486"/>
      <c r="Q36" s="486"/>
      <c r="R36" s="487"/>
    </row>
    <row r="37" spans="1:18" s="20" customFormat="1" ht="27.6" customHeight="1" x14ac:dyDescent="0.2">
      <c r="A37" s="469"/>
      <c r="B37" s="471"/>
      <c r="C37" s="252" t="s">
        <v>280</v>
      </c>
      <c r="D37" s="253" t="s">
        <v>217</v>
      </c>
      <c r="E37" s="251" t="s">
        <v>14</v>
      </c>
      <c r="F37" s="251" t="s">
        <v>45</v>
      </c>
      <c r="G37" s="488"/>
      <c r="H37" s="468"/>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70">
        <v>1</v>
      </c>
      <c r="B38" s="70"/>
      <c r="C38" s="117"/>
      <c r="D38" s="117"/>
      <c r="E38" s="181"/>
      <c r="F38" s="182"/>
      <c r="G38" s="367"/>
      <c r="H38" s="71"/>
      <c r="I38" s="23"/>
      <c r="J38" s="24">
        <v>1</v>
      </c>
      <c r="K38" s="25" t="s">
        <v>65</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70">
        <v>2</v>
      </c>
      <c r="B39" s="70"/>
      <c r="C39" s="117"/>
      <c r="D39" s="117"/>
      <c r="E39" s="181"/>
      <c r="F39" s="182"/>
      <c r="G39" s="367"/>
      <c r="H39" s="71"/>
      <c r="I39" s="23"/>
      <c r="J39" s="24">
        <v>2</v>
      </c>
      <c r="K39" s="25" t="s">
        <v>66</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v>3</v>
      </c>
      <c r="B40" s="70"/>
      <c r="C40" s="117"/>
      <c r="D40" s="117"/>
      <c r="E40" s="181"/>
      <c r="F40" s="182"/>
      <c r="G40" s="367"/>
      <c r="H40" s="71"/>
      <c r="I40" s="23"/>
      <c r="J40" s="24">
        <v>3</v>
      </c>
      <c r="K40" s="25" t="s">
        <v>67</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v>4</v>
      </c>
      <c r="B41" s="70"/>
      <c r="C41" s="117"/>
      <c r="D41" s="117"/>
      <c r="E41" s="181"/>
      <c r="F41" s="182"/>
      <c r="G41" s="367"/>
      <c r="H41" s="71"/>
      <c r="I41" s="23"/>
      <c r="J41" s="24">
        <v>4</v>
      </c>
      <c r="K41" s="25" t="s">
        <v>68</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469" t="s">
        <v>12</v>
      </c>
      <c r="B42" s="470" t="s">
        <v>141</v>
      </c>
      <c r="C42" s="462" t="s">
        <v>281</v>
      </c>
      <c r="D42" s="463"/>
      <c r="E42" s="464"/>
      <c r="F42" s="465"/>
      <c r="G42" s="488" t="s">
        <v>15</v>
      </c>
      <c r="H42" s="467" t="s">
        <v>27</v>
      </c>
      <c r="I42" s="23"/>
      <c r="J42" s="24">
        <v>5</v>
      </c>
      <c r="K42" s="25" t="s">
        <v>69</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469"/>
      <c r="B43" s="471"/>
      <c r="C43" s="252" t="s">
        <v>280</v>
      </c>
      <c r="D43" s="253" t="s">
        <v>217</v>
      </c>
      <c r="E43" s="251" t="s">
        <v>14</v>
      </c>
      <c r="F43" s="251" t="s">
        <v>45</v>
      </c>
      <c r="G43" s="488"/>
      <c r="H43" s="468"/>
      <c r="I43" s="23"/>
      <c r="J43" s="24">
        <v>6</v>
      </c>
      <c r="K43" s="25" t="s">
        <v>70</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70">
        <v>1</v>
      </c>
      <c r="B44" s="70"/>
      <c r="C44" s="117"/>
      <c r="D44" s="117"/>
      <c r="E44" s="181"/>
      <c r="F44" s="182"/>
      <c r="G44" s="367"/>
      <c r="H44" s="71"/>
      <c r="I44" s="23"/>
      <c r="J44" s="24">
        <v>7</v>
      </c>
      <c r="K44" s="25" t="s">
        <v>493</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70">
        <v>2</v>
      </c>
      <c r="B45" s="70"/>
      <c r="C45" s="117"/>
      <c r="D45" s="117"/>
      <c r="E45" s="181"/>
      <c r="F45" s="182"/>
      <c r="G45" s="367"/>
      <c r="H45" s="71"/>
      <c r="I45" s="23"/>
      <c r="J45" s="24">
        <v>8</v>
      </c>
      <c r="K45" s="25" t="s">
        <v>494</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70">
        <v>3</v>
      </c>
      <c r="B46" s="70"/>
      <c r="C46" s="117"/>
      <c r="D46" s="117"/>
      <c r="E46" s="181"/>
      <c r="F46" s="182"/>
      <c r="G46" s="367"/>
      <c r="H46" s="71"/>
      <c r="I46" s="23"/>
      <c r="J46" s="485" t="s">
        <v>43</v>
      </c>
      <c r="K46" s="486"/>
      <c r="L46" s="486"/>
      <c r="M46" s="486"/>
      <c r="N46" s="486"/>
      <c r="O46" s="486"/>
      <c r="P46" s="486"/>
      <c r="Q46" s="486"/>
      <c r="R46" s="487"/>
    </row>
    <row r="47" spans="1:18" s="20" customFormat="1" ht="27.6" customHeight="1" x14ac:dyDescent="0.2">
      <c r="A47" s="70">
        <v>4</v>
      </c>
      <c r="B47" s="70"/>
      <c r="C47" s="117"/>
      <c r="D47" s="117"/>
      <c r="E47" s="181"/>
      <c r="F47" s="182"/>
      <c r="G47" s="367"/>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v>5</v>
      </c>
      <c r="B48" s="70"/>
      <c r="C48" s="117"/>
      <c r="D48" s="117"/>
      <c r="E48" s="181"/>
      <c r="F48" s="182"/>
      <c r="G48" s="367"/>
      <c r="H48" s="71"/>
      <c r="I48" s="23"/>
      <c r="J48" s="24">
        <v>1</v>
      </c>
      <c r="K48" s="25" t="s">
        <v>71</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469" t="s">
        <v>12</v>
      </c>
      <c r="B49" s="470" t="s">
        <v>141</v>
      </c>
      <c r="C49" s="462" t="s">
        <v>281</v>
      </c>
      <c r="D49" s="463"/>
      <c r="E49" s="464"/>
      <c r="F49" s="465"/>
      <c r="G49" s="488" t="s">
        <v>15</v>
      </c>
      <c r="H49" s="467" t="s">
        <v>27</v>
      </c>
      <c r="I49" s="23"/>
      <c r="J49" s="24">
        <v>2</v>
      </c>
      <c r="K49" s="25" t="s">
        <v>72</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469"/>
      <c r="B50" s="471"/>
      <c r="C50" s="252" t="s">
        <v>280</v>
      </c>
      <c r="D50" s="253" t="s">
        <v>217</v>
      </c>
      <c r="E50" s="251" t="s">
        <v>14</v>
      </c>
      <c r="F50" s="251" t="s">
        <v>45</v>
      </c>
      <c r="G50" s="488"/>
      <c r="H50" s="468"/>
      <c r="I50" s="23"/>
      <c r="J50" s="24">
        <v>3</v>
      </c>
      <c r="K50" s="25" t="s">
        <v>73</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70">
        <v>1</v>
      </c>
      <c r="B51" s="70"/>
      <c r="C51" s="117"/>
      <c r="D51" s="117"/>
      <c r="E51" s="181"/>
      <c r="F51" s="182"/>
      <c r="G51" s="367"/>
      <c r="H51" s="71"/>
      <c r="I51" s="23"/>
      <c r="J51" s="24">
        <v>4</v>
      </c>
      <c r="K51" s="25" t="s">
        <v>74</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70"/>
      <c r="B52" s="70"/>
      <c r="C52" s="117"/>
      <c r="D52" s="117"/>
      <c r="E52" s="181"/>
      <c r="F52" s="182"/>
      <c r="G52" s="367"/>
      <c r="H52" s="71"/>
      <c r="I52" s="23"/>
      <c r="J52" s="24">
        <v>5</v>
      </c>
      <c r="K52" s="25" t="s">
        <v>75</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70"/>
      <c r="B53" s="70"/>
      <c r="C53" s="117"/>
      <c r="D53" s="117"/>
      <c r="E53" s="181"/>
      <c r="F53" s="182"/>
      <c r="G53" s="367"/>
      <c r="H53" s="71"/>
      <c r="I53" s="23"/>
      <c r="J53" s="24">
        <v>6</v>
      </c>
      <c r="K53" s="25" t="s">
        <v>76</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70"/>
      <c r="B54" s="70"/>
      <c r="C54" s="117"/>
      <c r="D54" s="117"/>
      <c r="E54" s="181"/>
      <c r="F54" s="182"/>
      <c r="G54" s="367"/>
      <c r="H54" s="71"/>
      <c r="I54" s="23"/>
      <c r="J54" s="24">
        <v>7</v>
      </c>
      <c r="K54" s="25" t="s">
        <v>495</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70"/>
      <c r="B55" s="70"/>
      <c r="C55" s="117"/>
      <c r="D55" s="117"/>
      <c r="E55" s="181"/>
      <c r="F55" s="182"/>
      <c r="G55" s="367"/>
      <c r="H55" s="71"/>
      <c r="I55" s="23"/>
      <c r="J55" s="24">
        <v>8</v>
      </c>
      <c r="K55" s="25" t="s">
        <v>496</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ht="14.25" customHeight="1" x14ac:dyDescent="0.2">
      <c r="A56" s="38"/>
      <c r="B56" s="38"/>
      <c r="C56" s="39"/>
      <c r="D56" s="39"/>
      <c r="E56" s="38"/>
      <c r="F56" s="40"/>
      <c r="G56" s="368"/>
      <c r="H56" s="41"/>
      <c r="R56" s="32"/>
      <c r="S56" s="34"/>
    </row>
    <row r="57" spans="1:19" x14ac:dyDescent="0.2">
      <c r="A57" s="32" t="s">
        <v>19</v>
      </c>
      <c r="B57" s="32"/>
      <c r="C57" s="32"/>
      <c r="D57" s="32"/>
      <c r="E57" s="32"/>
      <c r="F57" s="48" t="s">
        <v>0</v>
      </c>
      <c r="G57" s="369" t="s">
        <v>1</v>
      </c>
      <c r="H57" s="29"/>
      <c r="I57" s="33" t="s">
        <v>2</v>
      </c>
      <c r="J57" s="33"/>
      <c r="K57" s="33"/>
      <c r="L57" s="33"/>
      <c r="O57" s="50" t="s">
        <v>3</v>
      </c>
      <c r="P57" s="51" t="s">
        <v>3</v>
      </c>
      <c r="Q57" s="29" t="s">
        <v>3</v>
      </c>
    </row>
  </sheetData>
  <sortState ref="A8:G9">
    <sortCondition descending="1" ref="A8:A9"/>
  </sortState>
  <mergeCells count="63">
    <mergeCell ref="H49:H50"/>
    <mergeCell ref="A42:A43"/>
    <mergeCell ref="B42:B43"/>
    <mergeCell ref="C42:D42"/>
    <mergeCell ref="E42:F42"/>
    <mergeCell ref="G42:G43"/>
    <mergeCell ref="H42:H43"/>
    <mergeCell ref="A49:A50"/>
    <mergeCell ref="B49:B50"/>
    <mergeCell ref="C49:D49"/>
    <mergeCell ref="E49:F49"/>
    <mergeCell ref="G49:G50"/>
    <mergeCell ref="H36:H37"/>
    <mergeCell ref="H16:H17"/>
    <mergeCell ref="A23:A24"/>
    <mergeCell ref="B23:B24"/>
    <mergeCell ref="C23:D23"/>
    <mergeCell ref="E23:F23"/>
    <mergeCell ref="G23:G24"/>
    <mergeCell ref="H23:H24"/>
    <mergeCell ref="H32:H33"/>
    <mergeCell ref="A36:A37"/>
    <mergeCell ref="B36:B37"/>
    <mergeCell ref="C36:D36"/>
    <mergeCell ref="E36:F36"/>
    <mergeCell ref="G36:G37"/>
    <mergeCell ref="J36:R36"/>
    <mergeCell ref="J46:R46"/>
    <mergeCell ref="A10:A11"/>
    <mergeCell ref="B10:B11"/>
    <mergeCell ref="C10:D10"/>
    <mergeCell ref="E10:F10"/>
    <mergeCell ref="G10:G11"/>
    <mergeCell ref="H10:H11"/>
    <mergeCell ref="A16:A17"/>
    <mergeCell ref="B16:B17"/>
    <mergeCell ref="J26:R26"/>
    <mergeCell ref="A32:A33"/>
    <mergeCell ref="B32:B33"/>
    <mergeCell ref="C32:D32"/>
    <mergeCell ref="E32:F32"/>
    <mergeCell ref="G32:G33"/>
    <mergeCell ref="J16:R16"/>
    <mergeCell ref="C16:D16"/>
    <mergeCell ref="E16:F16"/>
    <mergeCell ref="G16:G17"/>
    <mergeCell ref="A4:C4"/>
    <mergeCell ref="E4:F4"/>
    <mergeCell ref="P5:R5"/>
    <mergeCell ref="A6:A7"/>
    <mergeCell ref="B6:B7"/>
    <mergeCell ref="C6:D6"/>
    <mergeCell ref="E6:F6"/>
    <mergeCell ref="G6:G7"/>
    <mergeCell ref="H6:H7"/>
    <mergeCell ref="J6:R6"/>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6"/>
  <sheetViews>
    <sheetView view="pageBreakPreview" zoomScale="90" zoomScaleNormal="100" zoomScaleSheetLayoutView="90" workbookViewId="0">
      <selection activeCell="F24" sqref="F24:K24"/>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456" t="str">
        <f>'YARIŞMA BİLGİLERİ'!A2</f>
        <v>Türkiye Atletizm Federasyonu
İzmir Atletizm İl Temsilciliği</v>
      </c>
      <c r="B1" s="456"/>
      <c r="C1" s="456"/>
      <c r="D1" s="456"/>
      <c r="E1" s="456"/>
      <c r="F1" s="456"/>
      <c r="G1" s="456"/>
      <c r="H1" s="456"/>
      <c r="I1" s="456"/>
      <c r="J1" s="456"/>
      <c r="K1" s="456"/>
      <c r="L1" s="456"/>
      <c r="M1" s="456"/>
      <c r="N1" s="456"/>
      <c r="O1" s="456"/>
      <c r="P1" s="456"/>
    </row>
    <row r="2" spans="1:16" ht="25.5" customHeight="1" x14ac:dyDescent="0.2">
      <c r="A2" s="457" t="str">
        <f>'YARIŞMA BİLGİLERİ'!F19</f>
        <v>Masterler Türkiye Şampiyonası</v>
      </c>
      <c r="B2" s="457"/>
      <c r="C2" s="457"/>
      <c r="D2" s="457"/>
      <c r="E2" s="457"/>
      <c r="F2" s="457"/>
      <c r="G2" s="457"/>
      <c r="H2" s="457"/>
      <c r="I2" s="457"/>
      <c r="J2" s="457"/>
      <c r="K2" s="457"/>
      <c r="L2" s="457"/>
      <c r="M2" s="457"/>
      <c r="N2" s="457"/>
      <c r="O2" s="457"/>
      <c r="P2" s="457"/>
    </row>
    <row r="3" spans="1:16" s="4" customFormat="1" ht="20.25" customHeight="1" x14ac:dyDescent="0.2">
      <c r="A3" s="458" t="s">
        <v>154</v>
      </c>
      <c r="B3" s="458"/>
      <c r="C3" s="458"/>
      <c r="D3" s="459" t="str">
        <f>'YARIŞMA PROGRAMI'!C11</f>
        <v>Çekiç Atma</v>
      </c>
      <c r="E3" s="459"/>
      <c r="F3" s="459"/>
      <c r="G3" s="94"/>
      <c r="H3" s="461"/>
      <c r="I3" s="461"/>
      <c r="J3" s="461"/>
      <c r="K3" s="342"/>
      <c r="L3" s="342"/>
      <c r="M3" s="345"/>
      <c r="N3" s="460"/>
      <c r="O3" s="460"/>
      <c r="P3" s="460"/>
    </row>
    <row r="4" spans="1:16" s="4" customFormat="1" ht="17.25" customHeight="1" x14ac:dyDescent="0.2">
      <c r="A4" s="448" t="s">
        <v>155</v>
      </c>
      <c r="B4" s="448"/>
      <c r="C4" s="448"/>
      <c r="D4" s="451" t="str">
        <f>'YARIŞMA BİLGİLERİ'!F21</f>
        <v>Master Kadınlar</v>
      </c>
      <c r="E4" s="451"/>
      <c r="F4" s="451"/>
      <c r="G4" s="155"/>
      <c r="H4" s="156"/>
      <c r="I4" s="449"/>
      <c r="J4" s="449"/>
      <c r="K4" s="341"/>
      <c r="L4" s="448" t="s">
        <v>153</v>
      </c>
      <c r="M4" s="448"/>
      <c r="N4" s="450">
        <f>'YARIŞMA PROGRAMI'!B11</f>
        <v>42210.760416666664</v>
      </c>
      <c r="O4" s="450"/>
      <c r="P4" s="194"/>
    </row>
    <row r="5" spans="1:16" ht="13.5" customHeight="1" x14ac:dyDescent="0.2">
      <c r="A5" s="5"/>
      <c r="B5" s="5"/>
      <c r="C5" s="5"/>
      <c r="D5" s="9"/>
      <c r="E5" s="9"/>
      <c r="F5" s="6"/>
      <c r="G5" s="7"/>
      <c r="H5" s="8"/>
      <c r="I5" s="8"/>
      <c r="J5" s="8"/>
      <c r="K5" s="8"/>
      <c r="L5" s="8"/>
      <c r="M5" s="8"/>
      <c r="N5" s="8"/>
      <c r="O5" s="206">
        <f ca="1">NOW()</f>
        <v>42212.506756828705</v>
      </c>
      <c r="P5" s="206"/>
    </row>
    <row r="6" spans="1:16" ht="32.450000000000003" customHeight="1" x14ac:dyDescent="0.2">
      <c r="A6" s="443" t="s">
        <v>6</v>
      </c>
      <c r="B6" s="443"/>
      <c r="C6" s="446" t="s">
        <v>140</v>
      </c>
      <c r="D6" s="452" t="s">
        <v>281</v>
      </c>
      <c r="E6" s="453"/>
      <c r="F6" s="454" t="str">
        <f>'YARIŞMA PROGRAMI'!J28</f>
        <v>SVETLANA SUDAK-70.74</v>
      </c>
      <c r="G6" s="455"/>
      <c r="H6" s="447" t="s">
        <v>267</v>
      </c>
      <c r="I6" s="447"/>
      <c r="J6" s="447"/>
      <c r="K6" s="447"/>
      <c r="L6" s="447"/>
      <c r="M6" s="447"/>
      <c r="N6" s="447"/>
      <c r="O6" s="444" t="s">
        <v>8</v>
      </c>
      <c r="P6" s="444"/>
    </row>
    <row r="7" spans="1:16" ht="21.75" customHeight="1" x14ac:dyDescent="0.2">
      <c r="A7" s="443"/>
      <c r="B7" s="443"/>
      <c r="C7" s="446"/>
      <c r="D7" s="321" t="s">
        <v>280</v>
      </c>
      <c r="E7" s="322" t="s">
        <v>217</v>
      </c>
      <c r="F7" s="257" t="s">
        <v>14</v>
      </c>
      <c r="G7" s="257" t="s">
        <v>45</v>
      </c>
      <c r="H7" s="340">
        <v>1</v>
      </c>
      <c r="I7" s="340">
        <v>2</v>
      </c>
      <c r="J7" s="340">
        <v>3</v>
      </c>
      <c r="K7" s="214" t="s">
        <v>210</v>
      </c>
      <c r="L7" s="340">
        <v>4</v>
      </c>
      <c r="M7" s="340">
        <v>5</v>
      </c>
      <c r="N7" s="340">
        <v>6</v>
      </c>
      <c r="O7" s="445"/>
      <c r="P7" s="445"/>
    </row>
    <row r="8" spans="1:16" s="83" customFormat="1" ht="35.450000000000003" customHeight="1" x14ac:dyDescent="0.2">
      <c r="A8" s="98" t="s">
        <v>278</v>
      </c>
      <c r="B8" s="99" t="s">
        <v>474</v>
      </c>
      <c r="C8" s="100">
        <f>IF(ISERROR(VLOOKUP(B8,'KAYIT LİSTESİ'!$B$4:$H$466,2,0)),"",(VLOOKUP(B8,'KAYIT LİSTESİ'!$B$4:$H$466,2,0)))</f>
        <v>97</v>
      </c>
      <c r="D8" s="101" t="str">
        <f>IF(ISERROR(VLOOKUP(B8,'KAYIT LİSTESİ'!$B$4:$H$466,4,0)),"",(VLOOKUP(B8,'KAYIT LİSTESİ'!$B$4:$H$466,4,0)))</f>
        <v>3.11.1977</v>
      </c>
      <c r="E8" s="101" t="str">
        <f>IF(ISERROR(VLOOKUP(B8,'KAYIT LİSTESİ'!$B$4:$N$466,13,0)),"",(VLOOKUP(B8,'KAYIT LİSTESİ'!$B$4:$N$466,13,0)))</f>
        <v>F-35</v>
      </c>
      <c r="F8" s="187" t="str">
        <f>IF(ISERROR(VLOOKUP(B8,'KAYIT LİSTESİ'!$B$4:$H$466,5,0)),"",(VLOOKUP(B8,'KAYIT LİSTESİ'!$B$4:$H$466,5,0)))</f>
        <v>ÖZLEM GÜNDÜZ</v>
      </c>
      <c r="G8" s="187" t="str">
        <f>IF(ISERROR(VLOOKUP(B8,'KAYIT LİSTESİ'!$B$4:$H$466,6,0)),"",(VLOOKUP(B8,'KAYIT LİSTESİ'!$B$4:$H$466,6,0)))</f>
        <v>İSTANBUL MASTERLERİ ATL. KULÜBÜ</v>
      </c>
      <c r="H8" s="180"/>
      <c r="I8" s="180"/>
      <c r="J8" s="180"/>
      <c r="K8" s="215">
        <f>MAX(H8:J8)</f>
        <v>0</v>
      </c>
      <c r="L8" s="216"/>
      <c r="M8" s="216"/>
      <c r="N8" s="216"/>
      <c r="O8" s="215" t="s">
        <v>1079</v>
      </c>
      <c r="P8" s="102"/>
    </row>
    <row r="9" spans="1:16" s="83" customFormat="1" ht="35.450000000000003" hidden="1" customHeight="1" x14ac:dyDescent="0.2">
      <c r="A9" s="98"/>
      <c r="B9" s="99" t="s">
        <v>925</v>
      </c>
      <c r="C9" s="100" t="str">
        <f>IF(ISERROR(VLOOKUP(B9,'KAYIT LİSTESİ'!$B$4:$H$466,2,0)),"",(VLOOKUP(B9,'KAYIT LİSTESİ'!$B$4:$H$466,2,0)))</f>
        <v/>
      </c>
      <c r="D9" s="101" t="str">
        <f>IF(ISERROR(VLOOKUP(B9,'KAYIT LİSTESİ'!$B$4:$H$466,4,0)),"",(VLOOKUP(B9,'KAYIT LİSTESİ'!$B$4:$H$466,4,0)))</f>
        <v/>
      </c>
      <c r="E9" s="101" t="str">
        <f>IF(ISERROR(VLOOKUP(B9,'KAYIT LİSTESİ'!$B$4:$N$466,13,0)),"",(VLOOKUP(B9,'KAYIT LİSTESİ'!$B$4:$N$466,13,0)))</f>
        <v/>
      </c>
      <c r="F9" s="187" t="str">
        <f>IF(ISERROR(VLOOKUP(B9,'KAYIT LİSTESİ'!$B$4:$H$466,5,0)),"",(VLOOKUP(B9,'KAYIT LİSTESİ'!$B$4:$H$466,5,0)))</f>
        <v/>
      </c>
      <c r="G9" s="187" t="str">
        <f>IF(ISERROR(VLOOKUP(B9,'KAYIT LİSTESİ'!$B$4:$H$466,6,0)),"",(VLOOKUP(B9,'KAYIT LİSTESİ'!$B$4:$H$466,6,0)))</f>
        <v/>
      </c>
      <c r="H9" s="180"/>
      <c r="I9" s="180"/>
      <c r="J9" s="180"/>
      <c r="K9" s="215">
        <f>MAX(H9:J9)</f>
        <v>0</v>
      </c>
      <c r="L9" s="216"/>
      <c r="M9" s="216"/>
      <c r="N9" s="216"/>
      <c r="O9" s="215">
        <f>MAX(H9:N9)</f>
        <v>0</v>
      </c>
      <c r="P9" s="102"/>
    </row>
    <row r="10" spans="1:16" ht="32.450000000000003" customHeight="1" x14ac:dyDescent="0.2">
      <c r="A10" s="443" t="s">
        <v>6</v>
      </c>
      <c r="B10" s="443"/>
      <c r="C10" s="446" t="s">
        <v>140</v>
      </c>
      <c r="D10" s="452" t="s">
        <v>281</v>
      </c>
      <c r="E10" s="453"/>
      <c r="F10" s="454" t="str">
        <f>'YARIŞMA PROGRAMI'!N28</f>
        <v>AYŞE BABÜR-20.30</v>
      </c>
      <c r="G10" s="455"/>
      <c r="H10" s="447" t="s">
        <v>270</v>
      </c>
      <c r="I10" s="447"/>
      <c r="J10" s="447"/>
      <c r="K10" s="447"/>
      <c r="L10" s="447"/>
      <c r="M10" s="447"/>
      <c r="N10" s="447"/>
      <c r="O10" s="444" t="s">
        <v>8</v>
      </c>
      <c r="P10" s="444"/>
    </row>
    <row r="11" spans="1:16" ht="21.75" customHeight="1" x14ac:dyDescent="0.2">
      <c r="A11" s="443"/>
      <c r="B11" s="443"/>
      <c r="C11" s="446"/>
      <c r="D11" s="321" t="s">
        <v>280</v>
      </c>
      <c r="E11" s="322" t="s">
        <v>217</v>
      </c>
      <c r="F11" s="257" t="s">
        <v>14</v>
      </c>
      <c r="G11" s="257" t="s">
        <v>45</v>
      </c>
      <c r="H11" s="340">
        <v>1</v>
      </c>
      <c r="I11" s="340">
        <v>2</v>
      </c>
      <c r="J11" s="340">
        <v>3</v>
      </c>
      <c r="K11" s="214" t="s">
        <v>210</v>
      </c>
      <c r="L11" s="340">
        <v>4</v>
      </c>
      <c r="M11" s="340">
        <v>5</v>
      </c>
      <c r="N11" s="340">
        <v>6</v>
      </c>
      <c r="O11" s="445"/>
      <c r="P11" s="445"/>
    </row>
    <row r="12" spans="1:16" s="83" customFormat="1" ht="35.450000000000003" customHeight="1" x14ac:dyDescent="0.2">
      <c r="A12" s="98">
        <v>1</v>
      </c>
      <c r="B12" s="99" t="s">
        <v>475</v>
      </c>
      <c r="C12" s="100">
        <f>IF(ISERROR(VLOOKUP(B12,'KAYIT LİSTESİ'!$B$4:$H$466,2,0)),"",(VLOOKUP(B12,'KAYIT LİSTESİ'!$B$4:$H$466,2,0)))</f>
        <v>189</v>
      </c>
      <c r="D12" s="101" t="str">
        <f>IF(ISERROR(VLOOKUP(B12,'KAYIT LİSTESİ'!$B$4:$H$466,4,0)),"",(VLOOKUP(B12,'KAYIT LİSTESİ'!$B$4:$H$466,4,0)))</f>
        <v>1.2.1956</v>
      </c>
      <c r="E12" s="101" t="str">
        <f>IF(ISERROR(VLOOKUP(B12,'KAYIT LİSTESİ'!$B$4:$N$466,13,0)),"",(VLOOKUP(B12,'KAYIT LİSTESİ'!$B$4:$N$466,13,0)))</f>
        <v>F-55</v>
      </c>
      <c r="F12" s="187" t="str">
        <f>IF(ISERROR(VLOOKUP(B12,'KAYIT LİSTESİ'!$B$4:$H$466,5,0)),"",(VLOOKUP(B12,'KAYIT LİSTESİ'!$B$4:$H$466,5,0)))</f>
        <v>AYŞE BABÜR</v>
      </c>
      <c r="G12" s="187" t="str">
        <f>IF(ISERROR(VLOOKUP(B12,'KAYIT LİSTESİ'!$B$4:$H$466,6,0)),"",(VLOOKUP(B12,'KAYIT LİSTESİ'!$B$4:$H$466,6,0)))</f>
        <v>İZMİR MASTERLER ATL. KULÜBÜ</v>
      </c>
      <c r="H12" s="180">
        <v>1998</v>
      </c>
      <c r="I12" s="180">
        <v>2179</v>
      </c>
      <c r="J12" s="180">
        <v>2053</v>
      </c>
      <c r="K12" s="215">
        <f>MAX(H12:J12)</f>
        <v>2179</v>
      </c>
      <c r="L12" s="216">
        <v>1992</v>
      </c>
      <c r="M12" s="216">
        <v>2257</v>
      </c>
      <c r="N12" s="216">
        <v>2288</v>
      </c>
      <c r="O12" s="215">
        <f>MAX(H12:N12)</f>
        <v>2288</v>
      </c>
      <c r="P12" s="362" t="s">
        <v>1081</v>
      </c>
    </row>
    <row r="13" spans="1:16" s="83" customFormat="1" ht="35.450000000000003" hidden="1" customHeight="1" x14ac:dyDescent="0.2">
      <c r="A13" s="98"/>
      <c r="B13" s="99" t="s">
        <v>926</v>
      </c>
      <c r="C13" s="100" t="str">
        <f>IF(ISERROR(VLOOKUP(B13,'KAYIT LİSTESİ'!$B$4:$H$466,2,0)),"",(VLOOKUP(B13,'KAYIT LİSTESİ'!$B$4:$H$466,2,0)))</f>
        <v/>
      </c>
      <c r="D13" s="101" t="str">
        <f>IF(ISERROR(VLOOKUP(B13,'KAYIT LİSTESİ'!$B$4:$H$466,4,0)),"",(VLOOKUP(B13,'KAYIT LİSTESİ'!$B$4:$H$466,4,0)))</f>
        <v/>
      </c>
      <c r="E13" s="101" t="str">
        <f>IF(ISERROR(VLOOKUP(B13,'KAYIT LİSTESİ'!$B$4:$N$466,13,0)),"",(VLOOKUP(B13,'KAYIT LİSTESİ'!$B$4:$N$466,13,0)))</f>
        <v/>
      </c>
      <c r="F13" s="187" t="str">
        <f>IF(ISERROR(VLOOKUP(B13,'KAYIT LİSTESİ'!$B$4:$H$466,5,0)),"",(VLOOKUP(B13,'KAYIT LİSTESİ'!$B$4:$H$466,5,0)))</f>
        <v/>
      </c>
      <c r="G13" s="187" t="str">
        <f>IF(ISERROR(VLOOKUP(B13,'KAYIT LİSTESİ'!$B$4:$H$466,6,0)),"",(VLOOKUP(B13,'KAYIT LİSTESİ'!$B$4:$H$466,6,0)))</f>
        <v/>
      </c>
      <c r="H13" s="180"/>
      <c r="I13" s="180"/>
      <c r="J13" s="180"/>
      <c r="K13" s="215">
        <f t="shared" ref="K13:K14" si="0">MAX(H13:J13)</f>
        <v>0</v>
      </c>
      <c r="L13" s="216"/>
      <c r="M13" s="216"/>
      <c r="N13" s="216"/>
      <c r="O13" s="215">
        <f t="shared" ref="O13:O14" si="1">MAX(H13:N13)</f>
        <v>0</v>
      </c>
      <c r="P13" s="102"/>
    </row>
    <row r="14" spans="1:16" s="83" customFormat="1" ht="35.450000000000003" hidden="1" customHeight="1" x14ac:dyDescent="0.2">
      <c r="A14" s="98">
        <v>3</v>
      </c>
      <c r="B14" s="99" t="s">
        <v>927</v>
      </c>
      <c r="C14" s="100" t="str">
        <f>IF(ISERROR(VLOOKUP(B14,'KAYIT LİSTESİ'!$B$4:$H$466,2,0)),"",(VLOOKUP(B14,'KAYIT LİSTESİ'!$B$4:$H$466,2,0)))</f>
        <v/>
      </c>
      <c r="D14" s="101" t="str">
        <f>IF(ISERROR(VLOOKUP(B14,'KAYIT LİSTESİ'!$B$4:$H$466,4,0)),"",(VLOOKUP(B14,'KAYIT LİSTESİ'!$B$4:$H$466,4,0)))</f>
        <v/>
      </c>
      <c r="E14" s="101" t="str">
        <f>IF(ISERROR(VLOOKUP(B14,'KAYIT LİSTESİ'!$B$4:$N$466,13,0)),"",(VLOOKUP(B14,'KAYIT LİSTESİ'!$B$4:$N$466,13,0)))</f>
        <v/>
      </c>
      <c r="F14" s="187" t="str">
        <f>IF(ISERROR(VLOOKUP(B14,'KAYIT LİSTESİ'!$B$4:$H$466,5,0)),"",(VLOOKUP(B14,'KAYIT LİSTESİ'!$B$4:$H$466,5,0)))</f>
        <v/>
      </c>
      <c r="G14" s="187" t="str">
        <f>IF(ISERROR(VLOOKUP(B14,'KAYIT LİSTESİ'!$B$4:$H$466,6,0)),"",(VLOOKUP(B14,'KAYIT LİSTESİ'!$B$4:$H$466,6,0)))</f>
        <v/>
      </c>
      <c r="H14" s="180"/>
      <c r="I14" s="180"/>
      <c r="J14" s="180"/>
      <c r="K14" s="215">
        <f t="shared" si="0"/>
        <v>0</v>
      </c>
      <c r="L14" s="216"/>
      <c r="M14" s="216"/>
      <c r="N14" s="216"/>
      <c r="O14" s="215">
        <f t="shared" si="1"/>
        <v>0</v>
      </c>
      <c r="P14" s="102"/>
    </row>
    <row r="15" spans="1:16" ht="32.450000000000003" hidden="1" customHeight="1" x14ac:dyDescent="0.2">
      <c r="A15" s="443" t="s">
        <v>6</v>
      </c>
      <c r="B15" s="443"/>
      <c r="C15" s="446" t="s">
        <v>140</v>
      </c>
      <c r="D15" s="452" t="s">
        <v>281</v>
      </c>
      <c r="E15" s="453"/>
      <c r="F15" s="454"/>
      <c r="G15" s="455"/>
      <c r="H15" s="447" t="s">
        <v>268</v>
      </c>
      <c r="I15" s="447"/>
      <c r="J15" s="447"/>
      <c r="K15" s="447"/>
      <c r="L15" s="447"/>
      <c r="M15" s="447"/>
      <c r="N15" s="447"/>
      <c r="O15" s="444" t="s">
        <v>8</v>
      </c>
      <c r="P15" s="444" t="s">
        <v>209</v>
      </c>
    </row>
    <row r="16" spans="1:16" ht="21.75" hidden="1" customHeight="1" x14ac:dyDescent="0.2">
      <c r="A16" s="443"/>
      <c r="B16" s="443"/>
      <c r="C16" s="446"/>
      <c r="D16" s="321" t="s">
        <v>280</v>
      </c>
      <c r="E16" s="322" t="s">
        <v>217</v>
      </c>
      <c r="F16" s="257" t="s">
        <v>14</v>
      </c>
      <c r="G16" s="257" t="s">
        <v>45</v>
      </c>
      <c r="H16" s="340">
        <v>1</v>
      </c>
      <c r="I16" s="340">
        <v>2</v>
      </c>
      <c r="J16" s="340">
        <v>3</v>
      </c>
      <c r="K16" s="214" t="s">
        <v>210</v>
      </c>
      <c r="L16" s="340">
        <v>4</v>
      </c>
      <c r="M16" s="340">
        <v>5</v>
      </c>
      <c r="N16" s="340">
        <v>6</v>
      </c>
      <c r="O16" s="445"/>
      <c r="P16" s="445"/>
    </row>
    <row r="17" spans="1:16" s="83" customFormat="1" ht="35.450000000000003" hidden="1" customHeight="1" x14ac:dyDescent="0.2">
      <c r="A17" s="98">
        <v>1</v>
      </c>
      <c r="B17" s="99" t="s">
        <v>476</v>
      </c>
      <c r="C17" s="100" t="str">
        <f>IF(ISERROR(VLOOKUP(B17,'KAYIT LİSTESİ'!$B$4:$H$466,2,0)),"",(VLOOKUP(B17,'KAYIT LİSTESİ'!$B$4:$H$466,2,0)))</f>
        <v/>
      </c>
      <c r="D17" s="101" t="str">
        <f>IF(ISERROR(VLOOKUP(B17,'KAYIT LİSTESİ'!$B$4:$H$466,4,0)),"",(VLOOKUP(B17,'KAYIT LİSTESİ'!$B$4:$H$466,4,0)))</f>
        <v/>
      </c>
      <c r="E17" s="101" t="str">
        <f>IF(ISERROR(VLOOKUP(B17,'KAYIT LİSTESİ'!$B$4:$N$466,13,0)),"",(VLOOKUP(B17,'KAYIT LİSTESİ'!$B$4:$N$466,13,0)))</f>
        <v/>
      </c>
      <c r="F17" s="187" t="str">
        <f>IF(ISERROR(VLOOKUP(B17,'KAYIT LİSTESİ'!$B$4:$H$466,5,0)),"",(VLOOKUP(B17,'KAYIT LİSTESİ'!$B$4:$H$466,5,0)))</f>
        <v/>
      </c>
      <c r="G17" s="187" t="str">
        <f>IF(ISERROR(VLOOKUP(B17,'KAYIT LİSTESİ'!$B$4:$H$466,6,0)),"",(VLOOKUP(B17,'KAYIT LİSTESİ'!$B$4:$H$466,6,0)))</f>
        <v/>
      </c>
      <c r="H17" s="180"/>
      <c r="I17" s="180"/>
      <c r="J17" s="180"/>
      <c r="K17" s="215">
        <f t="shared" ref="K17:K18" si="2">MAX(H17:J17)</f>
        <v>0</v>
      </c>
      <c r="L17" s="216"/>
      <c r="M17" s="216"/>
      <c r="N17" s="216"/>
      <c r="O17" s="215">
        <f t="shared" ref="O17:O18" si="3">MAX(H17:N17)</f>
        <v>0</v>
      </c>
      <c r="P17" s="102"/>
    </row>
    <row r="18" spans="1:16" s="83" customFormat="1" ht="35.450000000000003" hidden="1" customHeight="1" x14ac:dyDescent="0.2">
      <c r="A18" s="98">
        <v>2</v>
      </c>
      <c r="B18" s="99" t="s">
        <v>477</v>
      </c>
      <c r="C18" s="100" t="str">
        <f>IF(ISERROR(VLOOKUP(B18,'KAYIT LİSTESİ'!$B$4:$H$466,2,0)),"",(VLOOKUP(B18,'KAYIT LİSTESİ'!$B$4:$H$466,2,0)))</f>
        <v/>
      </c>
      <c r="D18" s="101" t="str">
        <f>IF(ISERROR(VLOOKUP(B18,'KAYIT LİSTESİ'!$B$4:$H$466,4,0)),"",(VLOOKUP(B18,'KAYIT LİSTESİ'!$B$4:$H$466,4,0)))</f>
        <v/>
      </c>
      <c r="E18" s="101" t="str">
        <f>IF(ISERROR(VLOOKUP(B18,'KAYIT LİSTESİ'!$B$4:$N$466,13,0)),"",(VLOOKUP(B18,'KAYIT LİSTESİ'!$B$4:$N$466,13,0)))</f>
        <v/>
      </c>
      <c r="F18" s="187" t="str">
        <f>IF(ISERROR(VLOOKUP(B18,'KAYIT LİSTESİ'!$B$4:$H$466,5,0)),"",(VLOOKUP(B18,'KAYIT LİSTESİ'!$B$4:$H$466,5,0)))</f>
        <v/>
      </c>
      <c r="G18" s="187" t="str">
        <f>IF(ISERROR(VLOOKUP(B18,'KAYIT LİSTESİ'!$B$4:$H$466,6,0)),"",(VLOOKUP(B18,'KAYIT LİSTESİ'!$B$4:$H$466,6,0)))</f>
        <v/>
      </c>
      <c r="H18" s="180"/>
      <c r="I18" s="180"/>
      <c r="J18" s="180"/>
      <c r="K18" s="215">
        <f t="shared" si="2"/>
        <v>0</v>
      </c>
      <c r="L18" s="216"/>
      <c r="M18" s="216"/>
      <c r="N18" s="216"/>
      <c r="O18" s="215">
        <f t="shared" si="3"/>
        <v>0</v>
      </c>
      <c r="P18" s="102"/>
    </row>
    <row r="19" spans="1:16" ht="32.450000000000003" hidden="1" customHeight="1" x14ac:dyDescent="0.2">
      <c r="A19" s="443" t="s">
        <v>6</v>
      </c>
      <c r="B19" s="443"/>
      <c r="C19" s="446" t="s">
        <v>140</v>
      </c>
      <c r="D19" s="452" t="s">
        <v>281</v>
      </c>
      <c r="E19" s="453"/>
      <c r="F19" s="454"/>
      <c r="G19" s="455"/>
      <c r="H19" s="447" t="s">
        <v>269</v>
      </c>
      <c r="I19" s="447"/>
      <c r="J19" s="447"/>
      <c r="K19" s="447"/>
      <c r="L19" s="447"/>
      <c r="M19" s="447"/>
      <c r="N19" s="447"/>
      <c r="O19" s="444" t="s">
        <v>8</v>
      </c>
      <c r="P19" s="444" t="s">
        <v>209</v>
      </c>
    </row>
    <row r="20" spans="1:16" ht="21.75" hidden="1" customHeight="1" x14ac:dyDescent="0.2">
      <c r="A20" s="443"/>
      <c r="B20" s="443"/>
      <c r="C20" s="446"/>
      <c r="D20" s="321" t="s">
        <v>280</v>
      </c>
      <c r="E20" s="322" t="s">
        <v>217</v>
      </c>
      <c r="F20" s="257" t="s">
        <v>14</v>
      </c>
      <c r="G20" s="257" t="s">
        <v>45</v>
      </c>
      <c r="H20" s="340">
        <v>1</v>
      </c>
      <c r="I20" s="340">
        <v>2</v>
      </c>
      <c r="J20" s="340">
        <v>3</v>
      </c>
      <c r="K20" s="214" t="s">
        <v>210</v>
      </c>
      <c r="L20" s="340">
        <v>4</v>
      </c>
      <c r="M20" s="340">
        <v>5</v>
      </c>
      <c r="N20" s="340">
        <v>6</v>
      </c>
      <c r="O20" s="445"/>
      <c r="P20" s="445"/>
    </row>
    <row r="21" spans="1:16" s="83" customFormat="1" ht="35.450000000000003" hidden="1" customHeight="1" x14ac:dyDescent="0.2">
      <c r="A21" s="98">
        <v>1</v>
      </c>
      <c r="B21" s="99" t="s">
        <v>478</v>
      </c>
      <c r="C21" s="100" t="str">
        <f>IF(ISERROR(VLOOKUP(B21,'KAYIT LİSTESİ'!$B$4:$H$466,2,0)),"",(VLOOKUP(B21,'KAYIT LİSTESİ'!$B$4:$H$466,2,0)))</f>
        <v/>
      </c>
      <c r="D21" s="101" t="str">
        <f>IF(ISERROR(VLOOKUP(B21,'KAYIT LİSTESİ'!$B$4:$H$466,4,0)),"",(VLOOKUP(B21,'KAYIT LİSTESİ'!$B$4:$H$466,4,0)))</f>
        <v/>
      </c>
      <c r="E21" s="101" t="str">
        <f>IF(ISERROR(VLOOKUP(B21,'KAYIT LİSTESİ'!$B$4:$N$466,13,0)),"",(VLOOKUP(B21,'KAYIT LİSTESİ'!$B$4:$N$466,13,0)))</f>
        <v/>
      </c>
      <c r="F21" s="187" t="str">
        <f>IF(ISERROR(VLOOKUP(B21,'KAYIT LİSTESİ'!$B$4:$H$466,5,0)),"",(VLOOKUP(B21,'KAYIT LİSTESİ'!$B$4:$H$466,5,0)))</f>
        <v/>
      </c>
      <c r="G21" s="187" t="str">
        <f>IF(ISERROR(VLOOKUP(B21,'KAYIT LİSTESİ'!$B$4:$H$466,6,0)),"",(VLOOKUP(B21,'KAYIT LİSTESİ'!$B$4:$H$466,6,0)))</f>
        <v/>
      </c>
      <c r="H21" s="180"/>
      <c r="I21" s="180"/>
      <c r="J21" s="180"/>
      <c r="K21" s="215">
        <f t="shared" ref="K21:K22" si="4">MAX(H21:J21)</f>
        <v>0</v>
      </c>
      <c r="L21" s="216"/>
      <c r="M21" s="216"/>
      <c r="N21" s="216"/>
      <c r="O21" s="215">
        <f t="shared" ref="O21:O22" si="5">MAX(H21:N21)</f>
        <v>0</v>
      </c>
      <c r="P21" s="102"/>
    </row>
    <row r="22" spans="1:16" s="83" customFormat="1" ht="35.450000000000003" hidden="1" customHeight="1" x14ac:dyDescent="0.2">
      <c r="A22" s="98">
        <v>2</v>
      </c>
      <c r="B22" s="99" t="s">
        <v>928</v>
      </c>
      <c r="C22" s="100" t="str">
        <f>IF(ISERROR(VLOOKUP(B22,'KAYIT LİSTESİ'!$B$4:$H$466,2,0)),"",(VLOOKUP(B22,'KAYIT LİSTESİ'!$B$4:$H$466,2,0)))</f>
        <v/>
      </c>
      <c r="D22" s="101" t="str">
        <f>IF(ISERROR(VLOOKUP(B22,'KAYIT LİSTESİ'!$B$4:$H$466,4,0)),"",(VLOOKUP(B22,'KAYIT LİSTESİ'!$B$4:$H$466,4,0)))</f>
        <v/>
      </c>
      <c r="E22" s="101" t="str">
        <f>IF(ISERROR(VLOOKUP(B22,'KAYIT LİSTESİ'!$B$4:$N$466,13,0)),"",(VLOOKUP(B22,'KAYIT LİSTESİ'!$B$4:$N$466,13,0)))</f>
        <v/>
      </c>
      <c r="F22" s="187" t="str">
        <f>IF(ISERROR(VLOOKUP(B22,'KAYIT LİSTESİ'!$B$4:$H$466,5,0)),"",(VLOOKUP(B22,'KAYIT LİSTESİ'!$B$4:$H$466,5,0)))</f>
        <v/>
      </c>
      <c r="G22" s="187" t="str">
        <f>IF(ISERROR(VLOOKUP(B22,'KAYIT LİSTESİ'!$B$4:$H$466,6,0)),"",(VLOOKUP(B22,'KAYIT LİSTESİ'!$B$4:$H$466,6,0)))</f>
        <v/>
      </c>
      <c r="H22" s="180"/>
      <c r="I22" s="180"/>
      <c r="J22" s="180"/>
      <c r="K22" s="215">
        <f t="shared" si="4"/>
        <v>0</v>
      </c>
      <c r="L22" s="216"/>
      <c r="M22" s="216"/>
      <c r="N22" s="216"/>
      <c r="O22" s="215">
        <f t="shared" si="5"/>
        <v>0</v>
      </c>
      <c r="P22" s="102"/>
    </row>
    <row r="23" spans="1:16" ht="32.450000000000003" hidden="1" customHeight="1" x14ac:dyDescent="0.2">
      <c r="A23" s="443" t="s">
        <v>6</v>
      </c>
      <c r="B23" s="443"/>
      <c r="C23" s="446" t="s">
        <v>140</v>
      </c>
      <c r="D23" s="452" t="s">
        <v>281</v>
      </c>
      <c r="E23" s="453"/>
      <c r="F23" s="454"/>
      <c r="G23" s="455"/>
      <c r="H23" s="447" t="s">
        <v>270</v>
      </c>
      <c r="I23" s="447"/>
      <c r="J23" s="447"/>
      <c r="K23" s="447"/>
      <c r="L23" s="447"/>
      <c r="M23" s="447"/>
      <c r="N23" s="447"/>
      <c r="O23" s="444" t="s">
        <v>8</v>
      </c>
      <c r="P23" s="444" t="s">
        <v>209</v>
      </c>
    </row>
    <row r="24" spans="1:16" ht="21.75" hidden="1" customHeight="1" x14ac:dyDescent="0.2">
      <c r="A24" s="443"/>
      <c r="B24" s="443"/>
      <c r="C24" s="446"/>
      <c r="D24" s="321" t="s">
        <v>280</v>
      </c>
      <c r="E24" s="322" t="s">
        <v>217</v>
      </c>
      <c r="F24" s="257" t="s">
        <v>14</v>
      </c>
      <c r="G24" s="257" t="s">
        <v>45</v>
      </c>
      <c r="H24" s="340">
        <v>1</v>
      </c>
      <c r="I24" s="340">
        <v>2</v>
      </c>
      <c r="J24" s="340">
        <v>3</v>
      </c>
      <c r="K24" s="214" t="s">
        <v>210</v>
      </c>
      <c r="L24" s="340">
        <v>4</v>
      </c>
      <c r="M24" s="340">
        <v>5</v>
      </c>
      <c r="N24" s="340">
        <v>6</v>
      </c>
      <c r="O24" s="445"/>
      <c r="P24" s="445"/>
    </row>
    <row r="25" spans="1:16" s="83" customFormat="1" ht="35.450000000000003" hidden="1" customHeight="1" x14ac:dyDescent="0.2">
      <c r="A25" s="98">
        <v>1</v>
      </c>
      <c r="B25" s="99" t="s">
        <v>479</v>
      </c>
      <c r="C25" s="100" t="str">
        <f>IF(ISERROR(VLOOKUP(B25,'KAYIT LİSTESİ'!$B$4:$H$466,2,0)),"",(VLOOKUP(B25,'KAYIT LİSTESİ'!$B$4:$H$466,2,0)))</f>
        <v/>
      </c>
      <c r="D25" s="101" t="str">
        <f>IF(ISERROR(VLOOKUP(B25,'KAYIT LİSTESİ'!$B$4:$H$466,4,0)),"",(VLOOKUP(B25,'KAYIT LİSTESİ'!$B$4:$H$466,4,0)))</f>
        <v/>
      </c>
      <c r="E25" s="101" t="str">
        <f>IF(ISERROR(VLOOKUP(B25,'KAYIT LİSTESİ'!$B$4:$N$466,13,0)),"",(VLOOKUP(B25,'KAYIT LİSTESİ'!$B$4:$N$466,13,0)))</f>
        <v/>
      </c>
      <c r="F25" s="187" t="str">
        <f>IF(ISERROR(VLOOKUP(B25,'KAYIT LİSTESİ'!$B$4:$H$466,5,0)),"",(VLOOKUP(B25,'KAYIT LİSTESİ'!$B$4:$H$466,5,0)))</f>
        <v/>
      </c>
      <c r="G25" s="187" t="str">
        <f>IF(ISERROR(VLOOKUP(B25,'KAYIT LİSTESİ'!$B$4:$H$466,6,0)),"",(VLOOKUP(B25,'KAYIT LİSTESİ'!$B$4:$H$466,6,0)))</f>
        <v/>
      </c>
      <c r="H25" s="180"/>
      <c r="I25" s="180"/>
      <c r="J25" s="180"/>
      <c r="K25" s="215">
        <f t="shared" ref="K25:K26" si="6">MAX(H25:J25)</f>
        <v>0</v>
      </c>
      <c r="L25" s="216"/>
      <c r="M25" s="216"/>
      <c r="N25" s="216"/>
      <c r="O25" s="215">
        <f t="shared" ref="O25:O26" si="7">MAX(H25:N25)</f>
        <v>0</v>
      </c>
      <c r="P25" s="102"/>
    </row>
    <row r="26" spans="1:16" s="83" customFormat="1" ht="35.450000000000003" hidden="1" customHeight="1" x14ac:dyDescent="0.2">
      <c r="A26" s="98">
        <v>2</v>
      </c>
      <c r="B26" s="99" t="s">
        <v>480</v>
      </c>
      <c r="C26" s="100" t="str">
        <f>IF(ISERROR(VLOOKUP(B26,'KAYIT LİSTESİ'!$B$4:$H$466,2,0)),"",(VLOOKUP(B26,'KAYIT LİSTESİ'!$B$4:$H$466,2,0)))</f>
        <v/>
      </c>
      <c r="D26" s="101" t="str">
        <f>IF(ISERROR(VLOOKUP(B26,'KAYIT LİSTESİ'!$B$4:$H$466,4,0)),"",(VLOOKUP(B26,'KAYIT LİSTESİ'!$B$4:$H$466,4,0)))</f>
        <v/>
      </c>
      <c r="E26" s="101" t="str">
        <f>IF(ISERROR(VLOOKUP(B26,'KAYIT LİSTESİ'!$B$4:$N$466,13,0)),"",(VLOOKUP(B26,'KAYIT LİSTESİ'!$B$4:$N$466,13,0)))</f>
        <v/>
      </c>
      <c r="F26" s="187" t="str">
        <f>IF(ISERROR(VLOOKUP(B26,'KAYIT LİSTESİ'!$B$4:$H$466,5,0)),"",(VLOOKUP(B26,'KAYIT LİSTESİ'!$B$4:$H$466,5,0)))</f>
        <v/>
      </c>
      <c r="G26" s="187" t="str">
        <f>IF(ISERROR(VLOOKUP(B26,'KAYIT LİSTESİ'!$B$4:$H$466,6,0)),"",(VLOOKUP(B26,'KAYIT LİSTESİ'!$B$4:$H$466,6,0)))</f>
        <v/>
      </c>
      <c r="H26" s="180"/>
      <c r="I26" s="180"/>
      <c r="J26" s="180"/>
      <c r="K26" s="215">
        <f t="shared" si="6"/>
        <v>0</v>
      </c>
      <c r="L26" s="216"/>
      <c r="M26" s="216"/>
      <c r="N26" s="216"/>
      <c r="O26" s="215">
        <f t="shared" si="7"/>
        <v>0</v>
      </c>
      <c r="P26" s="102"/>
    </row>
    <row r="27" spans="1:16" ht="32.450000000000003" hidden="1" customHeight="1" x14ac:dyDescent="0.2">
      <c r="A27" s="443" t="s">
        <v>6</v>
      </c>
      <c r="B27" s="443"/>
      <c r="C27" s="446" t="s">
        <v>140</v>
      </c>
      <c r="D27" s="452" t="s">
        <v>281</v>
      </c>
      <c r="E27" s="453"/>
      <c r="F27" s="454"/>
      <c r="G27" s="455"/>
      <c r="H27" s="447" t="s">
        <v>271</v>
      </c>
      <c r="I27" s="447"/>
      <c r="J27" s="447"/>
      <c r="K27" s="447"/>
      <c r="L27" s="447"/>
      <c r="M27" s="447"/>
      <c r="N27" s="447"/>
      <c r="O27" s="444" t="s">
        <v>8</v>
      </c>
      <c r="P27" s="444" t="s">
        <v>209</v>
      </c>
    </row>
    <row r="28" spans="1:16" ht="21.75" hidden="1" customHeight="1" x14ac:dyDescent="0.2">
      <c r="A28" s="443"/>
      <c r="B28" s="443"/>
      <c r="C28" s="446"/>
      <c r="D28" s="321" t="s">
        <v>280</v>
      </c>
      <c r="E28" s="322" t="s">
        <v>217</v>
      </c>
      <c r="F28" s="257" t="s">
        <v>14</v>
      </c>
      <c r="G28" s="257" t="s">
        <v>45</v>
      </c>
      <c r="H28" s="340">
        <v>1</v>
      </c>
      <c r="I28" s="340">
        <v>2</v>
      </c>
      <c r="J28" s="340">
        <v>3</v>
      </c>
      <c r="K28" s="214" t="s">
        <v>210</v>
      </c>
      <c r="L28" s="340">
        <v>4</v>
      </c>
      <c r="M28" s="340">
        <v>5</v>
      </c>
      <c r="N28" s="340">
        <v>6</v>
      </c>
      <c r="O28" s="445"/>
      <c r="P28" s="445"/>
    </row>
    <row r="29" spans="1:16" s="83" customFormat="1" ht="35.450000000000003" hidden="1" customHeight="1" x14ac:dyDescent="0.2">
      <c r="A29" s="98">
        <v>1</v>
      </c>
      <c r="B29" s="99" t="s">
        <v>481</v>
      </c>
      <c r="C29" s="100" t="str">
        <f>IF(ISERROR(VLOOKUP(B29,'KAYIT LİSTESİ'!$B$4:$H$466,2,0)),"",(VLOOKUP(B29,'KAYIT LİSTESİ'!$B$4:$H$466,2,0)))</f>
        <v/>
      </c>
      <c r="D29" s="101" t="str">
        <f>IF(ISERROR(VLOOKUP(B29,'KAYIT LİSTESİ'!$B$4:$H$466,4,0)),"",(VLOOKUP(B29,'KAYIT LİSTESİ'!$B$4:$H$466,4,0)))</f>
        <v/>
      </c>
      <c r="E29" s="101" t="str">
        <f>IF(ISERROR(VLOOKUP(B29,'KAYIT LİSTESİ'!$B$4:$N$466,13,0)),"",(VLOOKUP(B29,'KAYIT LİSTESİ'!$B$4:$N$466,13,0)))</f>
        <v/>
      </c>
      <c r="F29" s="187" t="str">
        <f>IF(ISERROR(VLOOKUP(B29,'KAYIT LİSTESİ'!$B$4:$H$466,5,0)),"",(VLOOKUP(B29,'KAYIT LİSTESİ'!$B$4:$H$466,5,0)))</f>
        <v/>
      </c>
      <c r="G29" s="187" t="str">
        <f>IF(ISERROR(VLOOKUP(B29,'KAYIT LİSTESİ'!$B$4:$H$466,6,0)),"",(VLOOKUP(B29,'KAYIT LİSTESİ'!$B$4:$H$466,6,0)))</f>
        <v/>
      </c>
      <c r="H29" s="180"/>
      <c r="I29" s="180"/>
      <c r="J29" s="180"/>
      <c r="K29" s="215">
        <f t="shared" ref="K29" si="8">MAX(H29:J29)</f>
        <v>0</v>
      </c>
      <c r="L29" s="216"/>
      <c r="M29" s="216"/>
      <c r="N29" s="216"/>
      <c r="O29" s="215">
        <f t="shared" ref="O29" si="9">MAX(H29:N29)</f>
        <v>0</v>
      </c>
      <c r="P29" s="102"/>
    </row>
    <row r="30" spans="1:16" ht="32.450000000000003" hidden="1" customHeight="1" x14ac:dyDescent="0.2">
      <c r="A30" s="443" t="s">
        <v>6</v>
      </c>
      <c r="B30" s="443"/>
      <c r="C30" s="446" t="s">
        <v>140</v>
      </c>
      <c r="D30" s="452" t="s">
        <v>281</v>
      </c>
      <c r="E30" s="453"/>
      <c r="F30" s="454"/>
      <c r="G30" s="455"/>
      <c r="H30" s="447" t="s">
        <v>272</v>
      </c>
      <c r="I30" s="447"/>
      <c r="J30" s="447"/>
      <c r="K30" s="447"/>
      <c r="L30" s="447"/>
      <c r="M30" s="447"/>
      <c r="N30" s="447"/>
      <c r="O30" s="444" t="s">
        <v>8</v>
      </c>
      <c r="P30" s="444" t="s">
        <v>209</v>
      </c>
    </row>
    <row r="31" spans="1:16" ht="21.75" hidden="1" customHeight="1" x14ac:dyDescent="0.2">
      <c r="A31" s="443"/>
      <c r="B31" s="443"/>
      <c r="C31" s="446"/>
      <c r="D31" s="321" t="s">
        <v>280</v>
      </c>
      <c r="E31" s="322" t="s">
        <v>217</v>
      </c>
      <c r="F31" s="257" t="s">
        <v>14</v>
      </c>
      <c r="G31" s="257" t="s">
        <v>45</v>
      </c>
      <c r="H31" s="340">
        <v>1</v>
      </c>
      <c r="I31" s="340">
        <v>2</v>
      </c>
      <c r="J31" s="340">
        <v>3</v>
      </c>
      <c r="K31" s="214" t="s">
        <v>210</v>
      </c>
      <c r="L31" s="340">
        <v>4</v>
      </c>
      <c r="M31" s="340">
        <v>5</v>
      </c>
      <c r="N31" s="340">
        <v>6</v>
      </c>
      <c r="O31" s="445"/>
      <c r="P31" s="445"/>
    </row>
    <row r="32" spans="1:16" s="83" customFormat="1" ht="35.450000000000003" hidden="1" customHeight="1" x14ac:dyDescent="0.2">
      <c r="A32" s="98">
        <v>1</v>
      </c>
      <c r="B32" s="99" t="s">
        <v>929</v>
      </c>
      <c r="C32" s="100" t="str">
        <f>IF(ISERROR(VLOOKUP(B32,'KAYIT LİSTESİ'!$B$4:$H$466,2,0)),"",(VLOOKUP(B32,'KAYIT LİSTESİ'!$B$4:$H$466,2,0)))</f>
        <v/>
      </c>
      <c r="D32" s="101" t="str">
        <f>IF(ISERROR(VLOOKUP(B32,'KAYIT LİSTESİ'!$B$4:$H$466,4,0)),"",(VLOOKUP(B32,'KAYIT LİSTESİ'!$B$4:$H$466,4,0)))</f>
        <v/>
      </c>
      <c r="E32" s="101" t="str">
        <f>IF(ISERROR(VLOOKUP(B32,'KAYIT LİSTESİ'!$B$4:$N$466,13,0)),"",(VLOOKUP(B32,'KAYIT LİSTESİ'!$B$4:$N$466,13,0)))</f>
        <v/>
      </c>
      <c r="F32" s="187" t="str">
        <f>IF(ISERROR(VLOOKUP(B32,'KAYIT LİSTESİ'!$B$4:$H$466,5,0)),"",(VLOOKUP(B32,'KAYIT LİSTESİ'!$B$4:$H$466,5,0)))</f>
        <v/>
      </c>
      <c r="G32" s="187" t="str">
        <f>IF(ISERROR(VLOOKUP(B32,'KAYIT LİSTESİ'!$B$4:$H$466,6,0)),"",(VLOOKUP(B32,'KAYIT LİSTESİ'!$B$4:$H$466,6,0)))</f>
        <v/>
      </c>
      <c r="H32" s="180"/>
      <c r="I32" s="180"/>
      <c r="J32" s="180"/>
      <c r="K32" s="215">
        <f t="shared" ref="K32:K33" si="10">MAX(H32:J32)</f>
        <v>0</v>
      </c>
      <c r="L32" s="216"/>
      <c r="M32" s="216"/>
      <c r="N32" s="216"/>
      <c r="O32" s="215">
        <f t="shared" ref="O32:O33" si="11">MAX(H32:N32)</f>
        <v>0</v>
      </c>
      <c r="P32" s="102"/>
    </row>
    <row r="33" spans="1:17" s="83" customFormat="1" ht="35.450000000000003" hidden="1" customHeight="1" x14ac:dyDescent="0.2">
      <c r="A33" s="98">
        <v>2</v>
      </c>
      <c r="B33" s="99" t="s">
        <v>930</v>
      </c>
      <c r="C33" s="100" t="str">
        <f>IF(ISERROR(VLOOKUP(B33,'KAYIT LİSTESİ'!$B$4:$H$466,2,0)),"",(VLOOKUP(B33,'KAYIT LİSTESİ'!$B$4:$H$466,2,0)))</f>
        <v/>
      </c>
      <c r="D33" s="101" t="str">
        <f>IF(ISERROR(VLOOKUP(B33,'KAYIT LİSTESİ'!$B$4:$H$466,4,0)),"",(VLOOKUP(B33,'KAYIT LİSTESİ'!$B$4:$H$466,4,0)))</f>
        <v/>
      </c>
      <c r="E33" s="101" t="str">
        <f>IF(ISERROR(VLOOKUP(B33,'KAYIT LİSTESİ'!$B$4:$N$466,13,0)),"",(VLOOKUP(B33,'KAYIT LİSTESİ'!$B$4:$N$466,13,0)))</f>
        <v/>
      </c>
      <c r="F33" s="187" t="str">
        <f>IF(ISERROR(VLOOKUP(B33,'KAYIT LİSTESİ'!$B$4:$H$466,5,0)),"",(VLOOKUP(B33,'KAYIT LİSTESİ'!$B$4:$H$466,5,0)))</f>
        <v/>
      </c>
      <c r="G33" s="187" t="str">
        <f>IF(ISERROR(VLOOKUP(B33,'KAYIT LİSTESİ'!$B$4:$H$466,6,0)),"",(VLOOKUP(B33,'KAYIT LİSTESİ'!$B$4:$H$466,6,0)))</f>
        <v/>
      </c>
      <c r="H33" s="180"/>
      <c r="I33" s="180"/>
      <c r="J33" s="180"/>
      <c r="K33" s="215">
        <f t="shared" si="10"/>
        <v>0</v>
      </c>
      <c r="L33" s="216"/>
      <c r="M33" s="216"/>
      <c r="N33" s="216"/>
      <c r="O33" s="215">
        <f t="shared" si="11"/>
        <v>0</v>
      </c>
      <c r="P33" s="102"/>
    </row>
    <row r="34" spans="1:17" ht="28.9" hidden="1" customHeight="1" x14ac:dyDescent="0.2">
      <c r="A34" s="443" t="s">
        <v>6</v>
      </c>
      <c r="B34" s="443"/>
      <c r="C34" s="446" t="s">
        <v>140</v>
      </c>
      <c r="D34" s="452" t="s">
        <v>281</v>
      </c>
      <c r="E34" s="453"/>
      <c r="F34" s="454"/>
      <c r="G34" s="455"/>
      <c r="H34" s="447" t="s">
        <v>277</v>
      </c>
      <c r="I34" s="447"/>
      <c r="J34" s="447"/>
      <c r="K34" s="447"/>
      <c r="L34" s="447"/>
      <c r="M34" s="447"/>
      <c r="N34" s="447"/>
      <c r="O34" s="444" t="s">
        <v>8</v>
      </c>
      <c r="P34" s="444" t="s">
        <v>209</v>
      </c>
    </row>
    <row r="35" spans="1:17" ht="22.9" hidden="1" customHeight="1" x14ac:dyDescent="0.2">
      <c r="A35" s="443"/>
      <c r="B35" s="443"/>
      <c r="C35" s="446"/>
      <c r="D35" s="321" t="s">
        <v>280</v>
      </c>
      <c r="E35" s="322" t="s">
        <v>217</v>
      </c>
      <c r="F35" s="257" t="s">
        <v>14</v>
      </c>
      <c r="G35" s="257" t="s">
        <v>45</v>
      </c>
      <c r="H35" s="340">
        <v>1</v>
      </c>
      <c r="I35" s="340">
        <v>2</v>
      </c>
      <c r="J35" s="340">
        <v>3</v>
      </c>
      <c r="K35" s="214" t="s">
        <v>210</v>
      </c>
      <c r="L35" s="340">
        <v>4</v>
      </c>
      <c r="M35" s="340">
        <v>5</v>
      </c>
      <c r="N35" s="340">
        <v>6</v>
      </c>
      <c r="O35" s="445"/>
      <c r="P35" s="445"/>
    </row>
    <row r="36" spans="1:17" s="83" customFormat="1" ht="35.450000000000003" hidden="1" customHeight="1" x14ac:dyDescent="0.2">
      <c r="A36" s="98">
        <v>1</v>
      </c>
      <c r="B36" s="99" t="s">
        <v>482</v>
      </c>
      <c r="C36" s="100" t="str">
        <f>IF(ISERROR(VLOOKUP(B36,'KAYIT LİSTESİ'!$B$4:$H$466,2,0)),"",(VLOOKUP(B36,'KAYIT LİSTESİ'!$B$4:$H$466,2,0)))</f>
        <v/>
      </c>
      <c r="D36" s="101" t="str">
        <f>IF(ISERROR(VLOOKUP(B36,'KAYIT LİSTESİ'!$B$4:$H$466,4,0)),"",(VLOOKUP(B36,'KAYIT LİSTESİ'!$B$4:$H$466,4,0)))</f>
        <v/>
      </c>
      <c r="E36" s="101" t="str">
        <f>IF(ISERROR(VLOOKUP(B36,'KAYIT LİSTESİ'!$B$4:$N$466,13,0)),"",(VLOOKUP(B36,'KAYIT LİSTESİ'!$B$4:$N$466,13,0)))</f>
        <v/>
      </c>
      <c r="F36" s="187" t="str">
        <f>IF(ISERROR(VLOOKUP(B36,'KAYIT LİSTESİ'!$B$4:$H$466,5,0)),"",(VLOOKUP(B36,'KAYIT LİSTESİ'!$B$4:$H$466,5,0)))</f>
        <v/>
      </c>
      <c r="G36" s="187" t="str">
        <f>IF(ISERROR(VLOOKUP(B36,'KAYIT LİSTESİ'!$B$4:$H$466,6,0)),"",(VLOOKUP(B36,'KAYIT LİSTESİ'!$B$4:$H$466,6,0)))</f>
        <v/>
      </c>
      <c r="H36" s="180"/>
      <c r="I36" s="180"/>
      <c r="J36" s="180"/>
      <c r="K36" s="215">
        <f t="shared" ref="K36:K40" si="12">MAX(H36:J36)</f>
        <v>0</v>
      </c>
      <c r="L36" s="216"/>
      <c r="M36" s="216"/>
      <c r="N36" s="216"/>
      <c r="O36" s="215">
        <f t="shared" ref="O36:O40" si="13">MAX(H36:N36)</f>
        <v>0</v>
      </c>
      <c r="P36" s="102"/>
    </row>
    <row r="37" spans="1:17" s="83" customFormat="1" ht="35.450000000000003" hidden="1" customHeight="1" x14ac:dyDescent="0.2">
      <c r="A37" s="98">
        <v>2</v>
      </c>
      <c r="B37" s="99" t="s">
        <v>483</v>
      </c>
      <c r="C37" s="100" t="str">
        <f>IF(ISERROR(VLOOKUP(B37,'KAYIT LİSTESİ'!$B$4:$H$466,2,0)),"",(VLOOKUP(B37,'KAYIT LİSTESİ'!$B$4:$H$466,2,0)))</f>
        <v/>
      </c>
      <c r="D37" s="101" t="str">
        <f>IF(ISERROR(VLOOKUP(B37,'KAYIT LİSTESİ'!$B$4:$H$466,4,0)),"",(VLOOKUP(B37,'KAYIT LİSTESİ'!$B$4:$H$466,4,0)))</f>
        <v/>
      </c>
      <c r="E37" s="101" t="str">
        <f>IF(ISERROR(VLOOKUP(B37,'KAYIT LİSTESİ'!$B$4:$N$466,13,0)),"",(VLOOKUP(B37,'KAYIT LİSTESİ'!$B$4:$N$466,13,0)))</f>
        <v/>
      </c>
      <c r="F37" s="187" t="str">
        <f>IF(ISERROR(VLOOKUP(B37,'KAYIT LİSTESİ'!$B$4:$H$466,5,0)),"",(VLOOKUP(B37,'KAYIT LİSTESİ'!$B$4:$H$466,5,0)))</f>
        <v/>
      </c>
      <c r="G37" s="187" t="str">
        <f>IF(ISERROR(VLOOKUP(B37,'KAYIT LİSTESİ'!$B$4:$H$466,6,0)),"",(VLOOKUP(B37,'KAYIT LİSTESİ'!$B$4:$H$466,6,0)))</f>
        <v/>
      </c>
      <c r="H37" s="180"/>
      <c r="I37" s="180"/>
      <c r="J37" s="180"/>
      <c r="K37" s="215">
        <f t="shared" si="12"/>
        <v>0</v>
      </c>
      <c r="L37" s="216"/>
      <c r="M37" s="216"/>
      <c r="N37" s="216"/>
      <c r="O37" s="215">
        <f t="shared" si="13"/>
        <v>0</v>
      </c>
      <c r="P37" s="102"/>
    </row>
    <row r="38" spans="1:17" s="83" customFormat="1" ht="35.450000000000003" hidden="1" customHeight="1" x14ac:dyDescent="0.2">
      <c r="A38" s="98">
        <v>3</v>
      </c>
      <c r="B38" s="99" t="s">
        <v>484</v>
      </c>
      <c r="C38" s="100" t="str">
        <f>IF(ISERROR(VLOOKUP(B38,'KAYIT LİSTESİ'!$B$4:$H$466,2,0)),"",(VLOOKUP(B38,'KAYIT LİSTESİ'!$B$4:$H$466,2,0)))</f>
        <v/>
      </c>
      <c r="D38" s="101" t="str">
        <f>IF(ISERROR(VLOOKUP(B38,'KAYIT LİSTESİ'!$B$4:$H$466,4,0)),"",(VLOOKUP(B38,'KAYIT LİSTESİ'!$B$4:$H$466,4,0)))</f>
        <v/>
      </c>
      <c r="E38" s="101" t="str">
        <f>IF(ISERROR(VLOOKUP(B38,'KAYIT LİSTESİ'!$B$4:$N$466,13,0)),"",(VLOOKUP(B38,'KAYIT LİSTESİ'!$B$4:$N$466,13,0)))</f>
        <v/>
      </c>
      <c r="F38" s="187" t="str">
        <f>IF(ISERROR(VLOOKUP(B38,'KAYIT LİSTESİ'!$B$4:$H$466,5,0)),"",(VLOOKUP(B38,'KAYIT LİSTESİ'!$B$4:$H$466,5,0)))</f>
        <v/>
      </c>
      <c r="G38" s="187" t="str">
        <f>IF(ISERROR(VLOOKUP(B38,'KAYIT LİSTESİ'!$B$4:$H$466,6,0)),"",(VLOOKUP(B38,'KAYIT LİSTESİ'!$B$4:$H$466,6,0)))</f>
        <v/>
      </c>
      <c r="H38" s="180"/>
      <c r="I38" s="180"/>
      <c r="J38" s="180"/>
      <c r="K38" s="215">
        <f t="shared" si="12"/>
        <v>0</v>
      </c>
      <c r="L38" s="216"/>
      <c r="M38" s="216"/>
      <c r="N38" s="216"/>
      <c r="O38" s="215">
        <f t="shared" si="13"/>
        <v>0</v>
      </c>
      <c r="P38" s="102"/>
    </row>
    <row r="39" spans="1:17" s="83" customFormat="1" ht="35.450000000000003" hidden="1" customHeight="1" x14ac:dyDescent="0.2">
      <c r="A39" s="98">
        <v>4</v>
      </c>
      <c r="B39" s="99" t="s">
        <v>485</v>
      </c>
      <c r="C39" s="100" t="str">
        <f>IF(ISERROR(VLOOKUP(B39,'KAYIT LİSTESİ'!$B$4:$H$466,2,0)),"",(VLOOKUP(B39,'KAYIT LİSTESİ'!$B$4:$H$466,2,0)))</f>
        <v/>
      </c>
      <c r="D39" s="101" t="str">
        <f>IF(ISERROR(VLOOKUP(B39,'KAYIT LİSTESİ'!$B$4:$H$466,4,0)),"",(VLOOKUP(B39,'KAYIT LİSTESİ'!$B$4:$H$466,4,0)))</f>
        <v/>
      </c>
      <c r="E39" s="101" t="str">
        <f>IF(ISERROR(VLOOKUP(B39,'KAYIT LİSTESİ'!$B$4:$N$466,13,0)),"",(VLOOKUP(B39,'KAYIT LİSTESİ'!$B$4:$N$466,13,0)))</f>
        <v/>
      </c>
      <c r="F39" s="187" t="str">
        <f>IF(ISERROR(VLOOKUP(B39,'KAYIT LİSTESİ'!$B$4:$H$466,5,0)),"",(VLOOKUP(B39,'KAYIT LİSTESİ'!$B$4:$H$466,5,0)))</f>
        <v/>
      </c>
      <c r="G39" s="187" t="str">
        <f>IF(ISERROR(VLOOKUP(B39,'KAYIT LİSTESİ'!$B$4:$H$466,6,0)),"",(VLOOKUP(B39,'KAYIT LİSTESİ'!$B$4:$H$466,6,0)))</f>
        <v/>
      </c>
      <c r="H39" s="180"/>
      <c r="I39" s="180"/>
      <c r="J39" s="180"/>
      <c r="K39" s="215">
        <f t="shared" si="12"/>
        <v>0</v>
      </c>
      <c r="L39" s="216"/>
      <c r="M39" s="216"/>
      <c r="N39" s="216"/>
      <c r="O39" s="215">
        <f t="shared" si="13"/>
        <v>0</v>
      </c>
      <c r="P39" s="102"/>
    </row>
    <row r="40" spans="1:17" s="83" customFormat="1" ht="35.450000000000003" hidden="1" customHeight="1" x14ac:dyDescent="0.2">
      <c r="A40" s="98">
        <v>5</v>
      </c>
      <c r="B40" s="99" t="s">
        <v>486</v>
      </c>
      <c r="C40" s="100" t="str">
        <f>IF(ISERROR(VLOOKUP(B40,'KAYIT LİSTESİ'!$B$4:$H$466,2,0)),"",(VLOOKUP(B40,'KAYIT LİSTESİ'!$B$4:$H$466,2,0)))</f>
        <v/>
      </c>
      <c r="D40" s="101" t="str">
        <f>IF(ISERROR(VLOOKUP(B40,'KAYIT LİSTESİ'!$B$4:$H$466,4,0)),"",(VLOOKUP(B40,'KAYIT LİSTESİ'!$B$4:$H$466,4,0)))</f>
        <v/>
      </c>
      <c r="E40" s="101" t="str">
        <f>IF(ISERROR(VLOOKUP(B40,'KAYIT LİSTESİ'!$B$4:$N$466,13,0)),"",(VLOOKUP(B40,'KAYIT LİSTESİ'!$B$4:$N$466,13,0)))</f>
        <v/>
      </c>
      <c r="F40" s="187" t="str">
        <f>IF(ISERROR(VLOOKUP(B40,'KAYIT LİSTESİ'!$B$4:$H$466,5,0)),"",(VLOOKUP(B40,'KAYIT LİSTESİ'!$B$4:$H$466,5,0)))</f>
        <v/>
      </c>
      <c r="G40" s="187" t="str">
        <f>IF(ISERROR(VLOOKUP(B40,'KAYIT LİSTESİ'!$B$4:$H$466,6,0)),"",(VLOOKUP(B40,'KAYIT LİSTESİ'!$B$4:$H$466,6,0)))</f>
        <v/>
      </c>
      <c r="H40" s="180"/>
      <c r="I40" s="180"/>
      <c r="J40" s="180"/>
      <c r="K40" s="215">
        <f t="shared" si="12"/>
        <v>0</v>
      </c>
      <c r="L40" s="216"/>
      <c r="M40" s="216"/>
      <c r="N40" s="216"/>
      <c r="O40" s="215">
        <f t="shared" si="13"/>
        <v>0</v>
      </c>
      <c r="P40" s="102"/>
    </row>
    <row r="41" spans="1:17" ht="32.450000000000003" hidden="1" customHeight="1" x14ac:dyDescent="0.2">
      <c r="A41" s="443" t="s">
        <v>6</v>
      </c>
      <c r="B41" s="443"/>
      <c r="C41" s="446" t="s">
        <v>140</v>
      </c>
      <c r="D41" s="452" t="s">
        <v>281</v>
      </c>
      <c r="E41" s="453"/>
      <c r="F41" s="454"/>
      <c r="G41" s="455"/>
      <c r="H41" s="447" t="s">
        <v>273</v>
      </c>
      <c r="I41" s="447"/>
      <c r="J41" s="447"/>
      <c r="K41" s="447"/>
      <c r="L41" s="447"/>
      <c r="M41" s="447"/>
      <c r="N41" s="447"/>
      <c r="O41" s="444" t="s">
        <v>8</v>
      </c>
      <c r="P41" s="444" t="s">
        <v>209</v>
      </c>
    </row>
    <row r="42" spans="1:17" ht="21.75" hidden="1" customHeight="1" x14ac:dyDescent="0.2">
      <c r="A42" s="443"/>
      <c r="B42" s="443"/>
      <c r="C42" s="446"/>
      <c r="D42" s="321" t="s">
        <v>280</v>
      </c>
      <c r="E42" s="322" t="s">
        <v>217</v>
      </c>
      <c r="F42" s="257" t="s">
        <v>14</v>
      </c>
      <c r="G42" s="257" t="s">
        <v>45</v>
      </c>
      <c r="H42" s="340">
        <v>1</v>
      </c>
      <c r="I42" s="340">
        <v>2</v>
      </c>
      <c r="J42" s="340">
        <v>3</v>
      </c>
      <c r="K42" s="214" t="s">
        <v>210</v>
      </c>
      <c r="L42" s="340">
        <v>4</v>
      </c>
      <c r="M42" s="340">
        <v>5</v>
      </c>
      <c r="N42" s="340">
        <v>6</v>
      </c>
      <c r="O42" s="445"/>
      <c r="P42" s="445"/>
    </row>
    <row r="43" spans="1:17" s="83" customFormat="1" ht="35.450000000000003" hidden="1" customHeight="1" x14ac:dyDescent="0.2">
      <c r="A43" s="98">
        <v>1</v>
      </c>
      <c r="B43" s="99" t="s">
        <v>931</v>
      </c>
      <c r="C43" s="100" t="str">
        <f>IF(ISERROR(VLOOKUP(B43,'KAYIT LİSTESİ'!$B$4:$H$466,2,0)),"",(VLOOKUP(B43,'KAYIT LİSTESİ'!$B$4:$H$466,2,0)))</f>
        <v/>
      </c>
      <c r="D43" s="101" t="str">
        <f>IF(ISERROR(VLOOKUP(B43,'KAYIT LİSTESİ'!$B$4:$H$466,4,0)),"",(VLOOKUP(B43,'KAYIT LİSTESİ'!$B$4:$H$466,4,0)))</f>
        <v/>
      </c>
      <c r="E43" s="101" t="str">
        <f>IF(ISERROR(VLOOKUP(B43,'KAYIT LİSTESİ'!$B$4:$N$466,13,0)),"",(VLOOKUP(B43,'KAYIT LİSTESİ'!$B$4:$N$466,13,0)))</f>
        <v/>
      </c>
      <c r="F43" s="187" t="str">
        <f>IF(ISERROR(VLOOKUP(B43,'KAYIT LİSTESİ'!$B$4:$H$466,5,0)),"",(VLOOKUP(B43,'KAYIT LİSTESİ'!$B$4:$H$466,5,0)))</f>
        <v/>
      </c>
      <c r="G43" s="187" t="str">
        <f>IF(ISERROR(VLOOKUP(B43,'KAYIT LİSTESİ'!$B$4:$H$466,6,0)),"",(VLOOKUP(B43,'KAYIT LİSTESİ'!$B$4:$H$466,6,0)))</f>
        <v/>
      </c>
      <c r="H43" s="180"/>
      <c r="I43" s="180"/>
      <c r="J43" s="180"/>
      <c r="K43" s="215">
        <f t="shared" ref="K43:K44" si="14">MAX(H43:J43)</f>
        <v>0</v>
      </c>
      <c r="L43" s="216"/>
      <c r="M43" s="216"/>
      <c r="N43" s="216"/>
      <c r="O43" s="215">
        <f t="shared" ref="O43:O44" si="15">MAX(H43:N43)</f>
        <v>0</v>
      </c>
      <c r="P43" s="102"/>
      <c r="Q43" s="84"/>
    </row>
    <row r="44" spans="1:17" s="83" customFormat="1" ht="35.450000000000003" hidden="1" customHeight="1" x14ac:dyDescent="0.2">
      <c r="A44" s="98">
        <v>2</v>
      </c>
      <c r="B44" s="99" t="s">
        <v>932</v>
      </c>
      <c r="C44" s="100" t="str">
        <f>IF(ISERROR(VLOOKUP(B44,'KAYIT LİSTESİ'!$B$4:$H$466,2,0)),"",(VLOOKUP(B44,'KAYIT LİSTESİ'!$B$4:$H$466,2,0)))</f>
        <v/>
      </c>
      <c r="D44" s="101" t="str">
        <f>IF(ISERROR(VLOOKUP(B44,'KAYIT LİSTESİ'!$B$4:$H$466,4,0)),"",(VLOOKUP(B44,'KAYIT LİSTESİ'!$B$4:$H$466,4,0)))</f>
        <v/>
      </c>
      <c r="E44" s="101" t="str">
        <f>IF(ISERROR(VLOOKUP(B44,'KAYIT LİSTESİ'!$B$4:$N$466,13,0)),"",(VLOOKUP(B44,'KAYIT LİSTESİ'!$B$4:$N$466,13,0)))</f>
        <v/>
      </c>
      <c r="F44" s="187" t="str">
        <f>IF(ISERROR(VLOOKUP(B44,'KAYIT LİSTESİ'!$B$4:$H$466,5,0)),"",(VLOOKUP(B44,'KAYIT LİSTESİ'!$B$4:$H$466,5,0)))</f>
        <v/>
      </c>
      <c r="G44" s="187" t="str">
        <f>IF(ISERROR(VLOOKUP(B44,'KAYIT LİSTESİ'!$B$4:$H$466,6,0)),"",(VLOOKUP(B44,'KAYIT LİSTESİ'!$B$4:$H$466,6,0)))</f>
        <v/>
      </c>
      <c r="H44" s="180"/>
      <c r="I44" s="180"/>
      <c r="J44" s="180"/>
      <c r="K44" s="215">
        <f t="shared" si="14"/>
        <v>0</v>
      </c>
      <c r="L44" s="216"/>
      <c r="M44" s="216"/>
      <c r="N44" s="216"/>
      <c r="O44" s="215">
        <f t="shared" si="15"/>
        <v>0</v>
      </c>
      <c r="P44" s="102"/>
    </row>
    <row r="45" spans="1:17" s="87" customFormat="1" ht="9" customHeight="1" x14ac:dyDescent="0.2">
      <c r="A45" s="343"/>
      <c r="B45" s="343"/>
      <c r="C45" s="343"/>
      <c r="D45" s="86"/>
      <c r="E45" s="86"/>
      <c r="F45" s="343"/>
      <c r="O45" s="88"/>
      <c r="P45" s="343"/>
    </row>
    <row r="46" spans="1:17" s="87" customFormat="1" ht="25.5" customHeight="1" x14ac:dyDescent="0.2">
      <c r="A46" s="441" t="s">
        <v>4</v>
      </c>
      <c r="B46" s="441"/>
      <c r="C46" s="441"/>
      <c r="D46" s="441"/>
      <c r="E46" s="343"/>
      <c r="F46" s="344" t="s">
        <v>0</v>
      </c>
      <c r="G46" s="344" t="s">
        <v>1</v>
      </c>
      <c r="H46" s="442" t="s">
        <v>2</v>
      </c>
      <c r="I46" s="442"/>
      <c r="J46" s="442"/>
      <c r="K46" s="442"/>
      <c r="L46" s="442"/>
      <c r="M46" s="442"/>
      <c r="N46" s="442"/>
      <c r="O46" s="442" t="s">
        <v>3</v>
      </c>
      <c r="P46" s="442"/>
    </row>
  </sheetData>
  <mergeCells count="86">
    <mergeCell ref="A46:D46"/>
    <mergeCell ref="H46:N46"/>
    <mergeCell ref="O46:P46"/>
    <mergeCell ref="O34:O35"/>
    <mergeCell ref="P34:P35"/>
    <mergeCell ref="A41:A42"/>
    <mergeCell ref="B41:B42"/>
    <mergeCell ref="C41:C42"/>
    <mergeCell ref="D41:E41"/>
    <mergeCell ref="F41:G41"/>
    <mergeCell ref="H41:N41"/>
    <mergeCell ref="O41:O42"/>
    <mergeCell ref="P41:P42"/>
    <mergeCell ref="A34:A35"/>
    <mergeCell ref="B34:B35"/>
    <mergeCell ref="C34:C35"/>
    <mergeCell ref="D34:E34"/>
    <mergeCell ref="F34:G34"/>
    <mergeCell ref="H34:N34"/>
    <mergeCell ref="O27:O28"/>
    <mergeCell ref="P27:P28"/>
    <mergeCell ref="H30:N30"/>
    <mergeCell ref="O30:O31"/>
    <mergeCell ref="P30:P31"/>
    <mergeCell ref="H27:N27"/>
    <mergeCell ref="A30:A31"/>
    <mergeCell ref="B30:B31"/>
    <mergeCell ref="C30:C31"/>
    <mergeCell ref="D30:E30"/>
    <mergeCell ref="F30:G30"/>
    <mergeCell ref="A27:A28"/>
    <mergeCell ref="B27:B28"/>
    <mergeCell ref="C27:C28"/>
    <mergeCell ref="D27:E27"/>
    <mergeCell ref="F27:G27"/>
    <mergeCell ref="H23:N23"/>
    <mergeCell ref="O23:O24"/>
    <mergeCell ref="P23:P24"/>
    <mergeCell ref="A19:A20"/>
    <mergeCell ref="B19:B20"/>
    <mergeCell ref="C19:C20"/>
    <mergeCell ref="D19:E19"/>
    <mergeCell ref="F19:G19"/>
    <mergeCell ref="H19:N19"/>
    <mergeCell ref="A23:A24"/>
    <mergeCell ref="B23:B24"/>
    <mergeCell ref="C23:C24"/>
    <mergeCell ref="D23:E23"/>
    <mergeCell ref="F23:G23"/>
    <mergeCell ref="H15:N15"/>
    <mergeCell ref="O15:O16"/>
    <mergeCell ref="P15:P16"/>
    <mergeCell ref="O19:O20"/>
    <mergeCell ref="P19:P20"/>
    <mergeCell ref="A15:A16"/>
    <mergeCell ref="B15:B16"/>
    <mergeCell ref="C15:C16"/>
    <mergeCell ref="D15:E15"/>
    <mergeCell ref="F15:G15"/>
    <mergeCell ref="H6:N6"/>
    <mergeCell ref="O6:O7"/>
    <mergeCell ref="P6:P7"/>
    <mergeCell ref="A10:A11"/>
    <mergeCell ref="B10:B11"/>
    <mergeCell ref="C10:C11"/>
    <mergeCell ref="D10:E10"/>
    <mergeCell ref="F10:G10"/>
    <mergeCell ref="H10:N10"/>
    <mergeCell ref="O10:O11"/>
    <mergeCell ref="A6:A7"/>
    <mergeCell ref="B6:B7"/>
    <mergeCell ref="C6:C7"/>
    <mergeCell ref="D6:E6"/>
    <mergeCell ref="F6:G6"/>
    <mergeCell ref="P10:P11"/>
    <mergeCell ref="A4:C4"/>
    <mergeCell ref="D4:F4"/>
    <mergeCell ref="I4:J4"/>
    <mergeCell ref="L4:M4"/>
    <mergeCell ref="N4:O4"/>
    <mergeCell ref="A1:P1"/>
    <mergeCell ref="A2:P2"/>
    <mergeCell ref="A3:C3"/>
    <mergeCell ref="D3:F3"/>
    <mergeCell ref="H3:J3"/>
    <mergeCell ref="N3:P3"/>
  </mergeCells>
  <conditionalFormatting sqref="O29 O12:O14 O17:O18 O21:O22 O25:O26 O43:O44">
    <cfRule type="cellIs" dxfId="57" priority="13" operator="equal">
      <formula>0</formula>
    </cfRule>
  </conditionalFormatting>
  <conditionalFormatting sqref="O8:O9">
    <cfRule type="cellIs" dxfId="56" priority="12" operator="equal">
      <formula>0</formula>
    </cfRule>
  </conditionalFormatting>
  <conditionalFormatting sqref="O32:O33">
    <cfRule type="cellIs" dxfId="55" priority="11" operator="equal">
      <formula>0</formula>
    </cfRule>
  </conditionalFormatting>
  <conditionalFormatting sqref="O36:O40">
    <cfRule type="cellIs" dxfId="54" priority="10" operator="equal">
      <formula>0</formula>
    </cfRule>
  </conditionalFormatting>
  <conditionalFormatting sqref="K12:K14">
    <cfRule type="cellIs" dxfId="53" priority="8" operator="equal">
      <formula>0</formula>
    </cfRule>
  </conditionalFormatting>
  <conditionalFormatting sqref="K8:K9">
    <cfRule type="cellIs" dxfId="52" priority="9" operator="equal">
      <formula>0</formula>
    </cfRule>
  </conditionalFormatting>
  <conditionalFormatting sqref="K17:K18">
    <cfRule type="cellIs" dxfId="51" priority="7" operator="equal">
      <formula>0</formula>
    </cfRule>
  </conditionalFormatting>
  <conditionalFormatting sqref="K21:K22">
    <cfRule type="cellIs" dxfId="50" priority="6" operator="equal">
      <formula>0</formula>
    </cfRule>
  </conditionalFormatting>
  <conditionalFormatting sqref="K25:K26">
    <cfRule type="cellIs" dxfId="49" priority="5" operator="equal">
      <formula>0</formula>
    </cfRule>
  </conditionalFormatting>
  <conditionalFormatting sqref="K29">
    <cfRule type="cellIs" dxfId="48" priority="4" operator="equal">
      <formula>0</formula>
    </cfRule>
  </conditionalFormatting>
  <conditionalFormatting sqref="K32:K33">
    <cfRule type="cellIs" dxfId="47" priority="3" operator="equal">
      <formula>0</formula>
    </cfRule>
  </conditionalFormatting>
  <conditionalFormatting sqref="K36:K40">
    <cfRule type="cellIs" dxfId="46" priority="2" operator="equal">
      <formula>0</formula>
    </cfRule>
  </conditionalFormatting>
  <conditionalFormatting sqref="K43:K44">
    <cfRule type="cellIs" dxfId="45"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4"/>
  <sheetViews>
    <sheetView view="pageBreakPreview" zoomScale="80" zoomScaleNormal="100" zoomScaleSheetLayoutView="80" workbookViewId="0">
      <selection activeCell="E24" sqref="E24:K25"/>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425781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249"/>
      <c r="E3" s="480" t="str">
        <f>'YARIŞMA PROGRAMI'!C13</f>
        <v>1500 Metre</v>
      </c>
      <c r="F3" s="480"/>
      <c r="G3" s="474"/>
      <c r="H3" s="474"/>
      <c r="I3" s="11"/>
      <c r="J3" s="481"/>
      <c r="K3" s="481"/>
      <c r="L3" s="481"/>
      <c r="M3" s="12"/>
      <c r="N3" s="12"/>
      <c r="O3" s="248"/>
      <c r="P3" s="475"/>
      <c r="Q3" s="475"/>
      <c r="R3" s="475"/>
    </row>
    <row r="4" spans="1:18" s="13" customFormat="1" ht="17.25" customHeight="1" x14ac:dyDescent="0.2">
      <c r="A4" s="472" t="s">
        <v>145</v>
      </c>
      <c r="B4" s="472"/>
      <c r="C4" s="472"/>
      <c r="D4" s="250"/>
      <c r="E4" s="479" t="str">
        <f>'YARIŞMA BİLGİLERİ'!F21</f>
        <v>Master Kadınlar</v>
      </c>
      <c r="F4" s="479"/>
      <c r="G4" s="35"/>
      <c r="H4" s="35"/>
      <c r="I4" s="35"/>
      <c r="J4" s="35"/>
      <c r="K4" s="35"/>
      <c r="L4" s="35"/>
      <c r="M4" s="36"/>
      <c r="N4" s="36"/>
      <c r="O4" s="81" t="s">
        <v>5</v>
      </c>
      <c r="P4" s="254">
        <f>'YARIŞMA PROGRAMI'!B13</f>
        <v>42210.857638888891</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33" customHeight="1" x14ac:dyDescent="0.2">
      <c r="A6" s="469" t="s">
        <v>12</v>
      </c>
      <c r="B6" s="470" t="s">
        <v>141</v>
      </c>
      <c r="C6" s="462" t="s">
        <v>281</v>
      </c>
      <c r="D6" s="463"/>
      <c r="E6" s="464" t="str">
        <f>'YARIŞMA PROGRAMI'!K9</f>
        <v>GÜLŞEN AŞIKOĞLU-4:49.54</v>
      </c>
      <c r="F6" s="465"/>
      <c r="G6" s="466" t="s">
        <v>15</v>
      </c>
      <c r="H6" s="467" t="s">
        <v>27</v>
      </c>
      <c r="J6" s="485" t="s">
        <v>16</v>
      </c>
      <c r="K6" s="486"/>
      <c r="L6" s="486"/>
      <c r="M6" s="486"/>
      <c r="N6" s="486"/>
      <c r="O6" s="486"/>
      <c r="P6" s="486"/>
      <c r="Q6" s="486"/>
      <c r="R6" s="487"/>
    </row>
    <row r="7" spans="1:18" ht="33" customHeight="1" x14ac:dyDescent="0.2">
      <c r="A7" s="469"/>
      <c r="B7" s="471"/>
      <c r="C7" s="252" t="s">
        <v>280</v>
      </c>
      <c r="D7" s="253" t="s">
        <v>217</v>
      </c>
      <c r="E7" s="251" t="s">
        <v>14</v>
      </c>
      <c r="F7" s="251" t="s">
        <v>45</v>
      </c>
      <c r="G7" s="466"/>
      <c r="H7" s="468"/>
      <c r="I7" s="21"/>
      <c r="J7" s="45" t="s">
        <v>12</v>
      </c>
      <c r="K7" s="42" t="s">
        <v>142</v>
      </c>
      <c r="L7" s="42" t="s">
        <v>141</v>
      </c>
      <c r="M7" s="43" t="s">
        <v>13</v>
      </c>
      <c r="N7" s="43" t="s">
        <v>217</v>
      </c>
      <c r="O7" s="44" t="s">
        <v>14</v>
      </c>
      <c r="P7" s="44" t="s">
        <v>45</v>
      </c>
      <c r="Q7" s="42" t="s">
        <v>15</v>
      </c>
      <c r="R7" s="42" t="s">
        <v>27</v>
      </c>
    </row>
    <row r="8" spans="1:18" s="20" customFormat="1" ht="33" customHeight="1" x14ac:dyDescent="0.2">
      <c r="A8" s="70">
        <v>1</v>
      </c>
      <c r="B8" s="70">
        <v>83</v>
      </c>
      <c r="C8" s="117" t="s">
        <v>896</v>
      </c>
      <c r="D8" s="117" t="s">
        <v>888</v>
      </c>
      <c r="E8" s="181" t="s">
        <v>897</v>
      </c>
      <c r="F8" s="182" t="s">
        <v>219</v>
      </c>
      <c r="G8" s="367">
        <v>61042</v>
      </c>
      <c r="H8" s="71"/>
      <c r="I8" s="23"/>
      <c r="J8" s="24">
        <v>1</v>
      </c>
      <c r="K8" s="25" t="s">
        <v>81</v>
      </c>
      <c r="L8" s="26">
        <f>IF(ISERROR(VLOOKUP(K8,'KAYIT LİSTESİ'!$B$4:$H$466,2,0)),"",(VLOOKUP(K8,'KAYIT LİSTESİ'!$B$4:$H$466,2,0)))</f>
        <v>83</v>
      </c>
      <c r="M8" s="27" t="str">
        <f>IF(ISERROR(VLOOKUP(K8,'KAYIT LİSTESİ'!$B$4:$H$466,4,0)),"",(VLOOKUP(K8,'KAYIT LİSTESİ'!$B$4:$H$466,4,0)))</f>
        <v>20.8.1970</v>
      </c>
      <c r="N8" s="27" t="str">
        <f>IF(ISERROR(VLOOKUP(K8,'KAYIT LİSTESİ'!$B$4:$N$466,13,0)),"",(VLOOKUP(K8,'KAYIT LİSTESİ'!$B$4:$N$466,13,0)))</f>
        <v>F-40</v>
      </c>
      <c r="O8" s="46" t="str">
        <f>IF(ISERROR(VLOOKUP(K8,'KAYIT LİSTESİ'!$B$4:$H$466,5,0)),"",(VLOOKUP(K8,'KAYIT LİSTESİ'!$B$4:$H$466,5,0)))</f>
        <v>BELKİS MERT</v>
      </c>
      <c r="P8" s="46" t="str">
        <f>IF(ISERROR(VLOOKUP(K8,'KAYIT LİSTESİ'!$B$4:$H$466,6,0)),"",(VLOOKUP(K8,'KAYIT LİSTESİ'!$B$4:$H$466,6,0)))</f>
        <v>İSTANBUL MASTERLERİ ATL. KULÜBÜ</v>
      </c>
      <c r="Q8" s="367">
        <v>61042</v>
      </c>
      <c r="R8" s="26">
        <v>1</v>
      </c>
    </row>
    <row r="9" spans="1:18" s="20" customFormat="1" ht="33" customHeight="1" x14ac:dyDescent="0.2">
      <c r="A9" s="70">
        <v>2</v>
      </c>
      <c r="B9" s="70">
        <v>139</v>
      </c>
      <c r="C9" s="117" t="s">
        <v>886</v>
      </c>
      <c r="D9" s="117" t="s">
        <v>888</v>
      </c>
      <c r="E9" s="181" t="s">
        <v>887</v>
      </c>
      <c r="F9" s="182" t="s">
        <v>220</v>
      </c>
      <c r="G9" s="367">
        <v>64970</v>
      </c>
      <c r="H9" s="71"/>
      <c r="I9" s="23"/>
      <c r="J9" s="24">
        <v>2</v>
      </c>
      <c r="K9" s="25" t="s">
        <v>82</v>
      </c>
      <c r="L9" s="26">
        <f>IF(ISERROR(VLOOKUP(K9,'KAYIT LİSTESİ'!$B$4:$H$466,2,0)),"",(VLOOKUP(K9,'KAYIT LİSTESİ'!$B$4:$H$466,2,0)))</f>
        <v>118</v>
      </c>
      <c r="M9" s="27" t="str">
        <f>IF(ISERROR(VLOOKUP(K9,'KAYIT LİSTESİ'!$B$4:$H$466,4,0)),"",(VLOOKUP(K9,'KAYIT LİSTESİ'!$B$4:$H$466,4,0)))</f>
        <v>10.1.1974</v>
      </c>
      <c r="N9" s="27" t="str">
        <f>IF(ISERROR(VLOOKUP(K9,'KAYIT LİSTESİ'!$B$4:$N$466,13,0)),"",(VLOOKUP(K9,'KAYIT LİSTESİ'!$B$4:$N$466,13,0)))</f>
        <v>F-40</v>
      </c>
      <c r="O9" s="46" t="str">
        <f>IF(ISERROR(VLOOKUP(K9,'KAYIT LİSTESİ'!$B$4:$H$466,5,0)),"",(VLOOKUP(K9,'KAYIT LİSTESİ'!$B$4:$H$466,5,0)))</f>
        <v>GONUL  BABAYİGİT IREZ</v>
      </c>
      <c r="P9" s="46" t="str">
        <f>IF(ISERROR(VLOOKUP(K9,'KAYIT LİSTESİ'!$B$4:$H$466,6,0)),"",(VLOOKUP(K9,'KAYIT LİSTESİ'!$B$4:$H$466,6,0)))</f>
        <v>MUĞLA ÜNİVERSİTESİ SPOR KLUBÜ</v>
      </c>
      <c r="Q9" s="367" t="s">
        <v>1079</v>
      </c>
      <c r="R9" s="26" t="s">
        <v>278</v>
      </c>
    </row>
    <row r="10" spans="1:18" s="20" customFormat="1" ht="33" customHeight="1" x14ac:dyDescent="0.2">
      <c r="A10" s="70" t="s">
        <v>278</v>
      </c>
      <c r="B10" s="70">
        <v>118</v>
      </c>
      <c r="C10" s="117" t="s">
        <v>889</v>
      </c>
      <c r="D10" s="117" t="s">
        <v>888</v>
      </c>
      <c r="E10" s="181" t="s">
        <v>890</v>
      </c>
      <c r="F10" s="182" t="s">
        <v>891</v>
      </c>
      <c r="G10" s="233" t="s">
        <v>1079</v>
      </c>
      <c r="H10" s="71"/>
      <c r="I10" s="23"/>
      <c r="J10" s="24">
        <v>3</v>
      </c>
      <c r="K10" s="25" t="s">
        <v>83</v>
      </c>
      <c r="L10" s="26">
        <f>IF(ISERROR(VLOOKUP(K10,'KAYIT LİSTESİ'!$B$4:$H$466,2,0)),"",(VLOOKUP(K10,'KAYIT LİSTESİ'!$B$4:$H$466,2,0)))</f>
        <v>139</v>
      </c>
      <c r="M10" s="27" t="str">
        <f>IF(ISERROR(VLOOKUP(K10,'KAYIT LİSTESİ'!$B$4:$H$466,4,0)),"",(VLOOKUP(K10,'KAYIT LİSTESİ'!$B$4:$H$466,4,0)))</f>
        <v>20.1.1975</v>
      </c>
      <c r="N10" s="27" t="str">
        <f>IF(ISERROR(VLOOKUP(K10,'KAYIT LİSTESİ'!$B$4:$N$466,13,0)),"",(VLOOKUP(K10,'KAYIT LİSTESİ'!$B$4:$N$466,13,0)))</f>
        <v>F-40</v>
      </c>
      <c r="O10" s="46" t="str">
        <f>IF(ISERROR(VLOOKUP(K10,'KAYIT LİSTESİ'!$B$4:$H$466,5,0)),"",(VLOOKUP(K10,'KAYIT LİSTESİ'!$B$4:$H$466,5,0)))</f>
        <v>ZUHAL TÜMAY</v>
      </c>
      <c r="P10" s="46" t="str">
        <f>IF(ISERROR(VLOOKUP(K10,'KAYIT LİSTESİ'!$B$4:$H$466,6,0)),"",(VLOOKUP(K10,'KAYIT LİSTESİ'!$B$4:$H$466,6,0)))</f>
        <v>İZMİR MASTERLER ATL. KULÜBÜ</v>
      </c>
      <c r="Q10" s="367">
        <v>64970</v>
      </c>
      <c r="R10" s="26">
        <v>2</v>
      </c>
    </row>
    <row r="11" spans="1:18" s="20" customFormat="1" ht="33" customHeight="1" x14ac:dyDescent="0.2">
      <c r="A11" s="70" t="s">
        <v>278</v>
      </c>
      <c r="B11" s="70">
        <v>214</v>
      </c>
      <c r="C11" s="117">
        <v>26794</v>
      </c>
      <c r="D11" s="117" t="s">
        <v>888</v>
      </c>
      <c r="E11" s="181" t="s">
        <v>952</v>
      </c>
      <c r="F11" s="182" t="s">
        <v>221</v>
      </c>
      <c r="G11" s="233" t="s">
        <v>1079</v>
      </c>
      <c r="H11" s="71"/>
      <c r="I11" s="23"/>
      <c r="J11" s="24">
        <v>4</v>
      </c>
      <c r="K11" s="25" t="s">
        <v>84</v>
      </c>
      <c r="L11" s="26">
        <f>IF(ISERROR(VLOOKUP(K11,'KAYIT LİSTESİ'!$B$4:$H$466,2,0)),"",(VLOOKUP(K11,'KAYIT LİSTESİ'!$B$4:$H$466,2,0)))</f>
        <v>214</v>
      </c>
      <c r="M11" s="27">
        <f>IF(ISERROR(VLOOKUP(K11,'KAYIT LİSTESİ'!$B$4:$H$466,4,0)),"",(VLOOKUP(K11,'KAYIT LİSTESİ'!$B$4:$H$466,4,0)))</f>
        <v>26794</v>
      </c>
      <c r="N11" s="27" t="str">
        <f>IF(ISERROR(VLOOKUP(K11,'KAYIT LİSTESİ'!$B$4:$N$466,13,0)),"",(VLOOKUP(K11,'KAYIT LİSTESİ'!$B$4:$N$466,13,0)))</f>
        <v>F-40</v>
      </c>
      <c r="O11" s="46" t="str">
        <f>IF(ISERROR(VLOOKUP(K11,'KAYIT LİSTESİ'!$B$4:$H$466,5,0)),"",(VLOOKUP(K11,'KAYIT LİSTESİ'!$B$4:$H$466,5,0)))</f>
        <v>ELİF SULTAN ALTINIŞIK</v>
      </c>
      <c r="P11" s="46" t="str">
        <f>IF(ISERROR(VLOOKUP(K11,'KAYIT LİSTESİ'!$B$4:$H$466,6,0)),"",(VLOOKUP(K11,'KAYIT LİSTESİ'!$B$4:$H$466,6,0)))</f>
        <v>FERDİ</v>
      </c>
      <c r="Q11" s="367" t="s">
        <v>1079</v>
      </c>
      <c r="R11" s="26" t="s">
        <v>278</v>
      </c>
    </row>
    <row r="12" spans="1:18" s="20" customFormat="1" ht="33" customHeight="1" x14ac:dyDescent="0.2">
      <c r="A12" s="469" t="s">
        <v>12</v>
      </c>
      <c r="B12" s="470" t="s">
        <v>141</v>
      </c>
      <c r="C12" s="462" t="s">
        <v>281</v>
      </c>
      <c r="D12" s="463"/>
      <c r="E12" s="464" t="str">
        <f>'YARIŞMA PROGRAMI'!L9</f>
        <v>GÜL YILDIZ-6:17.6</v>
      </c>
      <c r="F12" s="465"/>
      <c r="G12" s="466" t="s">
        <v>15</v>
      </c>
      <c r="H12" s="467" t="s">
        <v>27</v>
      </c>
      <c r="I12" s="23"/>
      <c r="J12" s="24">
        <v>5</v>
      </c>
      <c r="K12" s="25" t="s">
        <v>85</v>
      </c>
      <c r="L12" s="26">
        <f>IF(ISERROR(VLOOKUP(K12,'KAYIT LİSTESİ'!$B$4:$H$466,2,0)),"",(VLOOKUP(K12,'KAYIT LİSTESİ'!$B$4:$H$466,2,0)))</f>
        <v>158</v>
      </c>
      <c r="M12" s="27" t="str">
        <f>IF(ISERROR(VLOOKUP(K12,'KAYIT LİSTESİ'!$B$4:$H$466,4,0)),"",(VLOOKUP(K12,'KAYIT LİSTESİ'!$B$4:$H$466,4,0)))</f>
        <v>15.3.1967</v>
      </c>
      <c r="N12" s="27" t="str">
        <f>IF(ISERROR(VLOOKUP(K12,'KAYIT LİSTESİ'!$B$4:$N$466,13,0)),"",(VLOOKUP(K12,'KAYIT LİSTESİ'!$B$4:$N$466,13,0)))</f>
        <v>F-45</v>
      </c>
      <c r="O12" s="46" t="str">
        <f>IF(ISERROR(VLOOKUP(K12,'KAYIT LİSTESİ'!$B$4:$H$466,5,0)),"",(VLOOKUP(K12,'KAYIT LİSTESİ'!$B$4:$H$466,5,0)))</f>
        <v>;MERAL ÇALLI</v>
      </c>
      <c r="P12" s="46" t="str">
        <f>IF(ISERROR(VLOOKUP(K12,'KAYIT LİSTESİ'!$B$4:$H$466,6,0)),"",(VLOOKUP(K12,'KAYIT LİSTESİ'!$B$4:$H$466,6,0)))</f>
        <v>İZMİR ATLETİZM SPOR KULÜBÜ</v>
      </c>
      <c r="Q12" s="367">
        <v>80602</v>
      </c>
      <c r="R12" s="26">
        <v>4</v>
      </c>
    </row>
    <row r="13" spans="1:18" s="20" customFormat="1" ht="33" customHeight="1" x14ac:dyDescent="0.2">
      <c r="A13" s="469"/>
      <c r="B13" s="471"/>
      <c r="C13" s="252" t="s">
        <v>280</v>
      </c>
      <c r="D13" s="253" t="s">
        <v>217</v>
      </c>
      <c r="E13" s="251" t="s">
        <v>14</v>
      </c>
      <c r="F13" s="251" t="s">
        <v>45</v>
      </c>
      <c r="G13" s="466"/>
      <c r="H13" s="468"/>
      <c r="I13" s="23"/>
      <c r="J13" s="24">
        <v>6</v>
      </c>
      <c r="K13" s="25" t="s">
        <v>86</v>
      </c>
      <c r="L13" s="26">
        <f>IF(ISERROR(VLOOKUP(K13,'KAYIT LİSTESİ'!$B$4:$H$466,2,0)),"",(VLOOKUP(K13,'KAYIT LİSTESİ'!$B$4:$H$466,2,0)))</f>
        <v>61</v>
      </c>
      <c r="M13" s="27" t="str">
        <f>IF(ISERROR(VLOOKUP(K13,'KAYIT LİSTESİ'!$B$4:$H$466,4,0)),"",(VLOOKUP(K13,'KAYIT LİSTESİ'!$B$4:$H$466,4,0)))</f>
        <v>24.12.1959</v>
      </c>
      <c r="N13" s="27" t="str">
        <f>IF(ISERROR(VLOOKUP(K13,'KAYIT LİSTESİ'!$B$4:$N$466,13,0)),"",(VLOOKUP(K13,'KAYIT LİSTESİ'!$B$4:$N$466,13,0)))</f>
        <v>F-55</v>
      </c>
      <c r="O13" s="46" t="str">
        <f>IF(ISERROR(VLOOKUP(K13,'KAYIT LİSTESİ'!$B$4:$H$466,5,0)),"",(VLOOKUP(K13,'KAYIT LİSTESİ'!$B$4:$H$466,5,0)))</f>
        <v>İSMİGÜL YILDIZ</v>
      </c>
      <c r="P13" s="46" t="str">
        <f>IF(ISERROR(VLOOKUP(K13,'KAYIT LİSTESİ'!$B$4:$H$466,6,0)),"",(VLOOKUP(K13,'KAYIT LİSTESİ'!$B$4:$H$466,6,0)))</f>
        <v>İZMİR B. BLD. GENÇLİK VE SPOR KULÜBÜ</v>
      </c>
      <c r="Q13" s="367">
        <v>70299</v>
      </c>
      <c r="R13" s="26">
        <v>3</v>
      </c>
    </row>
    <row r="14" spans="1:18" s="20" customFormat="1" ht="33" customHeight="1" x14ac:dyDescent="0.2">
      <c r="A14" s="70">
        <v>1</v>
      </c>
      <c r="B14" s="70">
        <v>158</v>
      </c>
      <c r="C14" s="117" t="s">
        <v>900</v>
      </c>
      <c r="D14" s="117" t="s">
        <v>895</v>
      </c>
      <c r="E14" s="181" t="s">
        <v>901</v>
      </c>
      <c r="F14" s="182" t="s">
        <v>218</v>
      </c>
      <c r="G14" s="367">
        <v>80602</v>
      </c>
      <c r="H14" s="71"/>
      <c r="I14" s="23"/>
      <c r="J14" s="24">
        <v>7</v>
      </c>
      <c r="K14" s="25" t="s">
        <v>87</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33" customHeight="1" x14ac:dyDescent="0.2">
      <c r="A15" s="70"/>
      <c r="B15" s="70"/>
      <c r="C15" s="117"/>
      <c r="D15" s="117"/>
      <c r="E15" s="181"/>
      <c r="F15" s="182"/>
      <c r="G15" s="233"/>
      <c r="H15" s="71"/>
      <c r="I15" s="23"/>
      <c r="J15" s="24">
        <v>8</v>
      </c>
      <c r="K15" s="25" t="s">
        <v>88</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33" customHeight="1" x14ac:dyDescent="0.2">
      <c r="A16" s="70"/>
      <c r="B16" s="70"/>
      <c r="C16" s="117"/>
      <c r="D16" s="117"/>
      <c r="E16" s="181"/>
      <c r="F16" s="182"/>
      <c r="G16" s="233"/>
      <c r="H16" s="71"/>
      <c r="I16" s="23"/>
      <c r="J16" s="24">
        <v>9</v>
      </c>
      <c r="K16" s="25" t="s">
        <v>89</v>
      </c>
      <c r="L16" s="26" t="str">
        <f>IF(ISERROR(VLOOKUP(K16,'KAYIT LİSTESİ'!$B$4:$H$466,2,0)),"",(VLOOKUP(K16,'KAYIT LİSTESİ'!$B$4:$H$466,2,0)))</f>
        <v/>
      </c>
      <c r="M16" s="27" t="str">
        <f>IF(ISERROR(VLOOKUP(K16,'KAYIT LİSTESİ'!$B$4:$H$466,4,0)),"",(VLOOKUP(K16,'KAYIT LİSTESİ'!$B$4:$H$466,4,0)))</f>
        <v/>
      </c>
      <c r="N16" s="27" t="str">
        <f>IF(ISERROR(VLOOKUP(K16,'KAYIT LİSTESİ'!$B$4:$N$466,13,0)),"",(VLOOKUP(K16,'KAYIT LİSTESİ'!$B$4:$N$466,13,0)))</f>
        <v/>
      </c>
      <c r="O16" s="46" t="str">
        <f>IF(ISERROR(VLOOKUP(K16,'KAYIT LİSTESİ'!$B$4:$H$466,5,0)),"",(VLOOKUP(K16,'KAYIT LİSTESİ'!$B$4:$H$466,5,0)))</f>
        <v/>
      </c>
      <c r="P16" s="46" t="str">
        <f>IF(ISERROR(VLOOKUP(K16,'KAYIT LİSTESİ'!$B$4:$H$466,6,0)),"",(VLOOKUP(K16,'KAYIT LİSTESİ'!$B$4:$H$466,6,0)))</f>
        <v/>
      </c>
      <c r="Q16" s="233"/>
      <c r="R16" s="26"/>
    </row>
    <row r="17" spans="1:18" s="20" customFormat="1" ht="33" customHeight="1" x14ac:dyDescent="0.2">
      <c r="A17" s="469" t="s">
        <v>12</v>
      </c>
      <c r="B17" s="470" t="s">
        <v>141</v>
      </c>
      <c r="C17" s="462" t="s">
        <v>281</v>
      </c>
      <c r="D17" s="463"/>
      <c r="E17" s="464" t="str">
        <f>'YARIŞMA PROGRAMI'!N9</f>
        <v>GÜL ÇIRAY AKBAŞ-5:44.49</v>
      </c>
      <c r="F17" s="465"/>
      <c r="G17" s="466" t="s">
        <v>15</v>
      </c>
      <c r="H17" s="467" t="s">
        <v>27</v>
      </c>
      <c r="I17" s="23"/>
      <c r="J17" s="24">
        <v>10</v>
      </c>
      <c r="K17" s="25" t="s">
        <v>90</v>
      </c>
      <c r="L17" s="26" t="str">
        <f>IF(ISERROR(VLOOKUP(K17,'KAYIT LİSTESİ'!$B$4:$H$466,2,0)),"",(VLOOKUP(K17,'KAYIT LİSTESİ'!$B$4:$H$466,2,0)))</f>
        <v/>
      </c>
      <c r="M17" s="27" t="str">
        <f>IF(ISERROR(VLOOKUP(K17,'KAYIT LİSTESİ'!$B$4:$H$466,4,0)),"",(VLOOKUP(K17,'KAYIT LİSTESİ'!$B$4:$H$466,4,0)))</f>
        <v/>
      </c>
      <c r="N17" s="27" t="str">
        <f>IF(ISERROR(VLOOKUP(K17,'KAYIT LİSTESİ'!$B$4:$N$466,13,0)),"",(VLOOKUP(K17,'KAYIT LİSTESİ'!$B$4:$N$466,13,0)))</f>
        <v/>
      </c>
      <c r="O17" s="46" t="str">
        <f>IF(ISERROR(VLOOKUP(K17,'KAYIT LİSTESİ'!$B$4:$H$466,5,0)),"",(VLOOKUP(K17,'KAYIT LİSTESİ'!$B$4:$H$466,5,0)))</f>
        <v/>
      </c>
      <c r="P17" s="46" t="str">
        <f>IF(ISERROR(VLOOKUP(K17,'KAYIT LİSTESİ'!$B$4:$H$466,6,0)),"",(VLOOKUP(K17,'KAYIT LİSTESİ'!$B$4:$H$466,6,0)))</f>
        <v/>
      </c>
      <c r="Q17" s="233"/>
      <c r="R17" s="26"/>
    </row>
    <row r="18" spans="1:18" s="20" customFormat="1" ht="33" customHeight="1" x14ac:dyDescent="0.2">
      <c r="A18" s="469"/>
      <c r="B18" s="471"/>
      <c r="C18" s="252" t="s">
        <v>280</v>
      </c>
      <c r="D18" s="253" t="s">
        <v>217</v>
      </c>
      <c r="E18" s="251" t="s">
        <v>14</v>
      </c>
      <c r="F18" s="251" t="s">
        <v>45</v>
      </c>
      <c r="G18" s="466"/>
      <c r="H18" s="468"/>
      <c r="I18" s="23"/>
      <c r="J18" s="24">
        <v>11</v>
      </c>
      <c r="K18" s="25" t="s">
        <v>91</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33" customHeight="1" x14ac:dyDescent="0.2">
      <c r="A19" s="70">
        <v>1</v>
      </c>
      <c r="B19" s="70">
        <v>61</v>
      </c>
      <c r="C19" s="117" t="s">
        <v>898</v>
      </c>
      <c r="D19" s="117" t="s">
        <v>882</v>
      </c>
      <c r="E19" s="181" t="s">
        <v>899</v>
      </c>
      <c r="F19" s="182" t="s">
        <v>342</v>
      </c>
      <c r="G19" s="367">
        <v>70299</v>
      </c>
      <c r="H19" s="234"/>
      <c r="I19" s="23"/>
      <c r="J19" s="24">
        <v>12</v>
      </c>
      <c r="K19" s="25" t="s">
        <v>92</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33" customHeight="1" x14ac:dyDescent="0.2">
      <c r="A20" s="70">
        <v>2</v>
      </c>
      <c r="B20" s="70"/>
      <c r="C20" s="117"/>
      <c r="D20" s="117"/>
      <c r="E20" s="181"/>
      <c r="F20" s="182"/>
      <c r="G20" s="233"/>
      <c r="H20" s="234"/>
      <c r="I20" s="23"/>
      <c r="J20" s="24">
        <v>13</v>
      </c>
      <c r="K20" s="25" t="s">
        <v>222</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33" customHeight="1" x14ac:dyDescent="0.2">
      <c r="A21" s="70">
        <v>3</v>
      </c>
      <c r="B21" s="70"/>
      <c r="C21" s="117"/>
      <c r="D21" s="117"/>
      <c r="E21" s="181"/>
      <c r="F21" s="182"/>
      <c r="G21" s="233"/>
      <c r="H21" s="234"/>
      <c r="I21" s="23"/>
      <c r="J21" s="485" t="s">
        <v>17</v>
      </c>
      <c r="K21" s="486"/>
      <c r="L21" s="486"/>
      <c r="M21" s="486"/>
      <c r="N21" s="486"/>
      <c r="O21" s="486"/>
      <c r="P21" s="486"/>
      <c r="Q21" s="486"/>
      <c r="R21" s="487"/>
    </row>
    <row r="22" spans="1:18" s="20" customFormat="1" ht="33" customHeight="1" x14ac:dyDescent="0.2">
      <c r="A22" s="70"/>
      <c r="B22" s="70"/>
      <c r="C22" s="117"/>
      <c r="D22" s="117"/>
      <c r="E22" s="181"/>
      <c r="F22" s="182"/>
      <c r="G22" s="233"/>
      <c r="H22" s="71"/>
      <c r="I22" s="23"/>
      <c r="J22" s="45" t="s">
        <v>12</v>
      </c>
      <c r="K22" s="42" t="s">
        <v>142</v>
      </c>
      <c r="L22" s="42" t="s">
        <v>141</v>
      </c>
      <c r="M22" s="43" t="s">
        <v>13</v>
      </c>
      <c r="N22" s="43" t="s">
        <v>217</v>
      </c>
      <c r="O22" s="44" t="s">
        <v>14</v>
      </c>
      <c r="P22" s="44" t="s">
        <v>45</v>
      </c>
      <c r="Q22" s="42" t="s">
        <v>15</v>
      </c>
      <c r="R22" s="42" t="s">
        <v>27</v>
      </c>
    </row>
    <row r="23" spans="1:18" s="20" customFormat="1" ht="33" customHeight="1" x14ac:dyDescent="0.2">
      <c r="A23" s="70"/>
      <c r="B23" s="70"/>
      <c r="C23" s="117"/>
      <c r="D23" s="117"/>
      <c r="E23" s="181"/>
      <c r="F23" s="182"/>
      <c r="G23" s="233"/>
      <c r="H23" s="71"/>
      <c r="I23" s="23"/>
      <c r="J23" s="24">
        <v>1</v>
      </c>
      <c r="K23" s="25" t="s">
        <v>93</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33" customHeight="1" x14ac:dyDescent="0.2">
      <c r="A24" s="469" t="s">
        <v>12</v>
      </c>
      <c r="B24" s="470" t="s">
        <v>141</v>
      </c>
      <c r="C24" s="462" t="s">
        <v>281</v>
      </c>
      <c r="D24" s="463"/>
      <c r="E24" s="464"/>
      <c r="F24" s="465"/>
      <c r="G24" s="466" t="s">
        <v>15</v>
      </c>
      <c r="H24" s="467" t="s">
        <v>27</v>
      </c>
      <c r="I24" s="23"/>
      <c r="J24" s="24">
        <v>2</v>
      </c>
      <c r="K24" s="25" t="s">
        <v>94</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33" customHeight="1" x14ac:dyDescent="0.2">
      <c r="A25" s="469"/>
      <c r="B25" s="471"/>
      <c r="C25" s="252" t="s">
        <v>280</v>
      </c>
      <c r="D25" s="253" t="s">
        <v>217</v>
      </c>
      <c r="E25" s="251" t="s">
        <v>14</v>
      </c>
      <c r="F25" s="251" t="s">
        <v>45</v>
      </c>
      <c r="G25" s="466"/>
      <c r="H25" s="468"/>
      <c r="I25" s="23"/>
      <c r="J25" s="24">
        <v>3</v>
      </c>
      <c r="K25" s="25" t="s">
        <v>95</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33" customHeight="1" x14ac:dyDescent="0.2">
      <c r="A26" s="70">
        <v>1</v>
      </c>
      <c r="B26" s="70"/>
      <c r="C26" s="117"/>
      <c r="D26" s="117"/>
      <c r="E26" s="181"/>
      <c r="F26" s="182"/>
      <c r="G26" s="233"/>
      <c r="H26" s="71"/>
      <c r="I26" s="23"/>
      <c r="J26" s="24">
        <v>4</v>
      </c>
      <c r="K26" s="25" t="s">
        <v>96</v>
      </c>
      <c r="L26" s="26" t="str">
        <f>IF(ISERROR(VLOOKUP(K26,'KAYIT LİSTESİ'!$B$4:$H$466,2,0)),"",(VLOOKUP(K26,'KAYIT LİSTESİ'!$B$4:$H$466,2,0)))</f>
        <v/>
      </c>
      <c r="M26" s="27" t="str">
        <f>IF(ISERROR(VLOOKUP(K26,'KAYIT LİSTESİ'!$B$4:$H$466,4,0)),"",(VLOOKUP(K26,'KAYIT LİSTESİ'!$B$4:$H$466,4,0)))</f>
        <v/>
      </c>
      <c r="N26" s="27" t="str">
        <f>IF(ISERROR(VLOOKUP(K26,'KAYIT LİSTESİ'!$B$4:$N$466,13,0)),"",(VLOOKUP(K26,'KAYIT LİSTESİ'!$B$4:$N$466,13,0)))</f>
        <v/>
      </c>
      <c r="O26" s="46" t="str">
        <f>IF(ISERROR(VLOOKUP(K26,'KAYIT LİSTESİ'!$B$4:$H$466,5,0)),"",(VLOOKUP(K26,'KAYIT LİSTESİ'!$B$4:$H$466,5,0)))</f>
        <v/>
      </c>
      <c r="P26" s="46" t="str">
        <f>IF(ISERROR(VLOOKUP(K26,'KAYIT LİSTESİ'!$B$4:$H$466,6,0)),"",(VLOOKUP(K26,'KAYIT LİSTESİ'!$B$4:$H$466,6,0)))</f>
        <v/>
      </c>
      <c r="Q26" s="233"/>
      <c r="R26" s="26"/>
    </row>
    <row r="27" spans="1:18" s="20" customFormat="1" ht="33" customHeight="1" x14ac:dyDescent="0.2">
      <c r="A27" s="70">
        <v>2</v>
      </c>
      <c r="B27" s="70"/>
      <c r="C27" s="117"/>
      <c r="D27" s="117"/>
      <c r="E27" s="181"/>
      <c r="F27" s="182"/>
      <c r="G27" s="233"/>
      <c r="H27" s="71"/>
      <c r="I27" s="23"/>
      <c r="J27" s="24">
        <v>5</v>
      </c>
      <c r="K27" s="25" t="s">
        <v>97</v>
      </c>
      <c r="L27" s="26" t="str">
        <f>IF(ISERROR(VLOOKUP(K27,'KAYIT LİSTESİ'!$B$4:$H$466,2,0)),"",(VLOOKUP(K27,'KAYIT LİSTESİ'!$B$4:$H$466,2,0)))</f>
        <v/>
      </c>
      <c r="M27" s="27" t="str">
        <f>IF(ISERROR(VLOOKUP(K27,'KAYIT LİSTESİ'!$B$4:$H$466,4,0)),"",(VLOOKUP(K27,'KAYIT LİSTESİ'!$B$4:$H$466,4,0)))</f>
        <v/>
      </c>
      <c r="N27" s="27" t="str">
        <f>IF(ISERROR(VLOOKUP(K27,'KAYIT LİSTESİ'!$B$4:$N$466,13,0)),"",(VLOOKUP(K27,'KAYIT LİSTESİ'!$B$4:$N$466,13,0)))</f>
        <v/>
      </c>
      <c r="O27" s="46" t="str">
        <f>IF(ISERROR(VLOOKUP(K27,'KAYIT LİSTESİ'!$B$4:$H$466,5,0)),"",(VLOOKUP(K27,'KAYIT LİSTESİ'!$B$4:$H$466,5,0)))</f>
        <v/>
      </c>
      <c r="P27" s="46" t="str">
        <f>IF(ISERROR(VLOOKUP(K27,'KAYIT LİSTESİ'!$B$4:$H$466,6,0)),"",(VLOOKUP(K27,'KAYIT LİSTESİ'!$B$4:$H$466,6,0)))</f>
        <v/>
      </c>
      <c r="Q27" s="233"/>
      <c r="R27" s="26"/>
    </row>
    <row r="28" spans="1:18" s="20" customFormat="1" ht="33" customHeight="1" x14ac:dyDescent="0.2">
      <c r="A28" s="469" t="s">
        <v>12</v>
      </c>
      <c r="B28" s="470" t="s">
        <v>141</v>
      </c>
      <c r="C28" s="462" t="s">
        <v>281</v>
      </c>
      <c r="D28" s="463"/>
      <c r="E28" s="464"/>
      <c r="F28" s="465"/>
      <c r="G28" s="466" t="s">
        <v>15</v>
      </c>
      <c r="H28" s="467" t="s">
        <v>27</v>
      </c>
      <c r="I28" s="23"/>
      <c r="J28" s="24">
        <v>6</v>
      </c>
      <c r="K28" s="25" t="s">
        <v>98</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33"/>
      <c r="R28" s="26"/>
    </row>
    <row r="29" spans="1:18" s="20" customFormat="1" ht="33" customHeight="1" x14ac:dyDescent="0.2">
      <c r="A29" s="469"/>
      <c r="B29" s="471"/>
      <c r="C29" s="252" t="s">
        <v>280</v>
      </c>
      <c r="D29" s="253" t="s">
        <v>217</v>
      </c>
      <c r="E29" s="251" t="s">
        <v>14</v>
      </c>
      <c r="F29" s="251" t="s">
        <v>45</v>
      </c>
      <c r="G29" s="466"/>
      <c r="H29" s="468"/>
      <c r="I29" s="23"/>
      <c r="J29" s="24">
        <v>7</v>
      </c>
      <c r="K29" s="25" t="s">
        <v>99</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33"/>
      <c r="R29" s="26"/>
    </row>
    <row r="30" spans="1:18" s="20" customFormat="1" ht="33" customHeight="1" x14ac:dyDescent="0.2">
      <c r="A30" s="70">
        <v>1</v>
      </c>
      <c r="B30" s="70"/>
      <c r="C30" s="117"/>
      <c r="D30" s="117"/>
      <c r="E30" s="181"/>
      <c r="F30" s="182"/>
      <c r="G30" s="233"/>
      <c r="H30" s="71"/>
      <c r="I30" s="23"/>
      <c r="J30" s="24">
        <v>8</v>
      </c>
      <c r="K30" s="25" t="s">
        <v>100</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33"/>
      <c r="R30" s="26"/>
    </row>
    <row r="31" spans="1:18" s="20" customFormat="1" ht="33" customHeight="1" x14ac:dyDescent="0.2">
      <c r="A31" s="70"/>
      <c r="B31" s="70"/>
      <c r="C31" s="117"/>
      <c r="D31" s="117"/>
      <c r="E31" s="181"/>
      <c r="F31" s="182"/>
      <c r="G31" s="233"/>
      <c r="H31" s="71"/>
      <c r="I31" s="23"/>
      <c r="J31" s="24">
        <v>9</v>
      </c>
      <c r="K31" s="25" t="s">
        <v>101</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33"/>
      <c r="R31" s="26"/>
    </row>
    <row r="32" spans="1:18" s="20" customFormat="1" ht="33" customHeight="1" x14ac:dyDescent="0.2">
      <c r="A32" s="70"/>
      <c r="B32" s="70"/>
      <c r="C32" s="117"/>
      <c r="D32" s="117"/>
      <c r="E32" s="181"/>
      <c r="F32" s="182"/>
      <c r="G32" s="233"/>
      <c r="H32" s="71"/>
      <c r="I32" s="23"/>
      <c r="J32" s="24">
        <v>10</v>
      </c>
      <c r="K32" s="25" t="s">
        <v>102</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33"/>
      <c r="R32" s="26"/>
    </row>
    <row r="33" spans="1:19" s="20" customFormat="1" ht="33" customHeight="1" x14ac:dyDescent="0.2">
      <c r="A33" s="469" t="s">
        <v>12</v>
      </c>
      <c r="B33" s="470" t="s">
        <v>141</v>
      </c>
      <c r="C33" s="462" t="s">
        <v>281</v>
      </c>
      <c r="D33" s="463"/>
      <c r="E33" s="464"/>
      <c r="F33" s="465"/>
      <c r="G33" s="466" t="s">
        <v>15</v>
      </c>
      <c r="H33" s="467" t="s">
        <v>27</v>
      </c>
      <c r="I33" s="23"/>
      <c r="J33" s="24">
        <v>11</v>
      </c>
      <c r="K33" s="25" t="s">
        <v>103</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33"/>
      <c r="R33" s="26"/>
    </row>
    <row r="34" spans="1:19" s="20" customFormat="1" ht="33" customHeight="1" x14ac:dyDescent="0.2">
      <c r="A34" s="469"/>
      <c r="B34" s="471"/>
      <c r="C34" s="252" t="s">
        <v>280</v>
      </c>
      <c r="D34" s="253" t="s">
        <v>217</v>
      </c>
      <c r="E34" s="251" t="s">
        <v>14</v>
      </c>
      <c r="F34" s="251" t="s">
        <v>45</v>
      </c>
      <c r="G34" s="466"/>
      <c r="H34" s="468"/>
      <c r="I34" s="23"/>
      <c r="J34" s="24">
        <v>12</v>
      </c>
      <c r="K34" s="25" t="s">
        <v>104</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33"/>
      <c r="R34" s="26"/>
    </row>
    <row r="35" spans="1:19" s="20" customFormat="1" ht="33" customHeight="1" x14ac:dyDescent="0.2">
      <c r="A35" s="70">
        <v>1</v>
      </c>
      <c r="B35" s="70"/>
      <c r="C35" s="117"/>
      <c r="D35" s="117"/>
      <c r="E35" s="181"/>
      <c r="F35" s="182"/>
      <c r="G35" s="233"/>
      <c r="H35" s="71"/>
      <c r="I35" s="23"/>
      <c r="J35" s="485" t="s">
        <v>18</v>
      </c>
      <c r="K35" s="486"/>
      <c r="L35" s="486"/>
      <c r="M35" s="486"/>
      <c r="N35" s="486"/>
      <c r="O35" s="486"/>
      <c r="P35" s="486"/>
      <c r="Q35" s="486"/>
      <c r="R35" s="487"/>
    </row>
    <row r="36" spans="1:19" s="20" customFormat="1" ht="33" customHeight="1" x14ac:dyDescent="0.2">
      <c r="A36" s="70"/>
      <c r="B36" s="70"/>
      <c r="C36" s="117"/>
      <c r="D36" s="117"/>
      <c r="E36" s="181"/>
      <c r="F36" s="182"/>
      <c r="G36" s="233"/>
      <c r="H36" s="71"/>
      <c r="I36" s="23"/>
      <c r="J36" s="45" t="s">
        <v>12</v>
      </c>
      <c r="K36" s="42" t="s">
        <v>142</v>
      </c>
      <c r="L36" s="42" t="s">
        <v>141</v>
      </c>
      <c r="M36" s="43" t="s">
        <v>13</v>
      </c>
      <c r="N36" s="43" t="s">
        <v>217</v>
      </c>
      <c r="O36" s="44" t="s">
        <v>14</v>
      </c>
      <c r="P36" s="44" t="s">
        <v>45</v>
      </c>
      <c r="Q36" s="42" t="s">
        <v>15</v>
      </c>
      <c r="R36" s="42" t="s">
        <v>27</v>
      </c>
    </row>
    <row r="37" spans="1:19" s="20" customFormat="1" ht="33" customHeight="1" x14ac:dyDescent="0.2">
      <c r="A37" s="70"/>
      <c r="B37" s="70"/>
      <c r="C37" s="117"/>
      <c r="D37" s="117"/>
      <c r="E37" s="181"/>
      <c r="F37" s="182"/>
      <c r="G37" s="233"/>
      <c r="H37" s="71"/>
      <c r="I37" s="23"/>
      <c r="J37" s="24">
        <v>1</v>
      </c>
      <c r="K37" s="25" t="s">
        <v>105</v>
      </c>
      <c r="L37" s="26" t="str">
        <f>IF(ISERROR(VLOOKUP(K37,'KAYIT LİSTESİ'!$B$4:$H$466,2,0)),"",(VLOOKUP(K37,'KAYIT LİSTESİ'!$B$4:$H$466,2,0)))</f>
        <v/>
      </c>
      <c r="M37" s="27" t="str">
        <f>IF(ISERROR(VLOOKUP(K37,'KAYIT LİSTESİ'!$B$4:$H$466,4,0)),"",(VLOOKUP(K37,'KAYIT LİSTESİ'!$B$4:$H$466,4,0)))</f>
        <v/>
      </c>
      <c r="N37" s="27" t="str">
        <f>IF(ISERROR(VLOOKUP(K37,'KAYIT LİSTESİ'!$B$4:$N$466,13,0)),"",(VLOOKUP(K37,'KAYIT LİSTESİ'!$B$4:$N$466,13,0)))</f>
        <v/>
      </c>
      <c r="O37" s="46" t="str">
        <f>IF(ISERROR(VLOOKUP(K37,'KAYIT LİSTESİ'!$B$4:$H$466,5,0)),"",(VLOOKUP(K37,'KAYIT LİSTESİ'!$B$4:$H$466,5,0)))</f>
        <v/>
      </c>
      <c r="P37" s="46" t="str">
        <f>IF(ISERROR(VLOOKUP(K37,'KAYIT LİSTESİ'!$B$4:$H$466,6,0)),"",(VLOOKUP(K37,'KAYIT LİSTESİ'!$B$4:$H$466,6,0)))</f>
        <v/>
      </c>
      <c r="Q37" s="28"/>
      <c r="R37" s="26"/>
    </row>
    <row r="38" spans="1:19" s="20" customFormat="1" ht="33" customHeight="1" x14ac:dyDescent="0.2">
      <c r="A38" s="469" t="s">
        <v>12</v>
      </c>
      <c r="B38" s="470" t="s">
        <v>141</v>
      </c>
      <c r="C38" s="462" t="s">
        <v>281</v>
      </c>
      <c r="D38" s="463"/>
      <c r="E38" s="464"/>
      <c r="F38" s="465"/>
      <c r="G38" s="466" t="s">
        <v>15</v>
      </c>
      <c r="H38" s="467" t="s">
        <v>27</v>
      </c>
      <c r="I38" s="23"/>
      <c r="J38" s="24">
        <v>2</v>
      </c>
      <c r="K38" s="25" t="s">
        <v>106</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8"/>
      <c r="R38" s="26"/>
    </row>
    <row r="39" spans="1:19" s="20" customFormat="1" ht="33" customHeight="1" x14ac:dyDescent="0.2">
      <c r="A39" s="469"/>
      <c r="B39" s="471"/>
      <c r="C39" s="252" t="s">
        <v>280</v>
      </c>
      <c r="D39" s="253" t="s">
        <v>217</v>
      </c>
      <c r="E39" s="251" t="s">
        <v>14</v>
      </c>
      <c r="F39" s="251" t="s">
        <v>45</v>
      </c>
      <c r="G39" s="466"/>
      <c r="H39" s="468"/>
      <c r="I39" s="23"/>
      <c r="J39" s="24">
        <v>3</v>
      </c>
      <c r="K39" s="25" t="s">
        <v>107</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8"/>
      <c r="R39" s="26"/>
    </row>
    <row r="40" spans="1:19" s="20" customFormat="1" ht="33" customHeight="1" x14ac:dyDescent="0.2">
      <c r="A40" s="70"/>
      <c r="B40" s="70"/>
      <c r="C40" s="117"/>
      <c r="D40" s="117"/>
      <c r="E40" s="181"/>
      <c r="F40" s="182"/>
      <c r="G40" s="233"/>
      <c r="H40" s="71"/>
      <c r="I40" s="23"/>
      <c r="J40" s="24">
        <v>4</v>
      </c>
      <c r="K40" s="25" t="s">
        <v>108</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8"/>
      <c r="R40" s="26"/>
    </row>
    <row r="41" spans="1:19" s="20" customFormat="1" ht="33" customHeight="1" x14ac:dyDescent="0.2">
      <c r="A41" s="70"/>
      <c r="B41" s="70"/>
      <c r="C41" s="117"/>
      <c r="D41" s="117"/>
      <c r="E41" s="181"/>
      <c r="F41" s="182"/>
      <c r="G41" s="233"/>
      <c r="H41" s="71"/>
      <c r="I41" s="23"/>
      <c r="J41" s="24">
        <v>5</v>
      </c>
      <c r="K41" s="25" t="s">
        <v>109</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8"/>
      <c r="R41" s="26"/>
    </row>
    <row r="42" spans="1:19" s="20" customFormat="1" ht="33" customHeight="1" x14ac:dyDescent="0.2">
      <c r="A42" s="70"/>
      <c r="B42" s="70"/>
      <c r="C42" s="117"/>
      <c r="D42" s="117"/>
      <c r="E42" s="181"/>
      <c r="F42" s="182"/>
      <c r="G42" s="233"/>
      <c r="H42" s="71"/>
      <c r="I42" s="23"/>
      <c r="J42" s="24">
        <v>6</v>
      </c>
      <c r="K42" s="25" t="s">
        <v>110</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8"/>
      <c r="R42" s="26"/>
    </row>
    <row r="43" spans="1:19" ht="14.25" customHeight="1" x14ac:dyDescent="0.2">
      <c r="A43" s="38"/>
      <c r="B43" s="38"/>
      <c r="C43" s="39"/>
      <c r="D43" s="39"/>
      <c r="E43" s="38"/>
      <c r="F43" s="40"/>
      <c r="G43" s="47"/>
      <c r="H43" s="41"/>
      <c r="R43" s="32"/>
      <c r="S43" s="34"/>
    </row>
    <row r="44" spans="1:19" x14ac:dyDescent="0.2">
      <c r="A44" s="32" t="s">
        <v>19</v>
      </c>
      <c r="B44" s="32"/>
      <c r="C44" s="32"/>
      <c r="D44" s="32"/>
      <c r="E44" s="32"/>
      <c r="F44" s="48" t="s">
        <v>0</v>
      </c>
      <c r="G44" s="48" t="s">
        <v>1</v>
      </c>
      <c r="H44" s="29"/>
      <c r="I44" s="33" t="s">
        <v>2</v>
      </c>
      <c r="J44" s="33"/>
      <c r="K44" s="33"/>
      <c r="L44" s="33"/>
      <c r="O44" s="50" t="s">
        <v>3</v>
      </c>
      <c r="P44" s="51" t="s">
        <v>3</v>
      </c>
      <c r="Q44" s="29" t="s">
        <v>3</v>
      </c>
    </row>
  </sheetData>
  <sortState ref="B8:H11">
    <sortCondition ref="G8:G11"/>
  </sortState>
  <mergeCells count="55">
    <mergeCell ref="H38:H39"/>
    <mergeCell ref="A38:A39"/>
    <mergeCell ref="B38:B39"/>
    <mergeCell ref="C38:D38"/>
    <mergeCell ref="E38:F38"/>
    <mergeCell ref="G38:G39"/>
    <mergeCell ref="J35:R35"/>
    <mergeCell ref="A28:A29"/>
    <mergeCell ref="B28:B29"/>
    <mergeCell ref="C28:D28"/>
    <mergeCell ref="E28:F28"/>
    <mergeCell ref="G28:G29"/>
    <mergeCell ref="H28:H29"/>
    <mergeCell ref="A33:A34"/>
    <mergeCell ref="B33:B34"/>
    <mergeCell ref="C33:D33"/>
    <mergeCell ref="E33:F33"/>
    <mergeCell ref="G33:G34"/>
    <mergeCell ref="H33:H34"/>
    <mergeCell ref="J21:R21"/>
    <mergeCell ref="A24:A25"/>
    <mergeCell ref="B24:B25"/>
    <mergeCell ref="C24:D24"/>
    <mergeCell ref="E24:F24"/>
    <mergeCell ref="G24:G25"/>
    <mergeCell ref="H24:H25"/>
    <mergeCell ref="H17:H18"/>
    <mergeCell ref="A12:A13"/>
    <mergeCell ref="B12:B13"/>
    <mergeCell ref="C12:D12"/>
    <mergeCell ref="E12:F12"/>
    <mergeCell ref="G12:G13"/>
    <mergeCell ref="H12:H13"/>
    <mergeCell ref="A17:A18"/>
    <mergeCell ref="B17:B18"/>
    <mergeCell ref="C17:D17"/>
    <mergeCell ref="E17:F17"/>
    <mergeCell ref="G17:G18"/>
    <mergeCell ref="A4:C4"/>
    <mergeCell ref="E4:F4"/>
    <mergeCell ref="P5:R5"/>
    <mergeCell ref="A6:A7"/>
    <mergeCell ref="B6:B7"/>
    <mergeCell ref="C6:D6"/>
    <mergeCell ref="E6:F6"/>
    <mergeCell ref="G6:G7"/>
    <mergeCell ref="H6:H7"/>
    <mergeCell ref="J6:R6"/>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54"/>
  <sheetViews>
    <sheetView view="pageBreakPreview" zoomScale="80" zoomScaleNormal="100" zoomScaleSheetLayoutView="80" workbookViewId="0">
      <selection activeCell="Q9" sqref="Q9"/>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9.710937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249"/>
      <c r="E3" s="480" t="str">
        <f>'YARIŞMA PROGRAMI'!C14</f>
        <v>5000 Metre</v>
      </c>
      <c r="F3" s="480"/>
      <c r="G3" s="474"/>
      <c r="H3" s="474"/>
      <c r="I3" s="11"/>
      <c r="J3" s="481"/>
      <c r="K3" s="481"/>
      <c r="L3" s="481"/>
      <c r="M3" s="12"/>
      <c r="N3" s="12"/>
      <c r="O3" s="248"/>
      <c r="P3" s="475"/>
      <c r="Q3" s="475"/>
      <c r="R3" s="475"/>
    </row>
    <row r="4" spans="1:18" s="13" customFormat="1" ht="17.25" customHeight="1" x14ac:dyDescent="0.2">
      <c r="A4" s="472" t="s">
        <v>145</v>
      </c>
      <c r="B4" s="472"/>
      <c r="C4" s="472"/>
      <c r="D4" s="250"/>
      <c r="E4" s="479" t="str">
        <f>'YARIŞMA BİLGİLERİ'!F21</f>
        <v>Master Kadınlar</v>
      </c>
      <c r="F4" s="479"/>
      <c r="G4" s="35"/>
      <c r="H4" s="35"/>
      <c r="I4" s="35"/>
      <c r="J4" s="35"/>
      <c r="K4" s="35"/>
      <c r="L4" s="35"/>
      <c r="M4" s="36"/>
      <c r="N4" s="36"/>
      <c r="O4" s="81" t="s">
        <v>5</v>
      </c>
      <c r="P4" s="254">
        <f>'YARIŞMA PROGRAMI'!B14</f>
        <v>42210.875</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33" customHeight="1" x14ac:dyDescent="0.2">
      <c r="A6" s="469" t="s">
        <v>12</v>
      </c>
      <c r="B6" s="470" t="s">
        <v>141</v>
      </c>
      <c r="C6" s="462" t="s">
        <v>281</v>
      </c>
      <c r="D6" s="463"/>
      <c r="E6" s="464" t="str">
        <f>'YARIŞMA PROGRAMI'!J10</f>
        <v>MEHTAP SIZMAZ-17:43.58</v>
      </c>
      <c r="F6" s="465"/>
      <c r="G6" s="466" t="s">
        <v>15</v>
      </c>
      <c r="H6" s="467" t="s">
        <v>27</v>
      </c>
      <c r="J6" s="485" t="s">
        <v>16</v>
      </c>
      <c r="K6" s="486"/>
      <c r="L6" s="486"/>
      <c r="M6" s="486"/>
      <c r="N6" s="486"/>
      <c r="O6" s="486"/>
      <c r="P6" s="486"/>
      <c r="Q6" s="486"/>
      <c r="R6" s="487"/>
    </row>
    <row r="7" spans="1:18" ht="33" customHeight="1" x14ac:dyDescent="0.2">
      <c r="A7" s="469"/>
      <c r="B7" s="471"/>
      <c r="C7" s="252" t="s">
        <v>280</v>
      </c>
      <c r="D7" s="253" t="s">
        <v>217</v>
      </c>
      <c r="E7" s="251" t="s">
        <v>14</v>
      </c>
      <c r="F7" s="251" t="s">
        <v>45</v>
      </c>
      <c r="G7" s="466"/>
      <c r="H7" s="468"/>
      <c r="I7" s="21"/>
      <c r="J7" s="45" t="s">
        <v>12</v>
      </c>
      <c r="K7" s="42" t="s">
        <v>142</v>
      </c>
      <c r="L7" s="42" t="s">
        <v>141</v>
      </c>
      <c r="M7" s="43" t="s">
        <v>13</v>
      </c>
      <c r="N7" s="43" t="s">
        <v>217</v>
      </c>
      <c r="O7" s="44" t="s">
        <v>14</v>
      </c>
      <c r="P7" s="44" t="s">
        <v>45</v>
      </c>
      <c r="Q7" s="42" t="s">
        <v>15</v>
      </c>
      <c r="R7" s="42" t="s">
        <v>27</v>
      </c>
    </row>
    <row r="8" spans="1:18" s="20" customFormat="1" ht="33" customHeight="1" x14ac:dyDescent="0.2">
      <c r="A8" s="70">
        <v>1</v>
      </c>
      <c r="B8" s="70">
        <v>108</v>
      </c>
      <c r="C8" s="117" t="s">
        <v>849</v>
      </c>
      <c r="D8" s="117" t="s">
        <v>851</v>
      </c>
      <c r="E8" s="181" t="s">
        <v>850</v>
      </c>
      <c r="F8" s="182" t="s">
        <v>218</v>
      </c>
      <c r="G8" s="371">
        <v>223336</v>
      </c>
      <c r="H8" s="71"/>
      <c r="I8" s="23"/>
      <c r="J8" s="24">
        <v>1</v>
      </c>
      <c r="K8" s="25" t="s">
        <v>534</v>
      </c>
      <c r="L8" s="26">
        <f>IF(ISERROR(VLOOKUP(K8,'KAYIT LİSTESİ'!$B$4:$H$466,2,0)),"",(VLOOKUP(K8,'KAYIT LİSTESİ'!$B$4:$H$466,2,0)))</f>
        <v>108</v>
      </c>
      <c r="M8" s="27" t="str">
        <f>IF(ISERROR(VLOOKUP(K8,'KAYIT LİSTESİ'!$B$4:$H$466,4,0)),"",(VLOOKUP(K8,'KAYIT LİSTESİ'!$B$4:$H$466,4,0)))</f>
        <v>17.2.1978</v>
      </c>
      <c r="N8" s="27" t="str">
        <f>IF(ISERROR(VLOOKUP(K8,'KAYIT LİSTESİ'!$B$4:$N$466,13,0)),"",(VLOOKUP(K8,'KAYIT LİSTESİ'!$B$4:$N$466,13,0)))</f>
        <v>F-35</v>
      </c>
      <c r="O8" s="46" t="str">
        <f>IF(ISERROR(VLOOKUP(K8,'KAYIT LİSTESİ'!$B$4:$H$466,5,0)),"",(VLOOKUP(K8,'KAYIT LİSTESİ'!$B$4:$H$466,5,0)))</f>
        <v>SELMA AKGÜN</v>
      </c>
      <c r="P8" s="46" t="str">
        <f>IF(ISERROR(VLOOKUP(K8,'KAYIT LİSTESİ'!$B$4:$H$466,6,0)),"",(VLOOKUP(K8,'KAYIT LİSTESİ'!$B$4:$H$466,6,0)))</f>
        <v>İZMİR ATLETİZM SPOR KULÜBÜ</v>
      </c>
      <c r="Q8" s="371">
        <v>223336</v>
      </c>
      <c r="R8" s="26"/>
    </row>
    <row r="9" spans="1:18" s="20" customFormat="1" ht="33" customHeight="1" x14ac:dyDescent="0.2">
      <c r="A9" s="70"/>
      <c r="B9" s="70"/>
      <c r="C9" s="117"/>
      <c r="D9" s="117"/>
      <c r="E9" s="181"/>
      <c r="F9" s="182"/>
      <c r="G9" s="233"/>
      <c r="H9" s="71"/>
      <c r="I9" s="23"/>
      <c r="J9" s="24">
        <v>2</v>
      </c>
      <c r="K9" s="25" t="s">
        <v>535</v>
      </c>
      <c r="L9" s="26">
        <f>IF(ISERROR(VLOOKUP(K9,'KAYIT LİSTESİ'!$B$4:$H$466,2,0)),"",(VLOOKUP(K9,'KAYIT LİSTESİ'!$B$4:$H$466,2,0)))</f>
        <v>54</v>
      </c>
      <c r="M9" s="27" t="str">
        <f>IF(ISERROR(VLOOKUP(K9,'KAYIT LİSTESİ'!$B$4:$H$466,4,0)),"",(VLOOKUP(K9,'KAYIT LİSTESİ'!$B$4:$H$466,4,0)))</f>
        <v>8.11.1974</v>
      </c>
      <c r="N9" s="27" t="str">
        <f>IF(ISERROR(VLOOKUP(K9,'KAYIT LİSTESİ'!$B$4:$N$466,13,0)),"",(VLOOKUP(K9,'KAYIT LİSTESİ'!$B$4:$N$466,13,0)))</f>
        <v>F-40</v>
      </c>
      <c r="O9" s="46" t="str">
        <f>IF(ISERROR(VLOOKUP(K9,'KAYIT LİSTESİ'!$B$4:$H$466,5,0)),"",(VLOOKUP(K9,'KAYIT LİSTESİ'!$B$4:$H$466,5,0)))</f>
        <v>RAİKA DURUSOY</v>
      </c>
      <c r="P9" s="46" t="str">
        <f>IF(ISERROR(VLOOKUP(K9,'KAYIT LİSTESİ'!$B$4:$H$466,6,0)),"",(VLOOKUP(K9,'KAYIT LİSTESİ'!$B$4:$H$466,6,0)))</f>
        <v>FERDİ</v>
      </c>
      <c r="Q9" s="371">
        <v>290506</v>
      </c>
      <c r="R9" s="26"/>
    </row>
    <row r="10" spans="1:18" s="20" customFormat="1" ht="33" customHeight="1" x14ac:dyDescent="0.2">
      <c r="A10" s="70"/>
      <c r="B10" s="70"/>
      <c r="C10" s="117"/>
      <c r="D10" s="117"/>
      <c r="E10" s="181"/>
      <c r="F10" s="182"/>
      <c r="G10" s="233"/>
      <c r="H10" s="71"/>
      <c r="I10" s="23"/>
      <c r="J10" s="24">
        <v>3</v>
      </c>
      <c r="K10" s="25" t="s">
        <v>536</v>
      </c>
      <c r="L10" s="26">
        <f>IF(ISERROR(VLOOKUP(K10,'KAYIT LİSTESİ'!$B$4:$H$466,2,0)),"",(VLOOKUP(K10,'KAYIT LİSTESİ'!$B$4:$H$466,2,0)))</f>
        <v>214</v>
      </c>
      <c r="M10" s="27">
        <f>IF(ISERROR(VLOOKUP(K10,'KAYIT LİSTESİ'!$B$4:$H$466,4,0)),"",(VLOOKUP(K10,'KAYIT LİSTESİ'!$B$4:$H$466,4,0)))</f>
        <v>26794</v>
      </c>
      <c r="N10" s="27" t="str">
        <f>IF(ISERROR(VLOOKUP(K10,'KAYIT LİSTESİ'!$B$4:$N$466,13,0)),"",(VLOOKUP(K10,'KAYIT LİSTESİ'!$B$4:$N$466,13,0)))</f>
        <v>F-40</v>
      </c>
      <c r="O10" s="46" t="str">
        <f>IF(ISERROR(VLOOKUP(K10,'KAYIT LİSTESİ'!$B$4:$H$466,5,0)),"",(VLOOKUP(K10,'KAYIT LİSTESİ'!$B$4:$H$466,5,0)))</f>
        <v>ELİF SULTAN ALTINIŞIK</v>
      </c>
      <c r="P10" s="46" t="str">
        <f>IF(ISERROR(VLOOKUP(K10,'KAYIT LİSTESİ'!$B$4:$H$466,6,0)),"",(VLOOKUP(K10,'KAYIT LİSTESİ'!$B$4:$H$466,6,0)))</f>
        <v>FERDİ</v>
      </c>
      <c r="Q10" s="233" t="s">
        <v>1079</v>
      </c>
      <c r="R10" s="26"/>
    </row>
    <row r="11" spans="1:18" s="20" customFormat="1" ht="33" customHeight="1" x14ac:dyDescent="0.2">
      <c r="A11" s="70"/>
      <c r="B11" s="70"/>
      <c r="C11" s="117"/>
      <c r="D11" s="117"/>
      <c r="E11" s="181"/>
      <c r="F11" s="182"/>
      <c r="G11" s="233"/>
      <c r="H11" s="71"/>
      <c r="I11" s="23"/>
      <c r="J11" s="24">
        <v>4</v>
      </c>
      <c r="K11" s="25" t="s">
        <v>537</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33" customHeight="1" x14ac:dyDescent="0.2">
      <c r="A12" s="469" t="s">
        <v>12</v>
      </c>
      <c r="B12" s="470" t="s">
        <v>141</v>
      </c>
      <c r="C12" s="462" t="s">
        <v>281</v>
      </c>
      <c r="D12" s="463"/>
      <c r="E12" s="464" t="str">
        <f>'YARIŞMA PROGRAMI'!K10</f>
        <v>LÜTFİYE KAYA-18:25.54</v>
      </c>
      <c r="F12" s="465"/>
      <c r="G12" s="466" t="s">
        <v>15</v>
      </c>
      <c r="H12" s="467" t="s">
        <v>27</v>
      </c>
      <c r="I12" s="23"/>
      <c r="J12" s="24">
        <v>5</v>
      </c>
      <c r="K12" s="25" t="s">
        <v>538</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33" customHeight="1" x14ac:dyDescent="0.2">
      <c r="A13" s="469"/>
      <c r="B13" s="471"/>
      <c r="C13" s="252" t="s">
        <v>280</v>
      </c>
      <c r="D13" s="253" t="s">
        <v>217</v>
      </c>
      <c r="E13" s="251" t="s">
        <v>14</v>
      </c>
      <c r="F13" s="251" t="s">
        <v>45</v>
      </c>
      <c r="G13" s="466"/>
      <c r="H13" s="468"/>
      <c r="I13" s="23"/>
      <c r="J13" s="24">
        <v>6</v>
      </c>
      <c r="K13" s="25" t="s">
        <v>539</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33" customHeight="1" x14ac:dyDescent="0.2">
      <c r="A14" s="70">
        <v>1</v>
      </c>
      <c r="B14" s="70">
        <v>54</v>
      </c>
      <c r="C14" s="117" t="s">
        <v>902</v>
      </c>
      <c r="D14" s="117" t="s">
        <v>888</v>
      </c>
      <c r="E14" s="181" t="s">
        <v>903</v>
      </c>
      <c r="F14" s="182" t="s">
        <v>221</v>
      </c>
      <c r="G14" s="371">
        <v>290506</v>
      </c>
      <c r="H14" s="71"/>
      <c r="I14" s="23"/>
      <c r="J14" s="24">
        <v>7</v>
      </c>
      <c r="K14" s="25" t="s">
        <v>540</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33" customHeight="1" x14ac:dyDescent="0.2">
      <c r="A15" s="70" t="s">
        <v>278</v>
      </c>
      <c r="B15" s="70">
        <v>214</v>
      </c>
      <c r="C15" s="117">
        <v>26794</v>
      </c>
      <c r="D15" s="117" t="s">
        <v>888</v>
      </c>
      <c r="E15" s="181" t="s">
        <v>952</v>
      </c>
      <c r="F15" s="182" t="s">
        <v>221</v>
      </c>
      <c r="G15" s="233" t="s">
        <v>1079</v>
      </c>
      <c r="H15" s="71"/>
      <c r="I15" s="23"/>
      <c r="J15" s="24">
        <v>8</v>
      </c>
      <c r="K15" s="25" t="s">
        <v>541</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33" customHeight="1" x14ac:dyDescent="0.2">
      <c r="A16" s="469" t="s">
        <v>12</v>
      </c>
      <c r="B16" s="470" t="s">
        <v>141</v>
      </c>
      <c r="C16" s="462" t="s">
        <v>281</v>
      </c>
      <c r="D16" s="463"/>
      <c r="E16" s="464"/>
      <c r="F16" s="465"/>
      <c r="G16" s="466" t="s">
        <v>15</v>
      </c>
      <c r="H16" s="467" t="s">
        <v>27</v>
      </c>
      <c r="I16" s="23"/>
      <c r="J16" s="24">
        <v>9</v>
      </c>
      <c r="K16" s="25" t="s">
        <v>542</v>
      </c>
      <c r="L16" s="26" t="str">
        <f>IF(ISERROR(VLOOKUP(K16,'KAYIT LİSTESİ'!$B$4:$H$466,2,0)),"",(VLOOKUP(K16,'KAYIT LİSTESİ'!$B$4:$H$466,2,0)))</f>
        <v/>
      </c>
      <c r="M16" s="27" t="str">
        <f>IF(ISERROR(VLOOKUP(K16,'KAYIT LİSTESİ'!$B$4:$H$466,4,0)),"",(VLOOKUP(K16,'KAYIT LİSTESİ'!$B$4:$H$466,4,0)))</f>
        <v/>
      </c>
      <c r="N16" s="27" t="str">
        <f>IF(ISERROR(VLOOKUP(K16,'KAYIT LİSTESİ'!$B$4:$N$466,13,0)),"",(VLOOKUP(K16,'KAYIT LİSTESİ'!$B$4:$N$466,13,0)))</f>
        <v/>
      </c>
      <c r="O16" s="46" t="str">
        <f>IF(ISERROR(VLOOKUP(K16,'KAYIT LİSTESİ'!$B$4:$H$466,5,0)),"",(VLOOKUP(K16,'KAYIT LİSTESİ'!$B$4:$H$466,5,0)))</f>
        <v/>
      </c>
      <c r="P16" s="46" t="str">
        <f>IF(ISERROR(VLOOKUP(K16,'KAYIT LİSTESİ'!$B$4:$H$466,6,0)),"",(VLOOKUP(K16,'KAYIT LİSTESİ'!$B$4:$H$466,6,0)))</f>
        <v/>
      </c>
      <c r="Q16" s="233"/>
      <c r="R16" s="26"/>
    </row>
    <row r="17" spans="1:18" s="20" customFormat="1" ht="33" customHeight="1" x14ac:dyDescent="0.2">
      <c r="A17" s="469"/>
      <c r="B17" s="471"/>
      <c r="C17" s="252" t="s">
        <v>280</v>
      </c>
      <c r="D17" s="253" t="s">
        <v>217</v>
      </c>
      <c r="E17" s="251" t="s">
        <v>14</v>
      </c>
      <c r="F17" s="251" t="s">
        <v>45</v>
      </c>
      <c r="G17" s="466"/>
      <c r="H17" s="468"/>
      <c r="I17" s="23"/>
      <c r="J17" s="24">
        <v>10</v>
      </c>
      <c r="K17" s="25" t="s">
        <v>543</v>
      </c>
      <c r="L17" s="26" t="str">
        <f>IF(ISERROR(VLOOKUP(K17,'KAYIT LİSTESİ'!$B$4:$H$466,2,0)),"",(VLOOKUP(K17,'KAYIT LİSTESİ'!$B$4:$H$466,2,0)))</f>
        <v/>
      </c>
      <c r="M17" s="27" t="str">
        <f>IF(ISERROR(VLOOKUP(K17,'KAYIT LİSTESİ'!$B$4:$H$466,4,0)),"",(VLOOKUP(K17,'KAYIT LİSTESİ'!$B$4:$H$466,4,0)))</f>
        <v/>
      </c>
      <c r="N17" s="27" t="str">
        <f>IF(ISERROR(VLOOKUP(K17,'KAYIT LİSTESİ'!$B$4:$N$466,13,0)),"",(VLOOKUP(K17,'KAYIT LİSTESİ'!$B$4:$N$466,13,0)))</f>
        <v/>
      </c>
      <c r="O17" s="46" t="str">
        <f>IF(ISERROR(VLOOKUP(K17,'KAYIT LİSTESİ'!$B$4:$H$466,5,0)),"",(VLOOKUP(K17,'KAYIT LİSTESİ'!$B$4:$H$466,5,0)))</f>
        <v/>
      </c>
      <c r="P17" s="46" t="str">
        <f>IF(ISERROR(VLOOKUP(K17,'KAYIT LİSTESİ'!$B$4:$H$466,6,0)),"",(VLOOKUP(K17,'KAYIT LİSTESİ'!$B$4:$H$466,6,0)))</f>
        <v/>
      </c>
      <c r="Q17" s="233"/>
      <c r="R17" s="26"/>
    </row>
    <row r="18" spans="1:18" s="20" customFormat="1" ht="33" customHeight="1" x14ac:dyDescent="0.2">
      <c r="A18" s="70"/>
      <c r="B18" s="70"/>
      <c r="C18" s="117"/>
      <c r="D18" s="117"/>
      <c r="E18" s="181"/>
      <c r="F18" s="182"/>
      <c r="G18" s="233"/>
      <c r="H18" s="234"/>
      <c r="I18" s="23"/>
      <c r="J18" s="24">
        <v>11</v>
      </c>
      <c r="K18" s="25" t="s">
        <v>544</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33" customHeight="1" x14ac:dyDescent="0.2">
      <c r="A19" s="70"/>
      <c r="B19" s="70"/>
      <c r="C19" s="117"/>
      <c r="D19" s="117"/>
      <c r="E19" s="181"/>
      <c r="F19" s="182"/>
      <c r="G19" s="233"/>
      <c r="H19" s="234"/>
      <c r="I19" s="23"/>
      <c r="J19" s="24">
        <v>12</v>
      </c>
      <c r="K19" s="25" t="s">
        <v>545</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33" customHeight="1" x14ac:dyDescent="0.2">
      <c r="A20" s="70"/>
      <c r="B20" s="70"/>
      <c r="C20" s="117"/>
      <c r="D20" s="117"/>
      <c r="E20" s="181"/>
      <c r="F20" s="182"/>
      <c r="G20" s="233"/>
      <c r="H20" s="234"/>
      <c r="I20" s="23"/>
      <c r="J20" s="24">
        <v>13</v>
      </c>
      <c r="K20" s="25" t="s">
        <v>546</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33" customHeight="1" x14ac:dyDescent="0.2">
      <c r="A21" s="70"/>
      <c r="B21" s="70"/>
      <c r="C21" s="117"/>
      <c r="D21" s="117"/>
      <c r="E21" s="181"/>
      <c r="F21" s="182"/>
      <c r="G21" s="233"/>
      <c r="H21" s="71"/>
      <c r="I21" s="23"/>
      <c r="J21" s="24">
        <v>14</v>
      </c>
      <c r="K21" s="25" t="s">
        <v>567</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33" customHeight="1" x14ac:dyDescent="0.2">
      <c r="A22" s="70"/>
      <c r="B22" s="70"/>
      <c r="C22" s="117"/>
      <c r="D22" s="117"/>
      <c r="E22" s="181"/>
      <c r="F22" s="182"/>
      <c r="G22" s="233"/>
      <c r="H22" s="71"/>
      <c r="I22" s="23"/>
      <c r="J22" s="24">
        <v>15</v>
      </c>
      <c r="K22" s="25" t="s">
        <v>568</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33" customHeight="1" x14ac:dyDescent="0.2">
      <c r="A23" s="70"/>
      <c r="B23" s="70"/>
      <c r="C23" s="117"/>
      <c r="D23" s="117"/>
      <c r="E23" s="181"/>
      <c r="F23" s="182"/>
      <c r="G23" s="233"/>
      <c r="H23" s="71"/>
      <c r="I23" s="23"/>
      <c r="J23" s="24">
        <v>16</v>
      </c>
      <c r="K23" s="25" t="s">
        <v>569</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33" customHeight="1" x14ac:dyDescent="0.2">
      <c r="A24" s="469" t="s">
        <v>12</v>
      </c>
      <c r="B24" s="470" t="s">
        <v>141</v>
      </c>
      <c r="C24" s="462" t="s">
        <v>281</v>
      </c>
      <c r="D24" s="463"/>
      <c r="E24" s="464"/>
      <c r="F24" s="465"/>
      <c r="G24" s="466" t="s">
        <v>15</v>
      </c>
      <c r="H24" s="467" t="s">
        <v>27</v>
      </c>
      <c r="I24" s="23"/>
      <c r="J24" s="24">
        <v>17</v>
      </c>
      <c r="K24" s="25" t="s">
        <v>570</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33" customHeight="1" x14ac:dyDescent="0.2">
      <c r="A25" s="469"/>
      <c r="B25" s="471"/>
      <c r="C25" s="252" t="s">
        <v>280</v>
      </c>
      <c r="D25" s="253" t="s">
        <v>217</v>
      </c>
      <c r="E25" s="251" t="s">
        <v>14</v>
      </c>
      <c r="F25" s="251" t="s">
        <v>45</v>
      </c>
      <c r="G25" s="466"/>
      <c r="H25" s="468"/>
      <c r="I25" s="23"/>
      <c r="J25" s="485" t="s">
        <v>17</v>
      </c>
      <c r="K25" s="486"/>
      <c r="L25" s="486"/>
      <c r="M25" s="486"/>
      <c r="N25" s="486"/>
      <c r="O25" s="486"/>
      <c r="P25" s="486"/>
      <c r="Q25" s="486"/>
      <c r="R25" s="487"/>
    </row>
    <row r="26" spans="1:18" s="20" customFormat="1" ht="33" customHeight="1" x14ac:dyDescent="0.2">
      <c r="A26" s="70"/>
      <c r="B26" s="70"/>
      <c r="C26" s="117"/>
      <c r="D26" s="117"/>
      <c r="E26" s="181"/>
      <c r="F26" s="182"/>
      <c r="G26" s="233"/>
      <c r="H26" s="71"/>
      <c r="I26" s="23"/>
      <c r="J26" s="45" t="s">
        <v>12</v>
      </c>
      <c r="K26" s="42" t="s">
        <v>142</v>
      </c>
      <c r="L26" s="42" t="s">
        <v>141</v>
      </c>
      <c r="M26" s="43" t="s">
        <v>13</v>
      </c>
      <c r="N26" s="43" t="s">
        <v>217</v>
      </c>
      <c r="O26" s="44" t="s">
        <v>14</v>
      </c>
      <c r="P26" s="44" t="s">
        <v>45</v>
      </c>
      <c r="Q26" s="42" t="s">
        <v>15</v>
      </c>
      <c r="R26" s="42" t="s">
        <v>27</v>
      </c>
    </row>
    <row r="27" spans="1:18" s="20" customFormat="1" ht="33" customHeight="1" x14ac:dyDescent="0.2">
      <c r="A27" s="70"/>
      <c r="B27" s="70"/>
      <c r="C27" s="117"/>
      <c r="D27" s="117"/>
      <c r="E27" s="181"/>
      <c r="F27" s="182"/>
      <c r="G27" s="233"/>
      <c r="H27" s="71"/>
      <c r="I27" s="23"/>
      <c r="J27" s="24">
        <v>1</v>
      </c>
      <c r="K27" s="25" t="s">
        <v>547</v>
      </c>
      <c r="L27" s="26" t="str">
        <f>IF(ISERROR(VLOOKUP(K27,'KAYIT LİSTESİ'!$B$4:$H$466,2,0)),"",(VLOOKUP(K27,'KAYIT LİSTESİ'!$B$4:$H$466,2,0)))</f>
        <v/>
      </c>
      <c r="M27" s="27" t="str">
        <f>IF(ISERROR(VLOOKUP(K27,'KAYIT LİSTESİ'!$B$4:$H$466,4,0)),"",(VLOOKUP(K27,'KAYIT LİSTESİ'!$B$4:$H$466,4,0)))</f>
        <v/>
      </c>
      <c r="N27" s="27" t="str">
        <f>IF(ISERROR(VLOOKUP(K27,'KAYIT LİSTESİ'!$B$4:$N$466,13,0)),"",(VLOOKUP(K27,'KAYIT LİSTESİ'!$B$4:$N$466,13,0)))</f>
        <v/>
      </c>
      <c r="O27" s="46" t="str">
        <f>IF(ISERROR(VLOOKUP(K27,'KAYIT LİSTESİ'!$B$4:$H$466,5,0)),"",(VLOOKUP(K27,'KAYIT LİSTESİ'!$B$4:$H$466,5,0)))</f>
        <v/>
      </c>
      <c r="P27" s="46" t="str">
        <f>IF(ISERROR(VLOOKUP(K27,'KAYIT LİSTESİ'!$B$4:$H$466,6,0)),"",(VLOOKUP(K27,'KAYIT LİSTESİ'!$B$4:$H$466,6,0)))</f>
        <v/>
      </c>
      <c r="Q27" s="233"/>
      <c r="R27" s="26"/>
    </row>
    <row r="28" spans="1:18" s="20" customFormat="1" ht="33" customHeight="1" x14ac:dyDescent="0.2">
      <c r="A28" s="70"/>
      <c r="B28" s="70"/>
      <c r="C28" s="117"/>
      <c r="D28" s="117"/>
      <c r="E28" s="181"/>
      <c r="F28" s="182"/>
      <c r="G28" s="233"/>
      <c r="H28" s="71"/>
      <c r="I28" s="23"/>
      <c r="J28" s="24">
        <v>2</v>
      </c>
      <c r="K28" s="25" t="s">
        <v>548</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33"/>
      <c r="R28" s="26"/>
    </row>
    <row r="29" spans="1:18" s="20" customFormat="1" ht="33" customHeight="1" x14ac:dyDescent="0.2">
      <c r="A29" s="70"/>
      <c r="B29" s="70"/>
      <c r="C29" s="117"/>
      <c r="D29" s="117"/>
      <c r="E29" s="181"/>
      <c r="F29" s="182"/>
      <c r="G29" s="233"/>
      <c r="H29" s="71"/>
      <c r="I29" s="23"/>
      <c r="J29" s="24">
        <v>3</v>
      </c>
      <c r="K29" s="25" t="s">
        <v>549</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33"/>
      <c r="R29" s="26"/>
    </row>
    <row r="30" spans="1:18" s="20" customFormat="1" ht="33" customHeight="1" x14ac:dyDescent="0.2">
      <c r="A30" s="70"/>
      <c r="B30" s="70"/>
      <c r="C30" s="117"/>
      <c r="D30" s="117"/>
      <c r="E30" s="181"/>
      <c r="F30" s="182"/>
      <c r="G30" s="233"/>
      <c r="H30" s="71"/>
      <c r="I30" s="23"/>
      <c r="J30" s="24">
        <v>4</v>
      </c>
      <c r="K30" s="25" t="s">
        <v>550</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33"/>
      <c r="R30" s="26"/>
    </row>
    <row r="31" spans="1:18" s="20" customFormat="1" ht="33" customHeight="1" x14ac:dyDescent="0.2">
      <c r="A31" s="469" t="s">
        <v>12</v>
      </c>
      <c r="B31" s="470" t="s">
        <v>141</v>
      </c>
      <c r="C31" s="462" t="s">
        <v>281</v>
      </c>
      <c r="D31" s="463"/>
      <c r="E31" s="464"/>
      <c r="F31" s="465"/>
      <c r="G31" s="466" t="s">
        <v>15</v>
      </c>
      <c r="H31" s="467" t="s">
        <v>27</v>
      </c>
      <c r="I31" s="23"/>
      <c r="J31" s="24">
        <v>5</v>
      </c>
      <c r="K31" s="25" t="s">
        <v>551</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33"/>
      <c r="R31" s="26"/>
    </row>
    <row r="32" spans="1:18" s="20" customFormat="1" ht="33" customHeight="1" x14ac:dyDescent="0.2">
      <c r="A32" s="469"/>
      <c r="B32" s="471"/>
      <c r="C32" s="252" t="s">
        <v>280</v>
      </c>
      <c r="D32" s="253" t="s">
        <v>217</v>
      </c>
      <c r="E32" s="251" t="s">
        <v>14</v>
      </c>
      <c r="F32" s="251" t="s">
        <v>45</v>
      </c>
      <c r="G32" s="466"/>
      <c r="H32" s="468"/>
      <c r="I32" s="23"/>
      <c r="J32" s="24">
        <v>6</v>
      </c>
      <c r="K32" s="25" t="s">
        <v>552</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33"/>
      <c r="R32" s="26"/>
    </row>
    <row r="33" spans="1:19" s="20" customFormat="1" ht="33" customHeight="1" x14ac:dyDescent="0.2">
      <c r="A33" s="70"/>
      <c r="B33" s="70"/>
      <c r="C33" s="117"/>
      <c r="D33" s="117"/>
      <c r="E33" s="181"/>
      <c r="F33" s="182"/>
      <c r="G33" s="233"/>
      <c r="H33" s="71"/>
      <c r="I33" s="23"/>
      <c r="J33" s="24">
        <v>7</v>
      </c>
      <c r="K33" s="25" t="s">
        <v>553</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33"/>
      <c r="R33" s="26"/>
    </row>
    <row r="34" spans="1:19" s="20" customFormat="1" ht="33" customHeight="1" x14ac:dyDescent="0.2">
      <c r="A34" s="70"/>
      <c r="B34" s="70"/>
      <c r="C34" s="117"/>
      <c r="D34" s="117"/>
      <c r="E34" s="181"/>
      <c r="F34" s="182"/>
      <c r="G34" s="233"/>
      <c r="H34" s="71"/>
      <c r="I34" s="23"/>
      <c r="J34" s="24">
        <v>8</v>
      </c>
      <c r="K34" s="25" t="s">
        <v>554</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33"/>
      <c r="R34" s="26"/>
    </row>
    <row r="35" spans="1:19" s="20" customFormat="1" ht="33" customHeight="1" x14ac:dyDescent="0.2">
      <c r="A35" s="70"/>
      <c r="B35" s="70"/>
      <c r="C35" s="117"/>
      <c r="D35" s="117"/>
      <c r="E35" s="181"/>
      <c r="F35" s="182"/>
      <c r="G35" s="233"/>
      <c r="H35" s="71"/>
      <c r="I35" s="23"/>
      <c r="J35" s="24">
        <v>9</v>
      </c>
      <c r="K35" s="25" t="s">
        <v>555</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33"/>
      <c r="R35" s="26"/>
    </row>
    <row r="36" spans="1:19" s="20" customFormat="1" ht="33" customHeight="1" x14ac:dyDescent="0.2">
      <c r="A36" s="70"/>
      <c r="B36" s="70"/>
      <c r="C36" s="117"/>
      <c r="D36" s="117"/>
      <c r="E36" s="181"/>
      <c r="F36" s="182"/>
      <c r="G36" s="233"/>
      <c r="H36" s="71"/>
      <c r="I36" s="23"/>
      <c r="J36" s="24">
        <v>10</v>
      </c>
      <c r="K36" s="25" t="s">
        <v>556</v>
      </c>
      <c r="L36" s="26" t="str">
        <f>IF(ISERROR(VLOOKUP(K36,'KAYIT LİSTESİ'!$B$4:$H$466,2,0)),"",(VLOOKUP(K36,'KAYIT LİSTESİ'!$B$4:$H$466,2,0)))</f>
        <v/>
      </c>
      <c r="M36" s="27" t="str">
        <f>IF(ISERROR(VLOOKUP(K36,'KAYIT LİSTESİ'!$B$4:$H$466,4,0)),"",(VLOOKUP(K36,'KAYIT LİSTESİ'!$B$4:$H$466,4,0)))</f>
        <v/>
      </c>
      <c r="N36" s="27" t="str">
        <f>IF(ISERROR(VLOOKUP(K36,'KAYIT LİSTESİ'!$B$4:$N$466,13,0)),"",(VLOOKUP(K36,'KAYIT LİSTESİ'!$B$4:$N$466,13,0)))</f>
        <v/>
      </c>
      <c r="O36" s="46" t="str">
        <f>IF(ISERROR(VLOOKUP(K36,'KAYIT LİSTESİ'!$B$4:$H$466,5,0)),"",(VLOOKUP(K36,'KAYIT LİSTESİ'!$B$4:$H$466,5,0)))</f>
        <v/>
      </c>
      <c r="P36" s="46" t="str">
        <f>IF(ISERROR(VLOOKUP(K36,'KAYIT LİSTESİ'!$B$4:$H$466,6,0)),"",(VLOOKUP(K36,'KAYIT LİSTESİ'!$B$4:$H$466,6,0)))</f>
        <v/>
      </c>
      <c r="Q36" s="233"/>
      <c r="R36" s="26"/>
    </row>
    <row r="37" spans="1:19" s="20" customFormat="1" ht="33" customHeight="1" x14ac:dyDescent="0.2">
      <c r="A37" s="70"/>
      <c r="B37" s="70"/>
      <c r="C37" s="117"/>
      <c r="D37" s="117"/>
      <c r="E37" s="181"/>
      <c r="F37" s="182"/>
      <c r="G37" s="233"/>
      <c r="H37" s="71"/>
      <c r="I37" s="23"/>
      <c r="J37" s="24">
        <v>11</v>
      </c>
      <c r="K37" s="25" t="s">
        <v>557</v>
      </c>
      <c r="L37" s="26" t="str">
        <f>IF(ISERROR(VLOOKUP(K37,'KAYIT LİSTESİ'!$B$4:$H$466,2,0)),"",(VLOOKUP(K37,'KAYIT LİSTESİ'!$B$4:$H$466,2,0)))</f>
        <v/>
      </c>
      <c r="M37" s="27" t="str">
        <f>IF(ISERROR(VLOOKUP(K37,'KAYIT LİSTESİ'!$B$4:$H$466,4,0)),"",(VLOOKUP(K37,'KAYIT LİSTESİ'!$B$4:$H$466,4,0)))</f>
        <v/>
      </c>
      <c r="N37" s="27" t="str">
        <f>IF(ISERROR(VLOOKUP(K37,'KAYIT LİSTESİ'!$B$4:$N$466,13,0)),"",(VLOOKUP(K37,'KAYIT LİSTESİ'!$B$4:$N$466,13,0)))</f>
        <v/>
      </c>
      <c r="O37" s="46" t="str">
        <f>IF(ISERROR(VLOOKUP(K37,'KAYIT LİSTESİ'!$B$4:$H$466,5,0)),"",(VLOOKUP(K37,'KAYIT LİSTESİ'!$B$4:$H$466,5,0)))</f>
        <v/>
      </c>
      <c r="P37" s="46" t="str">
        <f>IF(ISERROR(VLOOKUP(K37,'KAYIT LİSTESİ'!$B$4:$H$466,6,0)),"",(VLOOKUP(K37,'KAYIT LİSTESİ'!$B$4:$H$466,6,0)))</f>
        <v/>
      </c>
      <c r="Q37" s="233"/>
      <c r="R37" s="26"/>
    </row>
    <row r="38" spans="1:19" s="20" customFormat="1" ht="33" customHeight="1" x14ac:dyDescent="0.2">
      <c r="A38" s="469" t="s">
        <v>12</v>
      </c>
      <c r="B38" s="470" t="s">
        <v>141</v>
      </c>
      <c r="C38" s="462" t="s">
        <v>281</v>
      </c>
      <c r="D38" s="463"/>
      <c r="E38" s="464"/>
      <c r="F38" s="465"/>
      <c r="G38" s="466" t="s">
        <v>15</v>
      </c>
      <c r="H38" s="467" t="s">
        <v>27</v>
      </c>
      <c r="I38" s="23"/>
      <c r="J38" s="24">
        <v>12</v>
      </c>
      <c r="K38" s="25" t="s">
        <v>558</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9" s="20" customFormat="1" ht="33" customHeight="1" x14ac:dyDescent="0.2">
      <c r="A39" s="469"/>
      <c r="B39" s="471"/>
      <c r="C39" s="252" t="s">
        <v>280</v>
      </c>
      <c r="D39" s="253" t="s">
        <v>217</v>
      </c>
      <c r="E39" s="251" t="s">
        <v>14</v>
      </c>
      <c r="F39" s="251" t="s">
        <v>45</v>
      </c>
      <c r="G39" s="466"/>
      <c r="H39" s="468"/>
      <c r="I39" s="23"/>
      <c r="J39" s="24">
        <v>13</v>
      </c>
      <c r="K39" s="25" t="s">
        <v>571</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9" s="20" customFormat="1" ht="33" customHeight="1" x14ac:dyDescent="0.2">
      <c r="A40" s="70"/>
      <c r="B40" s="70"/>
      <c r="C40" s="117"/>
      <c r="D40" s="117"/>
      <c r="E40" s="181"/>
      <c r="F40" s="182"/>
      <c r="G40" s="233"/>
      <c r="H40" s="71"/>
      <c r="I40" s="23"/>
      <c r="J40" s="24">
        <v>14</v>
      </c>
      <c r="K40" s="25" t="s">
        <v>572</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9" s="20" customFormat="1" ht="33" customHeight="1" x14ac:dyDescent="0.2">
      <c r="A41" s="70"/>
      <c r="B41" s="70"/>
      <c r="C41" s="117"/>
      <c r="D41" s="117"/>
      <c r="E41" s="181"/>
      <c r="F41" s="182"/>
      <c r="G41" s="233"/>
      <c r="H41" s="71"/>
      <c r="I41" s="23"/>
      <c r="J41" s="24">
        <v>15</v>
      </c>
      <c r="K41" s="25" t="s">
        <v>573</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9" s="20" customFormat="1" ht="33" customHeight="1" x14ac:dyDescent="0.2">
      <c r="A42" s="70"/>
      <c r="B42" s="70"/>
      <c r="C42" s="117"/>
      <c r="D42" s="117"/>
      <c r="E42" s="181"/>
      <c r="F42" s="182"/>
      <c r="G42" s="233"/>
      <c r="H42" s="71"/>
      <c r="I42" s="23"/>
      <c r="J42" s="24">
        <v>16</v>
      </c>
      <c r="K42" s="25" t="s">
        <v>574</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9" s="20" customFormat="1" ht="33" customHeight="1" x14ac:dyDescent="0.2">
      <c r="A43" s="70"/>
      <c r="B43" s="70"/>
      <c r="C43" s="117"/>
      <c r="D43" s="117"/>
      <c r="E43" s="181"/>
      <c r="F43" s="182"/>
      <c r="G43" s="233"/>
      <c r="H43" s="71"/>
      <c r="I43" s="23"/>
      <c r="J43" s="24">
        <v>17</v>
      </c>
      <c r="K43" s="25" t="s">
        <v>575</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9" s="20" customFormat="1" ht="33" customHeight="1" x14ac:dyDescent="0.2">
      <c r="A44" s="469" t="s">
        <v>12</v>
      </c>
      <c r="B44" s="470" t="s">
        <v>141</v>
      </c>
      <c r="C44" s="462" t="s">
        <v>281</v>
      </c>
      <c r="D44" s="463"/>
      <c r="E44" s="464"/>
      <c r="F44" s="465"/>
      <c r="G44" s="466" t="s">
        <v>15</v>
      </c>
      <c r="H44" s="467" t="s">
        <v>27</v>
      </c>
      <c r="I44" s="23"/>
      <c r="J44" s="24">
        <v>18</v>
      </c>
      <c r="K44" s="25" t="s">
        <v>576</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9" s="20" customFormat="1" ht="33" customHeight="1" x14ac:dyDescent="0.2">
      <c r="A45" s="469"/>
      <c r="B45" s="471"/>
      <c r="C45" s="252" t="s">
        <v>280</v>
      </c>
      <c r="D45" s="253" t="s">
        <v>217</v>
      </c>
      <c r="E45" s="251" t="s">
        <v>14</v>
      </c>
      <c r="F45" s="251" t="s">
        <v>45</v>
      </c>
      <c r="G45" s="466"/>
      <c r="H45" s="468"/>
      <c r="I45" s="23"/>
      <c r="J45" s="485" t="s">
        <v>18</v>
      </c>
      <c r="K45" s="486"/>
      <c r="L45" s="486"/>
      <c r="M45" s="486"/>
      <c r="N45" s="486"/>
      <c r="O45" s="486"/>
      <c r="P45" s="486"/>
      <c r="Q45" s="486"/>
      <c r="R45" s="487"/>
    </row>
    <row r="46" spans="1:19" s="20" customFormat="1" ht="33" customHeight="1" x14ac:dyDescent="0.2">
      <c r="A46" s="70"/>
      <c r="B46" s="70"/>
      <c r="C46" s="117"/>
      <c r="D46" s="117"/>
      <c r="E46" s="181"/>
      <c r="F46" s="182"/>
      <c r="G46" s="233"/>
      <c r="H46" s="71"/>
      <c r="I46" s="23"/>
      <c r="J46" s="45" t="s">
        <v>12</v>
      </c>
      <c r="K46" s="42" t="s">
        <v>142</v>
      </c>
      <c r="L46" s="42" t="s">
        <v>141</v>
      </c>
      <c r="M46" s="43" t="s">
        <v>13</v>
      </c>
      <c r="N46" s="43" t="s">
        <v>217</v>
      </c>
      <c r="O46" s="44" t="s">
        <v>14</v>
      </c>
      <c r="P46" s="44" t="s">
        <v>45</v>
      </c>
      <c r="Q46" s="42" t="s">
        <v>15</v>
      </c>
      <c r="R46" s="42" t="s">
        <v>27</v>
      </c>
    </row>
    <row r="47" spans="1:19" s="20" customFormat="1" ht="33.6" customHeight="1" x14ac:dyDescent="0.2">
      <c r="A47" s="70"/>
      <c r="B47" s="70"/>
      <c r="C47" s="117"/>
      <c r="D47" s="117"/>
      <c r="E47" s="181"/>
      <c r="F47" s="182"/>
      <c r="G47" s="233"/>
      <c r="H47" s="71"/>
      <c r="I47" s="23"/>
      <c r="J47" s="24">
        <v>1</v>
      </c>
      <c r="K47" s="25" t="s">
        <v>559</v>
      </c>
      <c r="L47" s="26" t="str">
        <f>IF(ISERROR(VLOOKUP(K47,'KAYIT LİSTESİ'!$B$4:$H$466,2,0)),"",(VLOOKUP(K47,'KAYIT LİSTESİ'!$B$4:$H$466,2,0)))</f>
        <v/>
      </c>
      <c r="M47" s="27" t="str">
        <f>IF(ISERROR(VLOOKUP(K47,'KAYIT LİSTESİ'!$B$4:$H$466,4,0)),"",(VLOOKUP(K47,'KAYIT LİSTESİ'!$B$4:$H$466,4,0)))</f>
        <v/>
      </c>
      <c r="N47" s="27" t="str">
        <f>IF(ISERROR(VLOOKUP(K47,'KAYIT LİSTESİ'!$B$4:$N$466,13,0)),"",(VLOOKUP(K47,'KAYIT LİSTESİ'!$B$4:$N$466,13,0)))</f>
        <v/>
      </c>
      <c r="O47" s="46" t="str">
        <f>IF(ISERROR(VLOOKUP(K47,'KAYIT LİSTESİ'!$B$4:$H$466,5,0)),"",(VLOOKUP(K47,'KAYIT LİSTESİ'!$B$4:$H$466,5,0)))</f>
        <v/>
      </c>
      <c r="P47" s="46" t="str">
        <f>IF(ISERROR(VLOOKUP(K47,'KAYIT LİSTESİ'!$B$4:$H$466,6,0)),"",(VLOOKUP(K47,'KAYIT LİSTESİ'!$B$4:$H$466,6,0)))</f>
        <v/>
      </c>
      <c r="Q47" s="28"/>
      <c r="R47" s="26"/>
    </row>
    <row r="48" spans="1:19" ht="33.6" customHeight="1" x14ac:dyDescent="0.2">
      <c r="A48" s="70"/>
      <c r="B48" s="70"/>
      <c r="C48" s="117"/>
      <c r="D48" s="117"/>
      <c r="E48" s="181"/>
      <c r="F48" s="182"/>
      <c r="G48" s="233"/>
      <c r="H48" s="71"/>
      <c r="I48" s="23"/>
      <c r="J48" s="24">
        <v>2</v>
      </c>
      <c r="K48" s="25" t="s">
        <v>560</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c r="S48" s="34"/>
    </row>
    <row r="49" spans="1:18" ht="33.6" customHeight="1" x14ac:dyDescent="0.2">
      <c r="A49" s="469" t="s">
        <v>12</v>
      </c>
      <c r="B49" s="470" t="s">
        <v>141</v>
      </c>
      <c r="C49" s="462" t="s">
        <v>281</v>
      </c>
      <c r="D49" s="463"/>
      <c r="E49" s="464"/>
      <c r="F49" s="465"/>
      <c r="G49" s="466" t="s">
        <v>15</v>
      </c>
      <c r="H49" s="467" t="s">
        <v>27</v>
      </c>
      <c r="I49" s="23"/>
      <c r="J49" s="24">
        <v>3</v>
      </c>
      <c r="K49" s="25" t="s">
        <v>561</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8" ht="33.6" customHeight="1" x14ac:dyDescent="0.2">
      <c r="A50" s="469"/>
      <c r="B50" s="471"/>
      <c r="C50" s="252" t="s">
        <v>280</v>
      </c>
      <c r="D50" s="253" t="s">
        <v>217</v>
      </c>
      <c r="E50" s="251" t="s">
        <v>14</v>
      </c>
      <c r="F50" s="251" t="s">
        <v>45</v>
      </c>
      <c r="G50" s="466"/>
      <c r="H50" s="468"/>
      <c r="I50" s="23"/>
      <c r="J50" s="24">
        <v>4</v>
      </c>
      <c r="K50" s="25" t="s">
        <v>562</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8" ht="33.6" customHeight="1" x14ac:dyDescent="0.2">
      <c r="A51" s="70"/>
      <c r="B51" s="70"/>
      <c r="C51" s="117"/>
      <c r="D51" s="117"/>
      <c r="E51" s="181"/>
      <c r="F51" s="182"/>
      <c r="G51" s="233"/>
      <c r="H51" s="71"/>
      <c r="I51" s="23"/>
      <c r="J51" s="24">
        <v>5</v>
      </c>
      <c r="K51" s="25" t="s">
        <v>563</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8" ht="33.6" customHeight="1" x14ac:dyDescent="0.2">
      <c r="A52" s="70"/>
      <c r="B52" s="70"/>
      <c r="C52" s="117"/>
      <c r="D52" s="117"/>
      <c r="E52" s="181"/>
      <c r="F52" s="182"/>
      <c r="G52" s="233"/>
      <c r="H52" s="71"/>
      <c r="I52" s="23"/>
      <c r="J52" s="24">
        <v>6</v>
      </c>
      <c r="K52" s="25" t="s">
        <v>564</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8" ht="33.6" customHeight="1" x14ac:dyDescent="0.2">
      <c r="A53" s="70"/>
      <c r="B53" s="70"/>
      <c r="C53" s="117"/>
      <c r="D53" s="117"/>
      <c r="E53" s="181"/>
      <c r="F53" s="182"/>
      <c r="G53" s="233"/>
      <c r="H53" s="71"/>
      <c r="I53" s="23"/>
      <c r="J53" s="24">
        <v>7</v>
      </c>
      <c r="K53" s="25" t="s">
        <v>565</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8" x14ac:dyDescent="0.2">
      <c r="A54" s="32" t="s">
        <v>19</v>
      </c>
      <c r="B54" s="32"/>
      <c r="C54" s="32"/>
      <c r="D54" s="32"/>
      <c r="E54" s="32"/>
      <c r="F54" s="48" t="s">
        <v>0</v>
      </c>
      <c r="G54" s="48" t="s">
        <v>1</v>
      </c>
      <c r="H54" s="29"/>
      <c r="I54" s="33" t="s">
        <v>2</v>
      </c>
      <c r="J54" s="33"/>
      <c r="K54" s="33"/>
      <c r="L54" s="33"/>
      <c r="O54" s="50" t="s">
        <v>3</v>
      </c>
      <c r="P54" s="51" t="s">
        <v>3</v>
      </c>
      <c r="Q54" s="29" t="s">
        <v>3</v>
      </c>
    </row>
  </sheetData>
  <mergeCells count="61">
    <mergeCell ref="H49:H50"/>
    <mergeCell ref="A44:A45"/>
    <mergeCell ref="B44:B45"/>
    <mergeCell ref="C44:D44"/>
    <mergeCell ref="E44:F44"/>
    <mergeCell ref="G44:G45"/>
    <mergeCell ref="H44:H45"/>
    <mergeCell ref="A49:A50"/>
    <mergeCell ref="B49:B50"/>
    <mergeCell ref="C49:D49"/>
    <mergeCell ref="E49:F49"/>
    <mergeCell ref="G49:G50"/>
    <mergeCell ref="J45:R45"/>
    <mergeCell ref="A38:A39"/>
    <mergeCell ref="B38:B39"/>
    <mergeCell ref="C38:D38"/>
    <mergeCell ref="E38:F38"/>
    <mergeCell ref="G38:G39"/>
    <mergeCell ref="H38:H39"/>
    <mergeCell ref="H31:H32"/>
    <mergeCell ref="J25:R25"/>
    <mergeCell ref="A24:A25"/>
    <mergeCell ref="B24:B25"/>
    <mergeCell ref="C24:D24"/>
    <mergeCell ref="E24:F24"/>
    <mergeCell ref="G24:G25"/>
    <mergeCell ref="H24:H25"/>
    <mergeCell ref="A31:A32"/>
    <mergeCell ref="B31:B32"/>
    <mergeCell ref="C31:D31"/>
    <mergeCell ref="E31:F31"/>
    <mergeCell ref="G31:G32"/>
    <mergeCell ref="H16:H17"/>
    <mergeCell ref="A12:A13"/>
    <mergeCell ref="B12:B13"/>
    <mergeCell ref="C12:D12"/>
    <mergeCell ref="E12:F12"/>
    <mergeCell ref="G12:G13"/>
    <mergeCell ref="H12:H13"/>
    <mergeCell ref="A16:A17"/>
    <mergeCell ref="B16:B17"/>
    <mergeCell ref="C16:D16"/>
    <mergeCell ref="E16:F16"/>
    <mergeCell ref="G16:G17"/>
    <mergeCell ref="A4:C4"/>
    <mergeCell ref="E4:F4"/>
    <mergeCell ref="P5:R5"/>
    <mergeCell ref="A6:A7"/>
    <mergeCell ref="B6:B7"/>
    <mergeCell ref="C6:D6"/>
    <mergeCell ref="E6:F6"/>
    <mergeCell ref="G6:G7"/>
    <mergeCell ref="H6:H7"/>
    <mergeCell ref="J6:R6"/>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17" bottom="0.17" header="0.17" footer="0.17"/>
  <pageSetup paperSize="9" scale="4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7"/>
  <sheetViews>
    <sheetView view="pageBreakPreview" zoomScale="80" zoomScaleNormal="100" zoomScaleSheetLayoutView="80" workbookViewId="0">
      <selection activeCell="U12" sqref="U12"/>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249"/>
      <c r="E3" s="480" t="str">
        <f>'YARIŞMA PROGRAMI'!C15</f>
        <v>4X100 Metre Bayrak</v>
      </c>
      <c r="F3" s="480"/>
      <c r="G3" s="474"/>
      <c r="H3" s="474"/>
      <c r="I3" s="11"/>
      <c r="J3" s="481"/>
      <c r="K3" s="481"/>
      <c r="L3" s="481"/>
      <c r="M3" s="12"/>
      <c r="N3" s="12"/>
      <c r="O3" s="248"/>
      <c r="P3" s="475"/>
      <c r="Q3" s="475"/>
      <c r="R3" s="475"/>
    </row>
    <row r="4" spans="1:18" s="13" customFormat="1" ht="17.25" customHeight="1" x14ac:dyDescent="0.2">
      <c r="A4" s="472" t="s">
        <v>145</v>
      </c>
      <c r="B4" s="472"/>
      <c r="C4" s="472"/>
      <c r="D4" s="250"/>
      <c r="E4" s="479" t="str">
        <f>'YARIŞMA BİLGİLERİ'!F21</f>
        <v>Master Kadınlar</v>
      </c>
      <c r="F4" s="479"/>
      <c r="G4" s="35"/>
      <c r="H4" s="35"/>
      <c r="I4" s="35"/>
      <c r="J4" s="35"/>
      <c r="K4" s="35"/>
      <c r="L4" s="35"/>
      <c r="M4" s="36"/>
      <c r="N4" s="36"/>
      <c r="O4" s="81" t="s">
        <v>5</v>
      </c>
      <c r="P4" s="254">
        <f>'YARIŞMA PROGRAMI'!B15</f>
        <v>42210.930555555555</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c r="F6" s="465"/>
      <c r="G6" s="466" t="s">
        <v>15</v>
      </c>
      <c r="H6" s="467" t="s">
        <v>27</v>
      </c>
      <c r="J6" s="485" t="s">
        <v>16</v>
      </c>
      <c r="K6" s="486"/>
      <c r="L6" s="486"/>
      <c r="M6" s="486"/>
      <c r="N6" s="486"/>
      <c r="O6" s="486"/>
      <c r="P6" s="486"/>
      <c r="Q6" s="486"/>
      <c r="R6" s="487"/>
    </row>
    <row r="7" spans="1:18" ht="24.75" customHeight="1" x14ac:dyDescent="0.2">
      <c r="A7" s="469"/>
      <c r="B7" s="471"/>
      <c r="C7" s="252" t="s">
        <v>280</v>
      </c>
      <c r="D7" s="253" t="s">
        <v>217</v>
      </c>
      <c r="E7" s="251" t="s">
        <v>14</v>
      </c>
      <c r="F7" s="251"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c r="C8" s="117"/>
      <c r="D8" s="117"/>
      <c r="E8" s="181"/>
      <c r="F8" s="182"/>
      <c r="G8" s="233"/>
      <c r="H8" s="71"/>
      <c r="I8" s="23"/>
      <c r="J8" s="24">
        <v>1</v>
      </c>
      <c r="K8" s="25" t="s">
        <v>577</v>
      </c>
      <c r="L8" s="26" t="str">
        <f>IF(ISERROR(VLOOKUP(K8,'KAYIT LİSTESİ'!$B$4:$H$466,2,0)),"",(VLOOKUP(K8,'KAYIT LİSTESİ'!$B$4:$H$466,2,0)))</f>
        <v/>
      </c>
      <c r="M8" s="27" t="str">
        <f>IF(ISERROR(VLOOKUP(K8,'KAYIT LİSTESİ'!$B$4:$H$466,4,0)),"",(VLOOKUP(K8,'KAYIT LİSTESİ'!$B$4:$H$466,4,0)))</f>
        <v/>
      </c>
      <c r="N8" s="27" t="str">
        <f>IF(ISERROR(VLOOKUP(K8,'KAYIT LİSTESİ'!$B$4:$N$466,13,0)),"",(VLOOKUP(K8,'KAYIT LİSTESİ'!$B$4:$N$466,13,0)))</f>
        <v/>
      </c>
      <c r="O8" s="46" t="str">
        <f>IF(ISERROR(VLOOKUP(K8,'KAYIT LİSTESİ'!$B$4:$H$466,5,0)),"",(VLOOKUP(K8,'KAYIT LİSTESİ'!$B$4:$H$466,5,0)))</f>
        <v/>
      </c>
      <c r="P8" s="46" t="str">
        <f>IF(ISERROR(VLOOKUP(K8,'KAYIT LİSTESİ'!$B$4:$H$466,6,0)),"",(VLOOKUP(K8,'KAYIT LİSTESİ'!$B$4:$H$466,6,0)))</f>
        <v/>
      </c>
      <c r="Q8" s="233"/>
      <c r="R8" s="26"/>
    </row>
    <row r="9" spans="1:18" s="20" customFormat="1" ht="27.6" customHeight="1" x14ac:dyDescent="0.2">
      <c r="A9" s="70">
        <v>2</v>
      </c>
      <c r="B9" s="70"/>
      <c r="C9" s="117"/>
      <c r="D9" s="117"/>
      <c r="E9" s="181"/>
      <c r="F9" s="182"/>
      <c r="G9" s="233"/>
      <c r="H9" s="71"/>
      <c r="I9" s="23"/>
      <c r="J9" s="24">
        <v>2</v>
      </c>
      <c r="K9" s="25" t="s">
        <v>578</v>
      </c>
      <c r="L9" s="26" t="str">
        <f>IF(ISERROR(VLOOKUP(K9,'KAYIT LİSTESİ'!$B$4:$H$466,2,0)),"",(VLOOKUP(K9,'KAYIT LİSTESİ'!$B$4:$H$466,2,0)))</f>
        <v/>
      </c>
      <c r="M9" s="27" t="str">
        <f>IF(ISERROR(VLOOKUP(K9,'KAYIT LİSTESİ'!$B$4:$H$466,4,0)),"",(VLOOKUP(K9,'KAYIT LİSTESİ'!$B$4:$H$466,4,0)))</f>
        <v/>
      </c>
      <c r="N9" s="27" t="str">
        <f>IF(ISERROR(VLOOKUP(K9,'KAYIT LİSTESİ'!$B$4:$N$466,13,0)),"",(VLOOKUP(K9,'KAYIT LİSTESİ'!$B$4:$N$466,13,0)))</f>
        <v/>
      </c>
      <c r="O9" s="46" t="str">
        <f>IF(ISERROR(VLOOKUP(K9,'KAYIT LİSTESİ'!$B$4:$H$466,5,0)),"",(VLOOKUP(K9,'KAYIT LİSTESİ'!$B$4:$H$466,5,0)))</f>
        <v/>
      </c>
      <c r="P9" s="46" t="str">
        <f>IF(ISERROR(VLOOKUP(K9,'KAYIT LİSTESİ'!$B$4:$H$466,6,0)),"",(VLOOKUP(K9,'KAYIT LİSTESİ'!$B$4:$H$466,6,0)))</f>
        <v/>
      </c>
      <c r="Q9" s="233"/>
      <c r="R9" s="26"/>
    </row>
    <row r="10" spans="1:18" s="20" customFormat="1" ht="27.6" customHeight="1" x14ac:dyDescent="0.2">
      <c r="A10" s="469" t="s">
        <v>12</v>
      </c>
      <c r="B10" s="470" t="s">
        <v>141</v>
      </c>
      <c r="C10" s="462" t="s">
        <v>281</v>
      </c>
      <c r="D10" s="463"/>
      <c r="E10" s="464"/>
      <c r="F10" s="465"/>
      <c r="G10" s="466" t="s">
        <v>15</v>
      </c>
      <c r="H10" s="467" t="s">
        <v>27</v>
      </c>
      <c r="I10" s="23"/>
      <c r="J10" s="24">
        <v>3</v>
      </c>
      <c r="K10" s="25" t="s">
        <v>579</v>
      </c>
      <c r="L10" s="26" t="str">
        <f>IF(ISERROR(VLOOKUP(K10,'KAYIT LİSTESİ'!$B$4:$H$466,2,0)),"",(VLOOKUP(K10,'KAYIT LİSTESİ'!$B$4:$H$466,2,0)))</f>
        <v/>
      </c>
      <c r="M10" s="27" t="str">
        <f>IF(ISERROR(VLOOKUP(K10,'KAYIT LİSTESİ'!$B$4:$H$466,4,0)),"",(VLOOKUP(K10,'KAYIT LİSTESİ'!$B$4:$H$466,4,0)))</f>
        <v/>
      </c>
      <c r="N10" s="27" t="str">
        <f>IF(ISERROR(VLOOKUP(K10,'KAYIT LİSTESİ'!$B$4:$N$466,13,0)),"",(VLOOKUP(K10,'KAYIT LİSTESİ'!$B$4:$N$466,13,0)))</f>
        <v/>
      </c>
      <c r="O10" s="46" t="str">
        <f>IF(ISERROR(VLOOKUP(K10,'KAYIT LİSTESİ'!$B$4:$H$466,5,0)),"",(VLOOKUP(K10,'KAYIT LİSTESİ'!$B$4:$H$466,5,0)))</f>
        <v/>
      </c>
      <c r="P10" s="46" t="str">
        <f>IF(ISERROR(VLOOKUP(K10,'KAYIT LİSTESİ'!$B$4:$H$466,6,0)),"",(VLOOKUP(K10,'KAYIT LİSTESİ'!$B$4:$H$466,6,0)))</f>
        <v/>
      </c>
      <c r="Q10" s="233"/>
      <c r="R10" s="26"/>
    </row>
    <row r="11" spans="1:18" s="20" customFormat="1" ht="27.6" customHeight="1" x14ac:dyDescent="0.2">
      <c r="A11" s="469"/>
      <c r="B11" s="471"/>
      <c r="C11" s="252" t="s">
        <v>280</v>
      </c>
      <c r="D11" s="253" t="s">
        <v>217</v>
      </c>
      <c r="E11" s="251" t="s">
        <v>14</v>
      </c>
      <c r="F11" s="251" t="s">
        <v>45</v>
      </c>
      <c r="G11" s="466"/>
      <c r="H11" s="468"/>
      <c r="I11" s="23"/>
      <c r="J11" s="24">
        <v>4</v>
      </c>
      <c r="K11" s="25" t="s">
        <v>580</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27.6" customHeight="1" x14ac:dyDescent="0.2">
      <c r="A12" s="70">
        <v>1</v>
      </c>
      <c r="B12" s="70"/>
      <c r="C12" s="117"/>
      <c r="D12" s="117"/>
      <c r="E12" s="181"/>
      <c r="F12" s="182"/>
      <c r="G12" s="118"/>
      <c r="H12" s="71"/>
      <c r="I12" s="23"/>
      <c r="J12" s="24">
        <v>5</v>
      </c>
      <c r="K12" s="25" t="s">
        <v>581</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27.6" customHeight="1" x14ac:dyDescent="0.2">
      <c r="A13" s="70">
        <v>2</v>
      </c>
      <c r="B13" s="70"/>
      <c r="C13" s="117"/>
      <c r="D13" s="117"/>
      <c r="E13" s="181"/>
      <c r="F13" s="182"/>
      <c r="G13" s="118"/>
      <c r="H13" s="71"/>
      <c r="I13" s="23"/>
      <c r="J13" s="24">
        <v>6</v>
      </c>
      <c r="K13" s="25" t="s">
        <v>582</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27.6" customHeight="1" x14ac:dyDescent="0.2">
      <c r="A14" s="70">
        <v>3</v>
      </c>
      <c r="B14" s="70"/>
      <c r="C14" s="117"/>
      <c r="D14" s="117"/>
      <c r="E14" s="181"/>
      <c r="F14" s="182"/>
      <c r="G14" s="118"/>
      <c r="H14" s="71"/>
      <c r="I14" s="23"/>
      <c r="J14" s="24">
        <v>7</v>
      </c>
      <c r="K14" s="25" t="s">
        <v>583</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27.6" customHeight="1" x14ac:dyDescent="0.2">
      <c r="A15" s="70">
        <v>4</v>
      </c>
      <c r="B15" s="70"/>
      <c r="C15" s="117"/>
      <c r="D15" s="117"/>
      <c r="E15" s="181"/>
      <c r="F15" s="182"/>
      <c r="G15" s="118"/>
      <c r="H15" s="71"/>
      <c r="I15" s="23"/>
      <c r="J15" s="24">
        <v>8</v>
      </c>
      <c r="K15" s="25" t="s">
        <v>584</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469" t="s">
        <v>12</v>
      </c>
      <c r="B16" s="470" t="s">
        <v>141</v>
      </c>
      <c r="C16" s="462" t="s">
        <v>281</v>
      </c>
      <c r="D16" s="463"/>
      <c r="E16" s="464"/>
      <c r="F16" s="465"/>
      <c r="G16" s="466" t="s">
        <v>15</v>
      </c>
      <c r="H16" s="467" t="s">
        <v>27</v>
      </c>
      <c r="I16" s="23"/>
      <c r="J16" s="485" t="s">
        <v>17</v>
      </c>
      <c r="K16" s="486"/>
      <c r="L16" s="486"/>
      <c r="M16" s="486"/>
      <c r="N16" s="486"/>
      <c r="O16" s="486"/>
      <c r="P16" s="486"/>
      <c r="Q16" s="486"/>
      <c r="R16" s="487"/>
    </row>
    <row r="17" spans="1:18" s="20" customFormat="1" ht="27.6" customHeight="1" x14ac:dyDescent="0.2">
      <c r="A17" s="469"/>
      <c r="B17" s="471"/>
      <c r="C17" s="252" t="s">
        <v>280</v>
      </c>
      <c r="D17" s="253" t="s">
        <v>217</v>
      </c>
      <c r="E17" s="251" t="s">
        <v>14</v>
      </c>
      <c r="F17" s="251" t="s">
        <v>45</v>
      </c>
      <c r="G17" s="466"/>
      <c r="H17" s="468"/>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70">
        <v>1</v>
      </c>
      <c r="B18" s="70"/>
      <c r="C18" s="117"/>
      <c r="D18" s="117"/>
      <c r="E18" s="181"/>
      <c r="F18" s="182"/>
      <c r="G18" s="233"/>
      <c r="H18" s="234"/>
      <c r="I18" s="23"/>
      <c r="J18" s="24">
        <v>1</v>
      </c>
      <c r="K18" s="25" t="s">
        <v>585</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7.6" customHeight="1" x14ac:dyDescent="0.2">
      <c r="A19" s="70">
        <v>2</v>
      </c>
      <c r="B19" s="70"/>
      <c r="C19" s="117"/>
      <c r="D19" s="117"/>
      <c r="E19" s="181"/>
      <c r="F19" s="182"/>
      <c r="G19" s="233"/>
      <c r="H19" s="234"/>
      <c r="I19" s="23"/>
      <c r="J19" s="24">
        <v>2</v>
      </c>
      <c r="K19" s="25" t="s">
        <v>586</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7.6" customHeight="1" x14ac:dyDescent="0.2">
      <c r="A20" s="70">
        <v>3</v>
      </c>
      <c r="B20" s="70"/>
      <c r="C20" s="117"/>
      <c r="D20" s="117"/>
      <c r="E20" s="181"/>
      <c r="F20" s="182"/>
      <c r="G20" s="233"/>
      <c r="H20" s="234"/>
      <c r="I20" s="23"/>
      <c r="J20" s="24">
        <v>3</v>
      </c>
      <c r="K20" s="25" t="s">
        <v>587</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27.6" customHeight="1" x14ac:dyDescent="0.2">
      <c r="A21" s="70">
        <v>4</v>
      </c>
      <c r="B21" s="70"/>
      <c r="C21" s="117"/>
      <c r="D21" s="117"/>
      <c r="E21" s="181"/>
      <c r="F21" s="182"/>
      <c r="G21" s="233"/>
      <c r="H21" s="71"/>
      <c r="I21" s="23"/>
      <c r="J21" s="24">
        <v>4</v>
      </c>
      <c r="K21" s="25" t="s">
        <v>588</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27.6" customHeight="1" x14ac:dyDescent="0.2">
      <c r="A22" s="70">
        <v>5</v>
      </c>
      <c r="B22" s="70"/>
      <c r="C22" s="117"/>
      <c r="D22" s="117"/>
      <c r="E22" s="181"/>
      <c r="F22" s="182"/>
      <c r="G22" s="233"/>
      <c r="H22" s="71"/>
      <c r="I22" s="23"/>
      <c r="J22" s="24">
        <v>5</v>
      </c>
      <c r="K22" s="25" t="s">
        <v>589</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469" t="s">
        <v>12</v>
      </c>
      <c r="B23" s="470" t="s">
        <v>141</v>
      </c>
      <c r="C23" s="462" t="s">
        <v>281</v>
      </c>
      <c r="D23" s="463"/>
      <c r="E23" s="464"/>
      <c r="F23" s="465"/>
      <c r="G23" s="466" t="s">
        <v>15</v>
      </c>
      <c r="H23" s="467" t="s">
        <v>27</v>
      </c>
      <c r="I23" s="23"/>
      <c r="J23" s="24">
        <v>6</v>
      </c>
      <c r="K23" s="25" t="s">
        <v>590</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469"/>
      <c r="B24" s="471"/>
      <c r="C24" s="252" t="s">
        <v>280</v>
      </c>
      <c r="D24" s="253" t="s">
        <v>217</v>
      </c>
      <c r="E24" s="251" t="s">
        <v>14</v>
      </c>
      <c r="F24" s="251" t="s">
        <v>45</v>
      </c>
      <c r="G24" s="466"/>
      <c r="H24" s="468"/>
      <c r="I24" s="23"/>
      <c r="J24" s="24">
        <v>7</v>
      </c>
      <c r="K24" s="25" t="s">
        <v>591</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v>1</v>
      </c>
      <c r="B25" s="70"/>
      <c r="C25" s="117"/>
      <c r="D25" s="117"/>
      <c r="E25" s="181"/>
      <c r="F25" s="182"/>
      <c r="G25" s="233"/>
      <c r="H25" s="71"/>
      <c r="I25" s="23"/>
      <c r="J25" s="24">
        <v>8</v>
      </c>
      <c r="K25" s="25" t="s">
        <v>592</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v>2</v>
      </c>
      <c r="B26" s="70"/>
      <c r="C26" s="117"/>
      <c r="D26" s="117"/>
      <c r="E26" s="181"/>
      <c r="F26" s="182"/>
      <c r="G26" s="118"/>
      <c r="H26" s="71"/>
      <c r="I26" s="23"/>
      <c r="J26" s="485" t="s">
        <v>18</v>
      </c>
      <c r="K26" s="486"/>
      <c r="L26" s="486"/>
      <c r="M26" s="486"/>
      <c r="N26" s="486"/>
      <c r="O26" s="486"/>
      <c r="P26" s="486"/>
      <c r="Q26" s="486"/>
      <c r="R26" s="487"/>
    </row>
    <row r="27" spans="1:18" s="20" customFormat="1" ht="27.6" customHeight="1" x14ac:dyDescent="0.2">
      <c r="A27" s="70">
        <v>3</v>
      </c>
      <c r="B27" s="70"/>
      <c r="C27" s="117"/>
      <c r="D27" s="117"/>
      <c r="E27" s="181"/>
      <c r="F27" s="182"/>
      <c r="G27" s="118"/>
      <c r="H27" s="71"/>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70">
        <v>4</v>
      </c>
      <c r="B28" s="70"/>
      <c r="C28" s="117"/>
      <c r="D28" s="117"/>
      <c r="E28" s="181"/>
      <c r="F28" s="182"/>
      <c r="G28" s="118"/>
      <c r="H28" s="71"/>
      <c r="I28" s="23"/>
      <c r="J28" s="24">
        <v>1</v>
      </c>
      <c r="K28" s="25" t="s">
        <v>593</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27.6" customHeight="1" x14ac:dyDescent="0.2">
      <c r="A29" s="70">
        <v>5</v>
      </c>
      <c r="B29" s="70"/>
      <c r="C29" s="117"/>
      <c r="D29" s="117"/>
      <c r="E29" s="181"/>
      <c r="F29" s="182"/>
      <c r="G29" s="118"/>
      <c r="H29" s="71"/>
      <c r="I29" s="23"/>
      <c r="J29" s="24">
        <v>2</v>
      </c>
      <c r="K29" s="25" t="s">
        <v>594</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27.6" customHeight="1" x14ac:dyDescent="0.2">
      <c r="A30" s="70">
        <v>6</v>
      </c>
      <c r="B30" s="70"/>
      <c r="C30" s="117"/>
      <c r="D30" s="117"/>
      <c r="E30" s="181"/>
      <c r="F30" s="182"/>
      <c r="G30" s="118"/>
      <c r="H30" s="71"/>
      <c r="I30" s="23"/>
      <c r="J30" s="24">
        <v>3</v>
      </c>
      <c r="K30" s="25" t="s">
        <v>595</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27.6" customHeight="1" x14ac:dyDescent="0.2">
      <c r="A31" s="70">
        <v>7</v>
      </c>
      <c r="B31" s="70"/>
      <c r="C31" s="117"/>
      <c r="D31" s="117"/>
      <c r="E31" s="181"/>
      <c r="F31" s="182"/>
      <c r="G31" s="118"/>
      <c r="H31" s="71"/>
      <c r="I31" s="23"/>
      <c r="J31" s="24">
        <v>4</v>
      </c>
      <c r="K31" s="25" t="s">
        <v>596</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27.6" customHeight="1" x14ac:dyDescent="0.2">
      <c r="A32" s="469" t="s">
        <v>12</v>
      </c>
      <c r="B32" s="470" t="s">
        <v>141</v>
      </c>
      <c r="C32" s="462" t="s">
        <v>281</v>
      </c>
      <c r="D32" s="463"/>
      <c r="E32" s="464"/>
      <c r="F32" s="465"/>
      <c r="G32" s="466" t="s">
        <v>15</v>
      </c>
      <c r="H32" s="467" t="s">
        <v>27</v>
      </c>
      <c r="I32" s="23"/>
      <c r="J32" s="24">
        <v>5</v>
      </c>
      <c r="K32" s="25" t="s">
        <v>597</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8" s="20" customFormat="1" ht="27.6" customHeight="1" x14ac:dyDescent="0.2">
      <c r="A33" s="469"/>
      <c r="B33" s="471"/>
      <c r="C33" s="252" t="s">
        <v>280</v>
      </c>
      <c r="D33" s="253" t="s">
        <v>217</v>
      </c>
      <c r="E33" s="251" t="s">
        <v>14</v>
      </c>
      <c r="F33" s="251" t="s">
        <v>45</v>
      </c>
      <c r="G33" s="466"/>
      <c r="H33" s="468"/>
      <c r="I33" s="23"/>
      <c r="J33" s="24">
        <v>6</v>
      </c>
      <c r="K33" s="25" t="s">
        <v>598</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v>1</v>
      </c>
      <c r="B34" s="70"/>
      <c r="C34" s="117"/>
      <c r="D34" s="117"/>
      <c r="E34" s="181"/>
      <c r="F34" s="182"/>
      <c r="G34" s="233"/>
      <c r="H34" s="71"/>
      <c r="I34" s="23"/>
      <c r="J34" s="24">
        <v>7</v>
      </c>
      <c r="K34" s="25" t="s">
        <v>599</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v>2</v>
      </c>
      <c r="B35" s="70"/>
      <c r="C35" s="117"/>
      <c r="D35" s="117"/>
      <c r="E35" s="181"/>
      <c r="F35" s="182"/>
      <c r="G35" s="233"/>
      <c r="H35" s="71"/>
      <c r="I35" s="23"/>
      <c r="J35" s="24">
        <v>8</v>
      </c>
      <c r="K35" s="25" t="s">
        <v>600</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469" t="s">
        <v>12</v>
      </c>
      <c r="B36" s="470" t="s">
        <v>141</v>
      </c>
      <c r="C36" s="462" t="s">
        <v>281</v>
      </c>
      <c r="D36" s="463"/>
      <c r="E36" s="464"/>
      <c r="F36" s="465"/>
      <c r="G36" s="466" t="s">
        <v>15</v>
      </c>
      <c r="H36" s="467" t="s">
        <v>27</v>
      </c>
      <c r="I36" s="23"/>
      <c r="J36" s="485" t="s">
        <v>42</v>
      </c>
      <c r="K36" s="486"/>
      <c r="L36" s="486"/>
      <c r="M36" s="486"/>
      <c r="N36" s="486"/>
      <c r="O36" s="486"/>
      <c r="P36" s="486"/>
      <c r="Q36" s="486"/>
      <c r="R36" s="487"/>
    </row>
    <row r="37" spans="1:18" s="20" customFormat="1" ht="27.6" customHeight="1" x14ac:dyDescent="0.2">
      <c r="A37" s="469"/>
      <c r="B37" s="471"/>
      <c r="C37" s="252" t="s">
        <v>280</v>
      </c>
      <c r="D37" s="253" t="s">
        <v>217</v>
      </c>
      <c r="E37" s="251" t="s">
        <v>14</v>
      </c>
      <c r="F37" s="251" t="s">
        <v>45</v>
      </c>
      <c r="G37" s="466"/>
      <c r="H37" s="468"/>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70">
        <v>1</v>
      </c>
      <c r="B38" s="70"/>
      <c r="C38" s="117"/>
      <c r="D38" s="117"/>
      <c r="E38" s="181"/>
      <c r="F38" s="182"/>
      <c r="G38" s="118"/>
      <c r="H38" s="71"/>
      <c r="I38" s="23"/>
      <c r="J38" s="24">
        <v>1</v>
      </c>
      <c r="K38" s="25" t="s">
        <v>601</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70">
        <v>2</v>
      </c>
      <c r="B39" s="70"/>
      <c r="C39" s="117"/>
      <c r="D39" s="117"/>
      <c r="E39" s="181"/>
      <c r="F39" s="182"/>
      <c r="G39" s="118"/>
      <c r="H39" s="71"/>
      <c r="I39" s="23"/>
      <c r="J39" s="24">
        <v>2</v>
      </c>
      <c r="K39" s="25" t="s">
        <v>602</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v>3</v>
      </c>
      <c r="B40" s="70"/>
      <c r="C40" s="117"/>
      <c r="D40" s="117"/>
      <c r="E40" s="181"/>
      <c r="F40" s="182"/>
      <c r="G40" s="118"/>
      <c r="H40" s="71"/>
      <c r="I40" s="23"/>
      <c r="J40" s="24">
        <v>3</v>
      </c>
      <c r="K40" s="25" t="s">
        <v>603</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v>4</v>
      </c>
      <c r="B41" s="70"/>
      <c r="C41" s="117"/>
      <c r="D41" s="117"/>
      <c r="E41" s="181"/>
      <c r="F41" s="182"/>
      <c r="G41" s="118"/>
      <c r="H41" s="71"/>
      <c r="I41" s="23"/>
      <c r="J41" s="24">
        <v>4</v>
      </c>
      <c r="K41" s="25" t="s">
        <v>604</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469" t="s">
        <v>12</v>
      </c>
      <c r="B42" s="470" t="s">
        <v>141</v>
      </c>
      <c r="C42" s="462" t="s">
        <v>281</v>
      </c>
      <c r="D42" s="463"/>
      <c r="E42" s="464"/>
      <c r="F42" s="465"/>
      <c r="G42" s="466" t="s">
        <v>15</v>
      </c>
      <c r="H42" s="467" t="s">
        <v>27</v>
      </c>
      <c r="I42" s="23"/>
      <c r="J42" s="24">
        <v>5</v>
      </c>
      <c r="K42" s="25" t="s">
        <v>605</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469"/>
      <c r="B43" s="471"/>
      <c r="C43" s="252" t="s">
        <v>280</v>
      </c>
      <c r="D43" s="253" t="s">
        <v>217</v>
      </c>
      <c r="E43" s="251" t="s">
        <v>14</v>
      </c>
      <c r="F43" s="251" t="s">
        <v>45</v>
      </c>
      <c r="G43" s="466"/>
      <c r="H43" s="468"/>
      <c r="I43" s="23"/>
      <c r="J43" s="24">
        <v>6</v>
      </c>
      <c r="K43" s="25" t="s">
        <v>606</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70">
        <v>1</v>
      </c>
      <c r="B44" s="70"/>
      <c r="C44" s="117"/>
      <c r="D44" s="117"/>
      <c r="E44" s="181"/>
      <c r="F44" s="182"/>
      <c r="G44" s="118"/>
      <c r="H44" s="71"/>
      <c r="I44" s="23"/>
      <c r="J44" s="24">
        <v>7</v>
      </c>
      <c r="K44" s="25" t="s">
        <v>607</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70">
        <v>2</v>
      </c>
      <c r="B45" s="70"/>
      <c r="C45" s="117"/>
      <c r="D45" s="117"/>
      <c r="E45" s="181"/>
      <c r="F45" s="182"/>
      <c r="G45" s="118"/>
      <c r="H45" s="71"/>
      <c r="I45" s="23"/>
      <c r="J45" s="24">
        <v>8</v>
      </c>
      <c r="K45" s="25" t="s">
        <v>608</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70">
        <v>3</v>
      </c>
      <c r="B46" s="70"/>
      <c r="C46" s="117"/>
      <c r="D46" s="117"/>
      <c r="E46" s="181"/>
      <c r="F46" s="182"/>
      <c r="G46" s="118"/>
      <c r="H46" s="71"/>
      <c r="I46" s="23"/>
      <c r="J46" s="485" t="s">
        <v>43</v>
      </c>
      <c r="K46" s="486"/>
      <c r="L46" s="486"/>
      <c r="M46" s="486"/>
      <c r="N46" s="486"/>
      <c r="O46" s="486"/>
      <c r="P46" s="486"/>
      <c r="Q46" s="486"/>
      <c r="R46" s="487"/>
    </row>
    <row r="47" spans="1:18" s="20" customFormat="1" ht="27.6" customHeight="1" x14ac:dyDescent="0.2">
      <c r="A47" s="70">
        <v>4</v>
      </c>
      <c r="B47" s="70"/>
      <c r="C47" s="117"/>
      <c r="D47" s="117"/>
      <c r="E47" s="181"/>
      <c r="F47" s="182"/>
      <c r="G47" s="118"/>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v>5</v>
      </c>
      <c r="B48" s="70"/>
      <c r="C48" s="117"/>
      <c r="D48" s="117"/>
      <c r="E48" s="181"/>
      <c r="F48" s="182"/>
      <c r="G48" s="118"/>
      <c r="H48" s="71"/>
      <c r="I48" s="23"/>
      <c r="J48" s="24">
        <v>1</v>
      </c>
      <c r="K48" s="25" t="s">
        <v>609</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469" t="s">
        <v>12</v>
      </c>
      <c r="B49" s="470" t="s">
        <v>141</v>
      </c>
      <c r="C49" s="462" t="s">
        <v>281</v>
      </c>
      <c r="D49" s="463"/>
      <c r="E49" s="464"/>
      <c r="F49" s="465"/>
      <c r="G49" s="466" t="s">
        <v>15</v>
      </c>
      <c r="H49" s="467" t="s">
        <v>27</v>
      </c>
      <c r="I49" s="23"/>
      <c r="J49" s="24">
        <v>2</v>
      </c>
      <c r="K49" s="25" t="s">
        <v>610</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469"/>
      <c r="B50" s="471"/>
      <c r="C50" s="252" t="s">
        <v>280</v>
      </c>
      <c r="D50" s="253" t="s">
        <v>217</v>
      </c>
      <c r="E50" s="251" t="s">
        <v>14</v>
      </c>
      <c r="F50" s="251" t="s">
        <v>45</v>
      </c>
      <c r="G50" s="466"/>
      <c r="H50" s="468"/>
      <c r="I50" s="23"/>
      <c r="J50" s="24">
        <v>3</v>
      </c>
      <c r="K50" s="25" t="s">
        <v>611</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70">
        <v>1</v>
      </c>
      <c r="B51" s="70"/>
      <c r="C51" s="117"/>
      <c r="D51" s="117"/>
      <c r="E51" s="181"/>
      <c r="F51" s="182"/>
      <c r="G51" s="118"/>
      <c r="H51" s="71"/>
      <c r="I51" s="23"/>
      <c r="J51" s="24">
        <v>4</v>
      </c>
      <c r="K51" s="25" t="s">
        <v>612</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70"/>
      <c r="B52" s="70"/>
      <c r="C52" s="117"/>
      <c r="D52" s="117"/>
      <c r="E52" s="181"/>
      <c r="F52" s="182"/>
      <c r="G52" s="118"/>
      <c r="H52" s="71"/>
      <c r="I52" s="23"/>
      <c r="J52" s="24">
        <v>5</v>
      </c>
      <c r="K52" s="25" t="s">
        <v>613</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70"/>
      <c r="B53" s="70"/>
      <c r="C53" s="117"/>
      <c r="D53" s="117"/>
      <c r="E53" s="181"/>
      <c r="F53" s="182"/>
      <c r="G53" s="118"/>
      <c r="H53" s="71"/>
      <c r="I53" s="23"/>
      <c r="J53" s="24">
        <v>6</v>
      </c>
      <c r="K53" s="25" t="s">
        <v>614</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70"/>
      <c r="B54" s="70"/>
      <c r="C54" s="117"/>
      <c r="D54" s="117"/>
      <c r="E54" s="181"/>
      <c r="F54" s="182"/>
      <c r="G54" s="118"/>
      <c r="H54" s="71"/>
      <c r="I54" s="23"/>
      <c r="J54" s="24">
        <v>7</v>
      </c>
      <c r="K54" s="25" t="s">
        <v>615</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70"/>
      <c r="B55" s="70"/>
      <c r="C55" s="117"/>
      <c r="D55" s="117"/>
      <c r="E55" s="181"/>
      <c r="F55" s="182"/>
      <c r="G55" s="118"/>
      <c r="H55" s="71"/>
      <c r="I55" s="23"/>
      <c r="J55" s="24">
        <v>8</v>
      </c>
      <c r="K55" s="25" t="s">
        <v>616</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63">
    <mergeCell ref="J46:R46"/>
    <mergeCell ref="A49:A50"/>
    <mergeCell ref="B49:B50"/>
    <mergeCell ref="C49:D49"/>
    <mergeCell ref="E49:F49"/>
    <mergeCell ref="G49:G50"/>
    <mergeCell ref="H49:H50"/>
    <mergeCell ref="J36:R36"/>
    <mergeCell ref="A42:A43"/>
    <mergeCell ref="B42:B43"/>
    <mergeCell ref="C42:D42"/>
    <mergeCell ref="E42:F42"/>
    <mergeCell ref="G42:G43"/>
    <mergeCell ref="H42:H43"/>
    <mergeCell ref="A36:A37"/>
    <mergeCell ref="B36:B37"/>
    <mergeCell ref="C36:D36"/>
    <mergeCell ref="E36:F36"/>
    <mergeCell ref="G36:G37"/>
    <mergeCell ref="H36:H37"/>
    <mergeCell ref="J26:R26"/>
    <mergeCell ref="A32:A33"/>
    <mergeCell ref="B32:B33"/>
    <mergeCell ref="C32:D32"/>
    <mergeCell ref="E32:F32"/>
    <mergeCell ref="G32:G33"/>
    <mergeCell ref="H32:H33"/>
    <mergeCell ref="J16:R16"/>
    <mergeCell ref="A23:A24"/>
    <mergeCell ref="B23:B24"/>
    <mergeCell ref="C23:D23"/>
    <mergeCell ref="E23:F23"/>
    <mergeCell ref="G23:G24"/>
    <mergeCell ref="H23:H24"/>
    <mergeCell ref="A16:A17"/>
    <mergeCell ref="B16:B17"/>
    <mergeCell ref="C16:D16"/>
    <mergeCell ref="E16:F16"/>
    <mergeCell ref="G16:G17"/>
    <mergeCell ref="H16:H17"/>
    <mergeCell ref="H10:H11"/>
    <mergeCell ref="A4:C4"/>
    <mergeCell ref="E4:F4"/>
    <mergeCell ref="P5:R5"/>
    <mergeCell ref="A6:A7"/>
    <mergeCell ref="B6:B7"/>
    <mergeCell ref="C6:D6"/>
    <mergeCell ref="E6:F6"/>
    <mergeCell ref="G6:G7"/>
    <mergeCell ref="H6:H7"/>
    <mergeCell ref="J6:R6"/>
    <mergeCell ref="A10:A11"/>
    <mergeCell ref="B10:B11"/>
    <mergeCell ref="C10:D10"/>
    <mergeCell ref="E10:F10"/>
    <mergeCell ref="G10:G11"/>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7"/>
  <sheetViews>
    <sheetView view="pageBreakPreview" zoomScale="80" zoomScaleNormal="100" zoomScaleSheetLayoutView="80" workbookViewId="0">
      <selection activeCell="N13" sqref="N13"/>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346"/>
      <c r="E3" s="480" t="str">
        <f>'YARIŞMA PROGRAMI'!C19</f>
        <v>400 Metre Engelli</v>
      </c>
      <c r="F3" s="480"/>
      <c r="G3" s="474"/>
      <c r="H3" s="474"/>
      <c r="I3" s="11"/>
      <c r="J3" s="481"/>
      <c r="K3" s="481"/>
      <c r="L3" s="481"/>
      <c r="M3" s="12"/>
      <c r="N3" s="12"/>
      <c r="O3" s="345"/>
      <c r="P3" s="475"/>
      <c r="Q3" s="475"/>
      <c r="R3" s="475"/>
    </row>
    <row r="4" spans="1:18" s="13" customFormat="1" ht="17.25" customHeight="1" x14ac:dyDescent="0.2">
      <c r="A4" s="472" t="s">
        <v>145</v>
      </c>
      <c r="B4" s="472"/>
      <c r="C4" s="472"/>
      <c r="D4" s="347"/>
      <c r="E4" s="479" t="str">
        <f>'YARIŞMA BİLGİLERİ'!F21</f>
        <v>Master Kadınlar</v>
      </c>
      <c r="F4" s="479"/>
      <c r="G4" s="35"/>
      <c r="H4" s="35"/>
      <c r="I4" s="35"/>
      <c r="J4" s="35"/>
      <c r="K4" s="35"/>
      <c r="L4" s="35"/>
      <c r="M4" s="36"/>
      <c r="N4" s="36"/>
      <c r="O4" s="81" t="s">
        <v>5</v>
      </c>
      <c r="P4" s="254">
        <f>'YARIŞMA PROGRAMI'!B19</f>
        <v>42211.729166666664</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c r="F6" s="465"/>
      <c r="G6" s="466" t="s">
        <v>15</v>
      </c>
      <c r="H6" s="467" t="s">
        <v>27</v>
      </c>
      <c r="J6" s="485" t="s">
        <v>16</v>
      </c>
      <c r="K6" s="486"/>
      <c r="L6" s="486"/>
      <c r="M6" s="486"/>
      <c r="N6" s="486"/>
      <c r="O6" s="486"/>
      <c r="P6" s="486"/>
      <c r="Q6" s="486"/>
      <c r="R6" s="487"/>
    </row>
    <row r="7" spans="1:18" ht="24.75" customHeight="1" x14ac:dyDescent="0.2">
      <c r="A7" s="469"/>
      <c r="B7" s="471"/>
      <c r="C7" s="337" t="s">
        <v>280</v>
      </c>
      <c r="D7" s="338" t="s">
        <v>217</v>
      </c>
      <c r="E7" s="348" t="s">
        <v>14</v>
      </c>
      <c r="F7" s="348"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c r="C8" s="117"/>
      <c r="D8" s="117"/>
      <c r="E8" s="181"/>
      <c r="F8" s="182"/>
      <c r="G8" s="233"/>
      <c r="H8" s="71"/>
      <c r="I8" s="23"/>
      <c r="J8" s="24">
        <v>1</v>
      </c>
      <c r="K8" s="25" t="s">
        <v>825</v>
      </c>
      <c r="L8" s="26" t="str">
        <f>IF(ISERROR(VLOOKUP(K8,'KAYIT LİSTESİ'!$B$4:$H$466,2,0)),"",(VLOOKUP(K8,'KAYIT LİSTESİ'!$B$4:$H$466,2,0)))</f>
        <v/>
      </c>
      <c r="M8" s="27" t="str">
        <f>IF(ISERROR(VLOOKUP(K8,'KAYIT LİSTESİ'!$B$4:$H$466,4,0)),"",(VLOOKUP(K8,'KAYIT LİSTESİ'!$B$4:$H$466,4,0)))</f>
        <v/>
      </c>
      <c r="N8" s="27" t="str">
        <f>IF(ISERROR(VLOOKUP(K8,'KAYIT LİSTESİ'!$B$4:$N$466,13,0)),"",(VLOOKUP(K8,'KAYIT LİSTESİ'!$B$4:$N$466,13,0)))</f>
        <v/>
      </c>
      <c r="O8" s="46" t="str">
        <f>IF(ISERROR(VLOOKUP(K8,'KAYIT LİSTESİ'!$B$4:$H$466,5,0)),"",(VLOOKUP(K8,'KAYIT LİSTESİ'!$B$4:$H$466,5,0)))</f>
        <v/>
      </c>
      <c r="P8" s="46" t="str">
        <f>IF(ISERROR(VLOOKUP(K8,'KAYIT LİSTESİ'!$B$4:$H$466,6,0)),"",(VLOOKUP(K8,'KAYIT LİSTESİ'!$B$4:$H$466,6,0)))</f>
        <v/>
      </c>
      <c r="Q8" s="233"/>
      <c r="R8" s="26"/>
    </row>
    <row r="9" spans="1:18" s="20" customFormat="1" ht="27.6" customHeight="1" x14ac:dyDescent="0.2">
      <c r="A9" s="70"/>
      <c r="B9" s="70"/>
      <c r="C9" s="117"/>
      <c r="D9" s="117"/>
      <c r="E9" s="181"/>
      <c r="F9" s="182"/>
      <c r="G9" s="233"/>
      <c r="H9" s="71"/>
      <c r="I9" s="23"/>
      <c r="J9" s="24">
        <v>2</v>
      </c>
      <c r="K9" s="25" t="s">
        <v>826</v>
      </c>
      <c r="L9" s="26" t="str">
        <f>IF(ISERROR(VLOOKUP(K9,'KAYIT LİSTESİ'!$B$4:$H$466,2,0)),"",(VLOOKUP(K9,'KAYIT LİSTESİ'!$B$4:$H$466,2,0)))</f>
        <v/>
      </c>
      <c r="M9" s="27" t="str">
        <f>IF(ISERROR(VLOOKUP(K9,'KAYIT LİSTESİ'!$B$4:$H$466,4,0)),"",(VLOOKUP(K9,'KAYIT LİSTESİ'!$B$4:$H$466,4,0)))</f>
        <v/>
      </c>
      <c r="N9" s="27" t="str">
        <f>IF(ISERROR(VLOOKUP(K9,'KAYIT LİSTESİ'!$B$4:$N$466,13,0)),"",(VLOOKUP(K9,'KAYIT LİSTESİ'!$B$4:$N$466,13,0)))</f>
        <v/>
      </c>
      <c r="O9" s="46" t="str">
        <f>IF(ISERROR(VLOOKUP(K9,'KAYIT LİSTESİ'!$B$4:$H$466,5,0)),"",(VLOOKUP(K9,'KAYIT LİSTESİ'!$B$4:$H$466,5,0)))</f>
        <v/>
      </c>
      <c r="P9" s="46" t="str">
        <f>IF(ISERROR(VLOOKUP(K9,'KAYIT LİSTESİ'!$B$4:$H$466,6,0)),"",(VLOOKUP(K9,'KAYIT LİSTESİ'!$B$4:$H$466,6,0)))</f>
        <v/>
      </c>
      <c r="Q9" s="233"/>
      <c r="R9" s="26"/>
    </row>
    <row r="10" spans="1:18" s="20" customFormat="1" ht="27.6" customHeight="1" x14ac:dyDescent="0.2">
      <c r="A10" s="70"/>
      <c r="B10" s="70"/>
      <c r="C10" s="117"/>
      <c r="D10" s="117"/>
      <c r="E10" s="181"/>
      <c r="F10" s="182"/>
      <c r="G10" s="118"/>
      <c r="H10" s="71"/>
      <c r="I10" s="23"/>
      <c r="J10" s="24">
        <v>3</v>
      </c>
      <c r="K10" s="25" t="s">
        <v>827</v>
      </c>
      <c r="L10" s="26" t="str">
        <f>IF(ISERROR(VLOOKUP(K10,'KAYIT LİSTESİ'!$B$4:$H$466,2,0)),"",(VLOOKUP(K10,'KAYIT LİSTESİ'!$B$4:$H$466,2,0)))</f>
        <v/>
      </c>
      <c r="M10" s="27" t="str">
        <f>IF(ISERROR(VLOOKUP(K10,'KAYIT LİSTESİ'!$B$4:$H$466,4,0)),"",(VLOOKUP(K10,'KAYIT LİSTESİ'!$B$4:$H$466,4,0)))</f>
        <v/>
      </c>
      <c r="N10" s="27" t="str">
        <f>IF(ISERROR(VLOOKUP(K10,'KAYIT LİSTESİ'!$B$4:$N$466,13,0)),"",(VLOOKUP(K10,'KAYIT LİSTESİ'!$B$4:$N$466,13,0)))</f>
        <v/>
      </c>
      <c r="O10" s="46" t="str">
        <f>IF(ISERROR(VLOOKUP(K10,'KAYIT LİSTESİ'!$B$4:$H$466,5,0)),"",(VLOOKUP(K10,'KAYIT LİSTESİ'!$B$4:$H$466,5,0)))</f>
        <v/>
      </c>
      <c r="P10" s="46" t="str">
        <f>IF(ISERROR(VLOOKUP(K10,'KAYIT LİSTESİ'!$B$4:$H$466,6,0)),"",(VLOOKUP(K10,'KAYIT LİSTESİ'!$B$4:$H$466,6,0)))</f>
        <v/>
      </c>
      <c r="Q10" s="233"/>
      <c r="R10" s="26"/>
    </row>
    <row r="11" spans="1:18" s="20" customFormat="1" ht="27.6" customHeight="1" x14ac:dyDescent="0.2">
      <c r="A11" s="70"/>
      <c r="B11" s="70"/>
      <c r="C11" s="117"/>
      <c r="D11" s="117"/>
      <c r="E11" s="181"/>
      <c r="F11" s="182"/>
      <c r="G11" s="118"/>
      <c r="H11" s="71"/>
      <c r="I11" s="23"/>
      <c r="J11" s="24">
        <v>4</v>
      </c>
      <c r="K11" s="25" t="s">
        <v>828</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27.6" customHeight="1" x14ac:dyDescent="0.2">
      <c r="A12" s="70"/>
      <c r="B12" s="70"/>
      <c r="C12" s="117"/>
      <c r="D12" s="117"/>
      <c r="E12" s="181"/>
      <c r="F12" s="182"/>
      <c r="G12" s="118"/>
      <c r="H12" s="71"/>
      <c r="I12" s="23"/>
      <c r="J12" s="24">
        <v>5</v>
      </c>
      <c r="K12" s="25" t="s">
        <v>829</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27.6" customHeight="1" x14ac:dyDescent="0.2">
      <c r="A13" s="70"/>
      <c r="B13" s="70"/>
      <c r="C13" s="117"/>
      <c r="D13" s="117"/>
      <c r="E13" s="181"/>
      <c r="F13" s="182"/>
      <c r="G13" s="118"/>
      <c r="H13" s="71"/>
      <c r="I13" s="23"/>
      <c r="J13" s="24">
        <v>6</v>
      </c>
      <c r="K13" s="25" t="s">
        <v>830</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27.6" customHeight="1" x14ac:dyDescent="0.2">
      <c r="A14" s="70"/>
      <c r="B14" s="70"/>
      <c r="C14" s="117"/>
      <c r="D14" s="117"/>
      <c r="E14" s="181"/>
      <c r="F14" s="182"/>
      <c r="G14" s="118"/>
      <c r="H14" s="71"/>
      <c r="I14" s="23"/>
      <c r="J14" s="24">
        <v>7</v>
      </c>
      <c r="K14" s="25" t="s">
        <v>831</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27.6" customHeight="1" x14ac:dyDescent="0.2">
      <c r="A15" s="70"/>
      <c r="B15" s="70"/>
      <c r="C15" s="117"/>
      <c r="D15" s="117"/>
      <c r="E15" s="181"/>
      <c r="F15" s="182"/>
      <c r="G15" s="118"/>
      <c r="H15" s="71"/>
      <c r="I15" s="23"/>
      <c r="J15" s="24">
        <v>8</v>
      </c>
      <c r="K15" s="25" t="s">
        <v>832</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70"/>
      <c r="B16" s="70"/>
      <c r="C16" s="117"/>
      <c r="D16" s="117"/>
      <c r="E16" s="181"/>
      <c r="F16" s="182"/>
      <c r="G16" s="118"/>
      <c r="H16" s="71"/>
      <c r="I16" s="23"/>
      <c r="J16" s="485" t="s">
        <v>17</v>
      </c>
      <c r="K16" s="486"/>
      <c r="L16" s="486"/>
      <c r="M16" s="486"/>
      <c r="N16" s="486"/>
      <c r="O16" s="486"/>
      <c r="P16" s="486"/>
      <c r="Q16" s="486"/>
      <c r="R16" s="487"/>
    </row>
    <row r="17" spans="1:18" s="20" customFormat="1" ht="27.6" customHeight="1" x14ac:dyDescent="0.2">
      <c r="A17" s="70"/>
      <c r="B17" s="70"/>
      <c r="C17" s="117"/>
      <c r="D17" s="117"/>
      <c r="E17" s="181"/>
      <c r="F17" s="182"/>
      <c r="G17" s="118"/>
      <c r="H17" s="71"/>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469" t="s">
        <v>12</v>
      </c>
      <c r="B18" s="470" t="s">
        <v>141</v>
      </c>
      <c r="C18" s="462" t="s">
        <v>281</v>
      </c>
      <c r="D18" s="463"/>
      <c r="E18" s="464"/>
      <c r="F18" s="465"/>
      <c r="G18" s="466" t="s">
        <v>15</v>
      </c>
      <c r="H18" s="467" t="s">
        <v>27</v>
      </c>
      <c r="I18" s="23"/>
      <c r="J18" s="24">
        <v>1</v>
      </c>
      <c r="K18" s="25" t="s">
        <v>833</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7.6" customHeight="1" x14ac:dyDescent="0.2">
      <c r="A19" s="469"/>
      <c r="B19" s="471"/>
      <c r="C19" s="337" t="s">
        <v>280</v>
      </c>
      <c r="D19" s="338" t="s">
        <v>217</v>
      </c>
      <c r="E19" s="348" t="s">
        <v>14</v>
      </c>
      <c r="F19" s="348" t="s">
        <v>45</v>
      </c>
      <c r="G19" s="466"/>
      <c r="H19" s="468"/>
      <c r="I19" s="23"/>
      <c r="J19" s="24">
        <v>2</v>
      </c>
      <c r="K19" s="25" t="s">
        <v>834</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7.6" customHeight="1" x14ac:dyDescent="0.2">
      <c r="A20" s="70"/>
      <c r="B20" s="70"/>
      <c r="C20" s="117"/>
      <c r="D20" s="117"/>
      <c r="E20" s="181"/>
      <c r="F20" s="182"/>
      <c r="G20" s="233"/>
      <c r="H20" s="234"/>
      <c r="I20" s="23"/>
      <c r="J20" s="24">
        <v>3</v>
      </c>
      <c r="K20" s="25" t="s">
        <v>835</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27.6" customHeight="1" x14ac:dyDescent="0.2">
      <c r="A21" s="70"/>
      <c r="B21" s="70"/>
      <c r="C21" s="117"/>
      <c r="D21" s="117"/>
      <c r="E21" s="181"/>
      <c r="F21" s="182"/>
      <c r="G21" s="233"/>
      <c r="H21" s="71"/>
      <c r="I21" s="23"/>
      <c r="J21" s="24">
        <v>4</v>
      </c>
      <c r="K21" s="25" t="s">
        <v>836</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27.6" customHeight="1" x14ac:dyDescent="0.2">
      <c r="A22" s="70"/>
      <c r="B22" s="70"/>
      <c r="C22" s="117"/>
      <c r="D22" s="117"/>
      <c r="E22" s="181"/>
      <c r="F22" s="182"/>
      <c r="G22" s="233"/>
      <c r="H22" s="71"/>
      <c r="I22" s="23"/>
      <c r="J22" s="24">
        <v>5</v>
      </c>
      <c r="K22" s="25" t="s">
        <v>837</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70"/>
      <c r="B23" s="70"/>
      <c r="C23" s="117"/>
      <c r="D23" s="117"/>
      <c r="E23" s="181"/>
      <c r="F23" s="182"/>
      <c r="G23" s="233"/>
      <c r="H23" s="71"/>
      <c r="I23" s="23"/>
      <c r="J23" s="24">
        <v>6</v>
      </c>
      <c r="K23" s="25" t="s">
        <v>838</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70"/>
      <c r="B24" s="70"/>
      <c r="C24" s="117"/>
      <c r="D24" s="117"/>
      <c r="E24" s="181"/>
      <c r="F24" s="182"/>
      <c r="G24" s="233"/>
      <c r="H24" s="71"/>
      <c r="I24" s="23"/>
      <c r="J24" s="24">
        <v>7</v>
      </c>
      <c r="K24" s="25" t="s">
        <v>839</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c r="B25" s="70"/>
      <c r="C25" s="117"/>
      <c r="D25" s="117"/>
      <c r="E25" s="181"/>
      <c r="F25" s="182"/>
      <c r="G25" s="233"/>
      <c r="H25" s="71"/>
      <c r="I25" s="23"/>
      <c r="J25" s="24">
        <v>8</v>
      </c>
      <c r="K25" s="25" t="s">
        <v>840</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c r="B26" s="70"/>
      <c r="C26" s="117"/>
      <c r="D26" s="117"/>
      <c r="E26" s="181"/>
      <c r="F26" s="182"/>
      <c r="G26" s="118"/>
      <c r="H26" s="71"/>
      <c r="I26" s="23"/>
      <c r="J26" s="485" t="s">
        <v>18</v>
      </c>
      <c r="K26" s="486"/>
      <c r="L26" s="486"/>
      <c r="M26" s="486"/>
      <c r="N26" s="486"/>
      <c r="O26" s="486"/>
      <c r="P26" s="486"/>
      <c r="Q26" s="486"/>
      <c r="R26" s="487"/>
    </row>
    <row r="27" spans="1:18" s="20" customFormat="1" ht="27.6" customHeight="1" x14ac:dyDescent="0.2">
      <c r="A27" s="70"/>
      <c r="B27" s="70"/>
      <c r="C27" s="117"/>
      <c r="D27" s="117"/>
      <c r="E27" s="181"/>
      <c r="F27" s="182"/>
      <c r="G27" s="118"/>
      <c r="H27" s="71"/>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70"/>
      <c r="B28" s="70"/>
      <c r="C28" s="117"/>
      <c r="D28" s="117"/>
      <c r="E28" s="181"/>
      <c r="F28" s="182"/>
      <c r="G28" s="118"/>
      <c r="H28" s="71"/>
      <c r="I28" s="23"/>
      <c r="J28" s="24">
        <v>1</v>
      </c>
      <c r="K28" s="25" t="s">
        <v>841</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27.6" customHeight="1" x14ac:dyDescent="0.2">
      <c r="A29" s="70"/>
      <c r="B29" s="70"/>
      <c r="C29" s="117"/>
      <c r="D29" s="117"/>
      <c r="E29" s="181"/>
      <c r="F29" s="182"/>
      <c r="G29" s="118"/>
      <c r="H29" s="71"/>
      <c r="I29" s="23"/>
      <c r="J29" s="24">
        <v>2</v>
      </c>
      <c r="K29" s="25" t="s">
        <v>842</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27.6" customHeight="1" x14ac:dyDescent="0.2">
      <c r="A30" s="70"/>
      <c r="B30" s="70"/>
      <c r="C30" s="117"/>
      <c r="D30" s="117"/>
      <c r="E30" s="181"/>
      <c r="F30" s="182"/>
      <c r="G30" s="118"/>
      <c r="H30" s="71"/>
      <c r="I30" s="23"/>
      <c r="J30" s="24">
        <v>3</v>
      </c>
      <c r="K30" s="25" t="s">
        <v>843</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27.6" customHeight="1" x14ac:dyDescent="0.2">
      <c r="A31" s="70"/>
      <c r="B31" s="70"/>
      <c r="C31" s="117"/>
      <c r="D31" s="117"/>
      <c r="E31" s="181"/>
      <c r="F31" s="182"/>
      <c r="G31" s="118"/>
      <c r="H31" s="71"/>
      <c r="I31" s="23"/>
      <c r="J31" s="24">
        <v>4</v>
      </c>
      <c r="K31" s="25" t="s">
        <v>844</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27.6" customHeight="1" x14ac:dyDescent="0.2">
      <c r="A32" s="469" t="s">
        <v>12</v>
      </c>
      <c r="B32" s="470" t="s">
        <v>141</v>
      </c>
      <c r="C32" s="462" t="s">
        <v>281</v>
      </c>
      <c r="D32" s="463"/>
      <c r="E32" s="464"/>
      <c r="F32" s="465"/>
      <c r="G32" s="466" t="s">
        <v>15</v>
      </c>
      <c r="H32" s="467" t="s">
        <v>27</v>
      </c>
      <c r="I32" s="23"/>
      <c r="J32" s="24">
        <v>5</v>
      </c>
      <c r="K32" s="25" t="s">
        <v>845</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8" s="20" customFormat="1" ht="27.6" customHeight="1" x14ac:dyDescent="0.2">
      <c r="A33" s="469"/>
      <c r="B33" s="471"/>
      <c r="C33" s="337" t="s">
        <v>280</v>
      </c>
      <c r="D33" s="338" t="s">
        <v>217</v>
      </c>
      <c r="E33" s="348" t="s">
        <v>14</v>
      </c>
      <c r="F33" s="348" t="s">
        <v>45</v>
      </c>
      <c r="G33" s="466"/>
      <c r="H33" s="468"/>
      <c r="I33" s="23"/>
      <c r="J33" s="24">
        <v>6</v>
      </c>
      <c r="K33" s="25" t="s">
        <v>846</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c r="B34" s="70"/>
      <c r="C34" s="117"/>
      <c r="D34" s="117"/>
      <c r="E34" s="181"/>
      <c r="F34" s="182"/>
      <c r="G34" s="233"/>
      <c r="H34" s="71"/>
      <c r="I34" s="23"/>
      <c r="J34" s="24">
        <v>7</v>
      </c>
      <c r="K34" s="25" t="s">
        <v>847</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c r="B35" s="70"/>
      <c r="C35" s="117"/>
      <c r="D35" s="117"/>
      <c r="E35" s="181"/>
      <c r="F35" s="182"/>
      <c r="G35" s="233"/>
      <c r="H35" s="71"/>
      <c r="I35" s="23"/>
      <c r="J35" s="24">
        <v>8</v>
      </c>
      <c r="K35" s="25" t="s">
        <v>848</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70"/>
      <c r="B36" s="70"/>
      <c r="C36" s="117"/>
      <c r="D36" s="117"/>
      <c r="E36" s="181"/>
      <c r="F36" s="182"/>
      <c r="G36" s="233"/>
      <c r="H36" s="71"/>
      <c r="I36" s="23"/>
      <c r="J36" s="485" t="s">
        <v>42</v>
      </c>
      <c r="K36" s="486"/>
      <c r="L36" s="486"/>
      <c r="M36" s="486"/>
      <c r="N36" s="486"/>
      <c r="O36" s="486"/>
      <c r="P36" s="486"/>
      <c r="Q36" s="486"/>
      <c r="R36" s="487"/>
    </row>
    <row r="37" spans="1:18" s="20" customFormat="1" ht="27.6" customHeight="1" x14ac:dyDescent="0.2">
      <c r="A37" s="70"/>
      <c r="B37" s="70"/>
      <c r="C37" s="117"/>
      <c r="D37" s="117"/>
      <c r="E37" s="181"/>
      <c r="F37" s="182"/>
      <c r="G37" s="118"/>
      <c r="H37" s="71"/>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70"/>
      <c r="B38" s="70"/>
      <c r="C38" s="117"/>
      <c r="D38" s="117"/>
      <c r="E38" s="181"/>
      <c r="F38" s="182"/>
      <c r="G38" s="118"/>
      <c r="H38" s="71"/>
      <c r="I38" s="23"/>
      <c r="J38" s="24">
        <v>1</v>
      </c>
      <c r="K38" s="25" t="s">
        <v>394</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70"/>
      <c r="B39" s="70"/>
      <c r="C39" s="117"/>
      <c r="D39" s="117"/>
      <c r="E39" s="181"/>
      <c r="F39" s="182"/>
      <c r="G39" s="118"/>
      <c r="H39" s="71"/>
      <c r="I39" s="23"/>
      <c r="J39" s="24">
        <v>2</v>
      </c>
      <c r="K39" s="25" t="s">
        <v>395</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c r="B40" s="70"/>
      <c r="C40" s="117"/>
      <c r="D40" s="117"/>
      <c r="E40" s="181"/>
      <c r="F40" s="182"/>
      <c r="G40" s="118"/>
      <c r="H40" s="71"/>
      <c r="I40" s="23"/>
      <c r="J40" s="24">
        <v>3</v>
      </c>
      <c r="K40" s="25" t="s">
        <v>396</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c r="B41" s="70"/>
      <c r="C41" s="117"/>
      <c r="D41" s="117"/>
      <c r="E41" s="181"/>
      <c r="F41" s="182"/>
      <c r="G41" s="118"/>
      <c r="H41" s="71"/>
      <c r="I41" s="23"/>
      <c r="J41" s="24">
        <v>4</v>
      </c>
      <c r="K41" s="25" t="s">
        <v>397</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70"/>
      <c r="B42" s="70"/>
      <c r="C42" s="117"/>
      <c r="D42" s="117"/>
      <c r="E42" s="181"/>
      <c r="F42" s="182"/>
      <c r="G42" s="118"/>
      <c r="H42" s="71"/>
      <c r="I42" s="23"/>
      <c r="J42" s="24">
        <v>5</v>
      </c>
      <c r="K42" s="25" t="s">
        <v>398</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70"/>
      <c r="B43" s="70"/>
      <c r="C43" s="117"/>
      <c r="D43" s="117"/>
      <c r="E43" s="181"/>
      <c r="F43" s="182"/>
      <c r="G43" s="118"/>
      <c r="H43" s="71"/>
      <c r="I43" s="23"/>
      <c r="J43" s="24">
        <v>6</v>
      </c>
      <c r="K43" s="25" t="s">
        <v>399</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70"/>
      <c r="B44" s="70"/>
      <c r="C44" s="117"/>
      <c r="D44" s="117"/>
      <c r="E44" s="181"/>
      <c r="F44" s="182"/>
      <c r="G44" s="118"/>
      <c r="H44" s="71"/>
      <c r="I44" s="23"/>
      <c r="J44" s="24">
        <v>7</v>
      </c>
      <c r="K44" s="25" t="s">
        <v>400</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70"/>
      <c r="B45" s="70"/>
      <c r="C45" s="117"/>
      <c r="D45" s="117"/>
      <c r="E45" s="181"/>
      <c r="F45" s="182"/>
      <c r="G45" s="118"/>
      <c r="H45" s="71"/>
      <c r="I45" s="23"/>
      <c r="J45" s="24">
        <v>8</v>
      </c>
      <c r="K45" s="25" t="s">
        <v>401</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70"/>
      <c r="B46" s="70"/>
      <c r="C46" s="117"/>
      <c r="D46" s="117"/>
      <c r="E46" s="181"/>
      <c r="F46" s="182"/>
      <c r="G46" s="118"/>
      <c r="H46" s="71"/>
      <c r="I46" s="23"/>
      <c r="J46" s="485" t="s">
        <v>43</v>
      </c>
      <c r="K46" s="486"/>
      <c r="L46" s="486"/>
      <c r="M46" s="486"/>
      <c r="N46" s="486"/>
      <c r="O46" s="486"/>
      <c r="P46" s="486"/>
      <c r="Q46" s="486"/>
      <c r="R46" s="487"/>
    </row>
    <row r="47" spans="1:18" s="20" customFormat="1" ht="27.6" customHeight="1" x14ac:dyDescent="0.2">
      <c r="A47" s="70"/>
      <c r="B47" s="70"/>
      <c r="C47" s="117"/>
      <c r="D47" s="117"/>
      <c r="E47" s="181"/>
      <c r="F47" s="182"/>
      <c r="G47" s="118"/>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c r="B48" s="70"/>
      <c r="C48" s="117"/>
      <c r="D48" s="117"/>
      <c r="E48" s="181"/>
      <c r="F48" s="182"/>
      <c r="G48" s="118"/>
      <c r="H48" s="71"/>
      <c r="I48" s="23"/>
      <c r="J48" s="24">
        <v>1</v>
      </c>
      <c r="K48" s="25" t="s">
        <v>402</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70"/>
      <c r="B49" s="70"/>
      <c r="C49" s="117"/>
      <c r="D49" s="117"/>
      <c r="E49" s="181"/>
      <c r="F49" s="182"/>
      <c r="G49" s="118"/>
      <c r="H49" s="71"/>
      <c r="I49" s="23"/>
      <c r="J49" s="24">
        <v>2</v>
      </c>
      <c r="K49" s="25" t="s">
        <v>403</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70"/>
      <c r="B50" s="70"/>
      <c r="C50" s="117"/>
      <c r="D50" s="117"/>
      <c r="E50" s="181"/>
      <c r="F50" s="182"/>
      <c r="G50" s="118"/>
      <c r="H50" s="71"/>
      <c r="I50" s="23"/>
      <c r="J50" s="24">
        <v>3</v>
      </c>
      <c r="K50" s="25" t="s">
        <v>404</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70"/>
      <c r="B51" s="70"/>
      <c r="C51" s="117"/>
      <c r="D51" s="117"/>
      <c r="E51" s="181"/>
      <c r="F51" s="182"/>
      <c r="G51" s="118"/>
      <c r="H51" s="71"/>
      <c r="I51" s="23"/>
      <c r="J51" s="24">
        <v>4</v>
      </c>
      <c r="K51" s="25" t="s">
        <v>405</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70"/>
      <c r="B52" s="70"/>
      <c r="C52" s="117"/>
      <c r="D52" s="117"/>
      <c r="E52" s="181"/>
      <c r="F52" s="182"/>
      <c r="G52" s="118"/>
      <c r="H52" s="71"/>
      <c r="I52" s="23"/>
      <c r="J52" s="24">
        <v>5</v>
      </c>
      <c r="K52" s="25" t="s">
        <v>406</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70"/>
      <c r="B53" s="70"/>
      <c r="C53" s="117"/>
      <c r="D53" s="117"/>
      <c r="E53" s="181"/>
      <c r="F53" s="182"/>
      <c r="G53" s="118"/>
      <c r="H53" s="71"/>
      <c r="I53" s="23"/>
      <c r="J53" s="24">
        <v>6</v>
      </c>
      <c r="K53" s="25" t="s">
        <v>407</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70"/>
      <c r="B54" s="70"/>
      <c r="C54" s="117"/>
      <c r="D54" s="117"/>
      <c r="E54" s="181"/>
      <c r="F54" s="182"/>
      <c r="G54" s="118"/>
      <c r="H54" s="71"/>
      <c r="I54" s="23"/>
      <c r="J54" s="24">
        <v>7</v>
      </c>
      <c r="K54" s="25" t="s">
        <v>408</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70"/>
      <c r="B55" s="70"/>
      <c r="C55" s="117"/>
      <c r="D55" s="117"/>
      <c r="E55" s="181"/>
      <c r="F55" s="182"/>
      <c r="G55" s="118"/>
      <c r="H55" s="71"/>
      <c r="I55" s="23"/>
      <c r="J55" s="24">
        <v>8</v>
      </c>
      <c r="K55" s="25" t="s">
        <v>409</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33">
    <mergeCell ref="J36:R36"/>
    <mergeCell ref="J46:R46"/>
    <mergeCell ref="J26:R26"/>
    <mergeCell ref="A32:A33"/>
    <mergeCell ref="B32:B33"/>
    <mergeCell ref="C32:D32"/>
    <mergeCell ref="E32:F32"/>
    <mergeCell ref="G32:G33"/>
    <mergeCell ref="H32:H33"/>
    <mergeCell ref="J16:R16"/>
    <mergeCell ref="A18:A19"/>
    <mergeCell ref="B18:B19"/>
    <mergeCell ref="C18:D18"/>
    <mergeCell ref="E18:F18"/>
    <mergeCell ref="G18:G19"/>
    <mergeCell ref="H18:H19"/>
    <mergeCell ref="A4:C4"/>
    <mergeCell ref="E4:F4"/>
    <mergeCell ref="P5:R5"/>
    <mergeCell ref="A6:A7"/>
    <mergeCell ref="B6:B7"/>
    <mergeCell ref="C6:D6"/>
    <mergeCell ref="E6:F6"/>
    <mergeCell ref="G6:G7"/>
    <mergeCell ref="H6:H7"/>
    <mergeCell ref="J6:R6"/>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7"/>
  <sheetViews>
    <sheetView view="pageBreakPreview" zoomScale="80" zoomScaleNormal="100" zoomScaleSheetLayoutView="80" workbookViewId="0">
      <selection activeCell="P14" sqref="P14"/>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335"/>
      <c r="E3" s="480" t="str">
        <f>'YARIŞMA PROGRAMI'!C19</f>
        <v>400 Metre Engelli</v>
      </c>
      <c r="F3" s="480"/>
      <c r="G3" s="474"/>
      <c r="H3" s="474"/>
      <c r="I3" s="11"/>
      <c r="J3" s="481"/>
      <c r="K3" s="481"/>
      <c r="L3" s="481"/>
      <c r="M3" s="12"/>
      <c r="N3" s="12"/>
      <c r="O3" s="336"/>
      <c r="P3" s="475"/>
      <c r="Q3" s="475"/>
      <c r="R3" s="475"/>
    </row>
    <row r="4" spans="1:18" s="13" customFormat="1" ht="17.25" customHeight="1" x14ac:dyDescent="0.2">
      <c r="A4" s="472" t="s">
        <v>145</v>
      </c>
      <c r="B4" s="472"/>
      <c r="C4" s="472"/>
      <c r="D4" s="334"/>
      <c r="E4" s="479" t="str">
        <f>'YARIŞMA BİLGİLERİ'!F21</f>
        <v>Master Kadınlar</v>
      </c>
      <c r="F4" s="479"/>
      <c r="G4" s="35"/>
      <c r="H4" s="35"/>
      <c r="I4" s="35"/>
      <c r="J4" s="35"/>
      <c r="K4" s="35"/>
      <c r="L4" s="35"/>
      <c r="M4" s="36"/>
      <c r="N4" s="36"/>
      <c r="O4" s="81" t="s">
        <v>5</v>
      </c>
      <c r="P4" s="254">
        <f>'YARIŞMA PROGRAMI'!B19</f>
        <v>42211.729166666664</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c r="F6" s="465"/>
      <c r="G6" s="466" t="s">
        <v>15</v>
      </c>
      <c r="H6" s="467" t="s">
        <v>27</v>
      </c>
      <c r="J6" s="485" t="s">
        <v>16</v>
      </c>
      <c r="K6" s="486"/>
      <c r="L6" s="486"/>
      <c r="M6" s="486"/>
      <c r="N6" s="486"/>
      <c r="O6" s="486"/>
      <c r="P6" s="486"/>
      <c r="Q6" s="486"/>
      <c r="R6" s="487"/>
    </row>
    <row r="7" spans="1:18" ht="24.75" customHeight="1" x14ac:dyDescent="0.2">
      <c r="A7" s="469"/>
      <c r="B7" s="471"/>
      <c r="C7" s="337" t="s">
        <v>280</v>
      </c>
      <c r="D7" s="338" t="s">
        <v>217</v>
      </c>
      <c r="E7" s="333" t="s">
        <v>14</v>
      </c>
      <c r="F7" s="333"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c r="C8" s="117"/>
      <c r="D8" s="117"/>
      <c r="E8" s="181"/>
      <c r="F8" s="182"/>
      <c r="G8" s="233"/>
      <c r="H8" s="71"/>
      <c r="I8" s="23"/>
      <c r="J8" s="24">
        <v>1</v>
      </c>
      <c r="K8" s="25" t="s">
        <v>643</v>
      </c>
      <c r="L8" s="26" t="str">
        <f>IF(ISERROR(VLOOKUP(K8,'KAYIT LİSTESİ'!$B$4:$H$466,2,0)),"",(VLOOKUP(K8,'KAYIT LİSTESİ'!$B$4:$H$466,2,0)))</f>
        <v/>
      </c>
      <c r="M8" s="27" t="str">
        <f>IF(ISERROR(VLOOKUP(K8,'KAYIT LİSTESİ'!$B$4:$H$466,4,0)),"",(VLOOKUP(K8,'KAYIT LİSTESİ'!$B$4:$H$466,4,0)))</f>
        <v/>
      </c>
      <c r="N8" s="27" t="str">
        <f>IF(ISERROR(VLOOKUP(K8,'KAYIT LİSTESİ'!$B$4:$N$466,13,0)),"",(VLOOKUP(K8,'KAYIT LİSTESİ'!$B$4:$N$466,13,0)))</f>
        <v/>
      </c>
      <c r="O8" s="46" t="str">
        <f>IF(ISERROR(VLOOKUP(K8,'KAYIT LİSTESİ'!$B$4:$H$466,5,0)),"",(VLOOKUP(K8,'KAYIT LİSTESİ'!$B$4:$H$466,5,0)))</f>
        <v/>
      </c>
      <c r="P8" s="46" t="str">
        <f>IF(ISERROR(VLOOKUP(K8,'KAYIT LİSTESİ'!$B$4:$H$466,6,0)),"",(VLOOKUP(K8,'KAYIT LİSTESİ'!$B$4:$H$466,6,0)))</f>
        <v/>
      </c>
      <c r="Q8" s="233"/>
      <c r="R8" s="26"/>
    </row>
    <row r="9" spans="1:18" s="20" customFormat="1" ht="27.6" customHeight="1" x14ac:dyDescent="0.2">
      <c r="A9" s="70"/>
      <c r="B9" s="70"/>
      <c r="C9" s="117"/>
      <c r="D9" s="117"/>
      <c r="E9" s="181"/>
      <c r="F9" s="182"/>
      <c r="G9" s="233"/>
      <c r="H9" s="71"/>
      <c r="I9" s="23"/>
      <c r="J9" s="24">
        <v>2</v>
      </c>
      <c r="K9" s="25" t="s">
        <v>644</v>
      </c>
      <c r="L9" s="26" t="str">
        <f>IF(ISERROR(VLOOKUP(K9,'KAYIT LİSTESİ'!$B$4:$H$466,2,0)),"",(VLOOKUP(K9,'KAYIT LİSTESİ'!$B$4:$H$466,2,0)))</f>
        <v/>
      </c>
      <c r="M9" s="27" t="str">
        <f>IF(ISERROR(VLOOKUP(K9,'KAYIT LİSTESİ'!$B$4:$H$466,4,0)),"",(VLOOKUP(K9,'KAYIT LİSTESİ'!$B$4:$H$466,4,0)))</f>
        <v/>
      </c>
      <c r="N9" s="27" t="str">
        <f>IF(ISERROR(VLOOKUP(K9,'KAYIT LİSTESİ'!$B$4:$N$466,13,0)),"",(VLOOKUP(K9,'KAYIT LİSTESİ'!$B$4:$N$466,13,0)))</f>
        <v/>
      </c>
      <c r="O9" s="46" t="str">
        <f>IF(ISERROR(VLOOKUP(K9,'KAYIT LİSTESİ'!$B$4:$H$466,5,0)),"",(VLOOKUP(K9,'KAYIT LİSTESİ'!$B$4:$H$466,5,0)))</f>
        <v/>
      </c>
      <c r="P9" s="46" t="str">
        <f>IF(ISERROR(VLOOKUP(K9,'KAYIT LİSTESİ'!$B$4:$H$466,6,0)),"",(VLOOKUP(K9,'KAYIT LİSTESİ'!$B$4:$H$466,6,0)))</f>
        <v/>
      </c>
      <c r="Q9" s="233"/>
      <c r="R9" s="26"/>
    </row>
    <row r="10" spans="1:18" s="20" customFormat="1" ht="27.6" customHeight="1" x14ac:dyDescent="0.2">
      <c r="A10" s="70"/>
      <c r="B10" s="70"/>
      <c r="C10" s="117"/>
      <c r="D10" s="117"/>
      <c r="E10" s="181"/>
      <c r="F10" s="182"/>
      <c r="G10" s="118"/>
      <c r="H10" s="71"/>
      <c r="I10" s="23"/>
      <c r="J10" s="24">
        <v>3</v>
      </c>
      <c r="K10" s="25" t="s">
        <v>645</v>
      </c>
      <c r="L10" s="26" t="str">
        <f>IF(ISERROR(VLOOKUP(K10,'KAYIT LİSTESİ'!$B$4:$H$466,2,0)),"",(VLOOKUP(K10,'KAYIT LİSTESİ'!$B$4:$H$466,2,0)))</f>
        <v/>
      </c>
      <c r="M10" s="27" t="str">
        <f>IF(ISERROR(VLOOKUP(K10,'KAYIT LİSTESİ'!$B$4:$H$466,4,0)),"",(VLOOKUP(K10,'KAYIT LİSTESİ'!$B$4:$H$466,4,0)))</f>
        <v/>
      </c>
      <c r="N10" s="27" t="str">
        <f>IF(ISERROR(VLOOKUP(K10,'KAYIT LİSTESİ'!$B$4:$N$466,13,0)),"",(VLOOKUP(K10,'KAYIT LİSTESİ'!$B$4:$N$466,13,0)))</f>
        <v/>
      </c>
      <c r="O10" s="46" t="str">
        <f>IF(ISERROR(VLOOKUP(K10,'KAYIT LİSTESİ'!$B$4:$H$466,5,0)),"",(VLOOKUP(K10,'KAYIT LİSTESİ'!$B$4:$H$466,5,0)))</f>
        <v/>
      </c>
      <c r="P10" s="46" t="str">
        <f>IF(ISERROR(VLOOKUP(K10,'KAYIT LİSTESİ'!$B$4:$H$466,6,0)),"",(VLOOKUP(K10,'KAYIT LİSTESİ'!$B$4:$H$466,6,0)))</f>
        <v/>
      </c>
      <c r="Q10" s="233"/>
      <c r="R10" s="26"/>
    </row>
    <row r="11" spans="1:18" s="20" customFormat="1" ht="27.6" customHeight="1" x14ac:dyDescent="0.2">
      <c r="A11" s="70"/>
      <c r="B11" s="70"/>
      <c r="C11" s="117"/>
      <c r="D11" s="117"/>
      <c r="E11" s="181"/>
      <c r="F11" s="182"/>
      <c r="G11" s="118"/>
      <c r="H11" s="71"/>
      <c r="I11" s="23"/>
      <c r="J11" s="24">
        <v>4</v>
      </c>
      <c r="K11" s="25" t="s">
        <v>646</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27.6" customHeight="1" x14ac:dyDescent="0.2">
      <c r="A12" s="70"/>
      <c r="B12" s="70"/>
      <c r="C12" s="117"/>
      <c r="D12" s="117"/>
      <c r="E12" s="181"/>
      <c r="F12" s="182"/>
      <c r="G12" s="118"/>
      <c r="H12" s="71"/>
      <c r="I12" s="23"/>
      <c r="J12" s="24">
        <v>5</v>
      </c>
      <c r="K12" s="25" t="s">
        <v>647</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27.6" customHeight="1" x14ac:dyDescent="0.2">
      <c r="A13" s="70"/>
      <c r="B13" s="70"/>
      <c r="C13" s="117"/>
      <c r="D13" s="117"/>
      <c r="E13" s="181"/>
      <c r="F13" s="182"/>
      <c r="G13" s="118"/>
      <c r="H13" s="71"/>
      <c r="I13" s="23"/>
      <c r="J13" s="24">
        <v>6</v>
      </c>
      <c r="K13" s="25" t="s">
        <v>648</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27.6" customHeight="1" x14ac:dyDescent="0.2">
      <c r="A14" s="70"/>
      <c r="B14" s="70"/>
      <c r="C14" s="117"/>
      <c r="D14" s="117"/>
      <c r="E14" s="181"/>
      <c r="F14" s="182"/>
      <c r="G14" s="118"/>
      <c r="H14" s="71"/>
      <c r="I14" s="23"/>
      <c r="J14" s="24">
        <v>7</v>
      </c>
      <c r="K14" s="25" t="s">
        <v>649</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27.6" customHeight="1" x14ac:dyDescent="0.2">
      <c r="A15" s="70"/>
      <c r="B15" s="70"/>
      <c r="C15" s="117"/>
      <c r="D15" s="117"/>
      <c r="E15" s="181"/>
      <c r="F15" s="182"/>
      <c r="G15" s="118"/>
      <c r="H15" s="71"/>
      <c r="I15" s="23"/>
      <c r="J15" s="24">
        <v>8</v>
      </c>
      <c r="K15" s="25" t="s">
        <v>650</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70"/>
      <c r="B16" s="70"/>
      <c r="C16" s="117"/>
      <c r="D16" s="117"/>
      <c r="E16" s="181"/>
      <c r="F16" s="182"/>
      <c r="G16" s="118"/>
      <c r="H16" s="71"/>
      <c r="I16" s="23"/>
      <c r="J16" s="485" t="s">
        <v>17</v>
      </c>
      <c r="K16" s="486"/>
      <c r="L16" s="486"/>
      <c r="M16" s="486"/>
      <c r="N16" s="486"/>
      <c r="O16" s="486"/>
      <c r="P16" s="486"/>
      <c r="Q16" s="486"/>
      <c r="R16" s="487"/>
    </row>
    <row r="17" spans="1:18" s="20" customFormat="1" ht="27.6" customHeight="1" x14ac:dyDescent="0.2">
      <c r="A17" s="70"/>
      <c r="B17" s="70"/>
      <c r="C17" s="117"/>
      <c r="D17" s="117"/>
      <c r="E17" s="181"/>
      <c r="F17" s="182"/>
      <c r="G17" s="118"/>
      <c r="H17" s="71"/>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469" t="s">
        <v>12</v>
      </c>
      <c r="B18" s="470" t="s">
        <v>141</v>
      </c>
      <c r="C18" s="462" t="s">
        <v>281</v>
      </c>
      <c r="D18" s="463"/>
      <c r="E18" s="464"/>
      <c r="F18" s="465"/>
      <c r="G18" s="466" t="s">
        <v>15</v>
      </c>
      <c r="H18" s="467" t="s">
        <v>27</v>
      </c>
      <c r="I18" s="23"/>
      <c r="J18" s="24">
        <v>1</v>
      </c>
      <c r="K18" s="25" t="s">
        <v>651</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7.6" customHeight="1" x14ac:dyDescent="0.2">
      <c r="A19" s="469"/>
      <c r="B19" s="471"/>
      <c r="C19" s="337" t="s">
        <v>280</v>
      </c>
      <c r="D19" s="338" t="s">
        <v>217</v>
      </c>
      <c r="E19" s="333" t="s">
        <v>14</v>
      </c>
      <c r="F19" s="333" t="s">
        <v>45</v>
      </c>
      <c r="G19" s="466"/>
      <c r="H19" s="468"/>
      <c r="I19" s="23"/>
      <c r="J19" s="24">
        <v>2</v>
      </c>
      <c r="K19" s="25" t="s">
        <v>652</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7.6" customHeight="1" x14ac:dyDescent="0.2">
      <c r="A20" s="70"/>
      <c r="B20" s="70"/>
      <c r="C20" s="117"/>
      <c r="D20" s="117"/>
      <c r="E20" s="181"/>
      <c r="F20" s="182"/>
      <c r="G20" s="233"/>
      <c r="H20" s="234"/>
      <c r="I20" s="23"/>
      <c r="J20" s="24">
        <v>3</v>
      </c>
      <c r="K20" s="25" t="s">
        <v>653</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27.6" customHeight="1" x14ac:dyDescent="0.2">
      <c r="A21" s="70"/>
      <c r="B21" s="70"/>
      <c r="C21" s="117"/>
      <c r="D21" s="117"/>
      <c r="E21" s="181"/>
      <c r="F21" s="182"/>
      <c r="G21" s="233"/>
      <c r="H21" s="71"/>
      <c r="I21" s="23"/>
      <c r="J21" s="24">
        <v>4</v>
      </c>
      <c r="K21" s="25" t="s">
        <v>654</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27.6" customHeight="1" x14ac:dyDescent="0.2">
      <c r="A22" s="70"/>
      <c r="B22" s="70"/>
      <c r="C22" s="117"/>
      <c r="D22" s="117"/>
      <c r="E22" s="181"/>
      <c r="F22" s="182"/>
      <c r="G22" s="233"/>
      <c r="H22" s="71"/>
      <c r="I22" s="23"/>
      <c r="J22" s="24">
        <v>5</v>
      </c>
      <c r="K22" s="25" t="s">
        <v>655</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70"/>
      <c r="B23" s="70"/>
      <c r="C23" s="117"/>
      <c r="D23" s="117"/>
      <c r="E23" s="181"/>
      <c r="F23" s="182"/>
      <c r="G23" s="233"/>
      <c r="H23" s="71"/>
      <c r="I23" s="23"/>
      <c r="J23" s="24">
        <v>6</v>
      </c>
      <c r="K23" s="25" t="s">
        <v>656</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70"/>
      <c r="B24" s="70"/>
      <c r="C24" s="117"/>
      <c r="D24" s="117"/>
      <c r="E24" s="181"/>
      <c r="F24" s="182"/>
      <c r="G24" s="233"/>
      <c r="H24" s="71"/>
      <c r="I24" s="23"/>
      <c r="J24" s="24">
        <v>7</v>
      </c>
      <c r="K24" s="25" t="s">
        <v>657</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c r="B25" s="70"/>
      <c r="C25" s="117"/>
      <c r="D25" s="117"/>
      <c r="E25" s="181"/>
      <c r="F25" s="182"/>
      <c r="G25" s="233"/>
      <c r="H25" s="71"/>
      <c r="I25" s="23"/>
      <c r="J25" s="24">
        <v>8</v>
      </c>
      <c r="K25" s="25" t="s">
        <v>658</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c r="B26" s="70"/>
      <c r="C26" s="117"/>
      <c r="D26" s="117"/>
      <c r="E26" s="181"/>
      <c r="F26" s="182"/>
      <c r="G26" s="118"/>
      <c r="H26" s="71"/>
      <c r="I26" s="23"/>
      <c r="J26" s="485" t="s">
        <v>18</v>
      </c>
      <c r="K26" s="486"/>
      <c r="L26" s="486"/>
      <c r="M26" s="486"/>
      <c r="N26" s="486"/>
      <c r="O26" s="486"/>
      <c r="P26" s="486"/>
      <c r="Q26" s="486"/>
      <c r="R26" s="487"/>
    </row>
    <row r="27" spans="1:18" s="20" customFormat="1" ht="27.6" customHeight="1" x14ac:dyDescent="0.2">
      <c r="A27" s="70"/>
      <c r="B27" s="70"/>
      <c r="C27" s="117"/>
      <c r="D27" s="117"/>
      <c r="E27" s="181"/>
      <c r="F27" s="182"/>
      <c r="G27" s="118"/>
      <c r="H27" s="71"/>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70"/>
      <c r="B28" s="70"/>
      <c r="C28" s="117"/>
      <c r="D28" s="117"/>
      <c r="E28" s="181"/>
      <c r="F28" s="182"/>
      <c r="G28" s="118"/>
      <c r="H28" s="71"/>
      <c r="I28" s="23"/>
      <c r="J28" s="24">
        <v>1</v>
      </c>
      <c r="K28" s="25" t="s">
        <v>659</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27.6" customHeight="1" x14ac:dyDescent="0.2">
      <c r="A29" s="70"/>
      <c r="B29" s="70"/>
      <c r="C29" s="117"/>
      <c r="D29" s="117"/>
      <c r="E29" s="181"/>
      <c r="F29" s="182"/>
      <c r="G29" s="118"/>
      <c r="H29" s="71"/>
      <c r="I29" s="23"/>
      <c r="J29" s="24">
        <v>2</v>
      </c>
      <c r="K29" s="25" t="s">
        <v>660</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27.6" customHeight="1" x14ac:dyDescent="0.2">
      <c r="A30" s="70"/>
      <c r="B30" s="70"/>
      <c r="C30" s="117"/>
      <c r="D30" s="117"/>
      <c r="E30" s="181"/>
      <c r="F30" s="182"/>
      <c r="G30" s="118"/>
      <c r="H30" s="71"/>
      <c r="I30" s="23"/>
      <c r="J30" s="24">
        <v>3</v>
      </c>
      <c r="K30" s="25" t="s">
        <v>661</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27.6" customHeight="1" x14ac:dyDescent="0.2">
      <c r="A31" s="70"/>
      <c r="B31" s="70"/>
      <c r="C31" s="117"/>
      <c r="D31" s="117"/>
      <c r="E31" s="181"/>
      <c r="F31" s="182"/>
      <c r="G31" s="118"/>
      <c r="H31" s="71"/>
      <c r="I31" s="23"/>
      <c r="J31" s="24">
        <v>4</v>
      </c>
      <c r="K31" s="25" t="s">
        <v>662</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27.6" customHeight="1" x14ac:dyDescent="0.2">
      <c r="A32" s="469" t="s">
        <v>12</v>
      </c>
      <c r="B32" s="470" t="s">
        <v>141</v>
      </c>
      <c r="C32" s="462" t="s">
        <v>281</v>
      </c>
      <c r="D32" s="463"/>
      <c r="E32" s="464"/>
      <c r="F32" s="465"/>
      <c r="G32" s="466" t="s">
        <v>15</v>
      </c>
      <c r="H32" s="467" t="s">
        <v>27</v>
      </c>
      <c r="I32" s="23"/>
      <c r="J32" s="24">
        <v>5</v>
      </c>
      <c r="K32" s="25" t="s">
        <v>663</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8" s="20" customFormat="1" ht="27.6" customHeight="1" x14ac:dyDescent="0.2">
      <c r="A33" s="469"/>
      <c r="B33" s="471"/>
      <c r="C33" s="337" t="s">
        <v>280</v>
      </c>
      <c r="D33" s="338" t="s">
        <v>217</v>
      </c>
      <c r="E33" s="333" t="s">
        <v>14</v>
      </c>
      <c r="F33" s="333" t="s">
        <v>45</v>
      </c>
      <c r="G33" s="466"/>
      <c r="H33" s="468"/>
      <c r="I33" s="23"/>
      <c r="J33" s="24">
        <v>6</v>
      </c>
      <c r="K33" s="25" t="s">
        <v>664</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c r="B34" s="70"/>
      <c r="C34" s="117"/>
      <c r="D34" s="117"/>
      <c r="E34" s="181"/>
      <c r="F34" s="182"/>
      <c r="G34" s="233"/>
      <c r="H34" s="71"/>
      <c r="I34" s="23"/>
      <c r="J34" s="24">
        <v>7</v>
      </c>
      <c r="K34" s="25" t="s">
        <v>665</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c r="B35" s="70"/>
      <c r="C35" s="117"/>
      <c r="D35" s="117"/>
      <c r="E35" s="181"/>
      <c r="F35" s="182"/>
      <c r="G35" s="233"/>
      <c r="H35" s="71"/>
      <c r="I35" s="23"/>
      <c r="J35" s="24">
        <v>8</v>
      </c>
      <c r="K35" s="25" t="s">
        <v>666</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70"/>
      <c r="B36" s="70"/>
      <c r="C36" s="117"/>
      <c r="D36" s="117"/>
      <c r="E36" s="181"/>
      <c r="F36" s="182"/>
      <c r="G36" s="233"/>
      <c r="H36" s="71"/>
      <c r="I36" s="23"/>
      <c r="J36" s="485" t="s">
        <v>42</v>
      </c>
      <c r="K36" s="486"/>
      <c r="L36" s="486"/>
      <c r="M36" s="486"/>
      <c r="N36" s="486"/>
      <c r="O36" s="486"/>
      <c r="P36" s="486"/>
      <c r="Q36" s="486"/>
      <c r="R36" s="487"/>
    </row>
    <row r="37" spans="1:18" s="20" customFormat="1" ht="27.6" customHeight="1" x14ac:dyDescent="0.2">
      <c r="A37" s="70"/>
      <c r="B37" s="70"/>
      <c r="C37" s="117"/>
      <c r="D37" s="117"/>
      <c r="E37" s="181"/>
      <c r="F37" s="182"/>
      <c r="G37" s="118"/>
      <c r="H37" s="71"/>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70"/>
      <c r="B38" s="70"/>
      <c r="C38" s="117"/>
      <c r="D38" s="117"/>
      <c r="E38" s="181"/>
      <c r="F38" s="182"/>
      <c r="G38" s="118"/>
      <c r="H38" s="71"/>
      <c r="I38" s="23"/>
      <c r="J38" s="24">
        <v>1</v>
      </c>
      <c r="K38" s="25" t="s">
        <v>394</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70"/>
      <c r="B39" s="70"/>
      <c r="C39" s="117"/>
      <c r="D39" s="117"/>
      <c r="E39" s="181"/>
      <c r="F39" s="182"/>
      <c r="G39" s="118"/>
      <c r="H39" s="71"/>
      <c r="I39" s="23"/>
      <c r="J39" s="24">
        <v>2</v>
      </c>
      <c r="K39" s="25" t="s">
        <v>395</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c r="B40" s="70"/>
      <c r="C40" s="117"/>
      <c r="D40" s="117"/>
      <c r="E40" s="181"/>
      <c r="F40" s="182"/>
      <c r="G40" s="118"/>
      <c r="H40" s="71"/>
      <c r="I40" s="23"/>
      <c r="J40" s="24">
        <v>3</v>
      </c>
      <c r="K40" s="25" t="s">
        <v>396</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c r="B41" s="70"/>
      <c r="C41" s="117"/>
      <c r="D41" s="117"/>
      <c r="E41" s="181"/>
      <c r="F41" s="182"/>
      <c r="G41" s="118"/>
      <c r="H41" s="71"/>
      <c r="I41" s="23"/>
      <c r="J41" s="24">
        <v>4</v>
      </c>
      <c r="K41" s="25" t="s">
        <v>397</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70"/>
      <c r="B42" s="70"/>
      <c r="C42" s="117"/>
      <c r="D42" s="117"/>
      <c r="E42" s="181"/>
      <c r="F42" s="182"/>
      <c r="G42" s="118"/>
      <c r="H42" s="71"/>
      <c r="I42" s="23"/>
      <c r="J42" s="24">
        <v>5</v>
      </c>
      <c r="K42" s="25" t="s">
        <v>398</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70"/>
      <c r="B43" s="70"/>
      <c r="C43" s="117"/>
      <c r="D43" s="117"/>
      <c r="E43" s="181"/>
      <c r="F43" s="182"/>
      <c r="G43" s="118"/>
      <c r="H43" s="71"/>
      <c r="I43" s="23"/>
      <c r="J43" s="24">
        <v>6</v>
      </c>
      <c r="K43" s="25" t="s">
        <v>399</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70"/>
      <c r="B44" s="70"/>
      <c r="C44" s="117"/>
      <c r="D44" s="117"/>
      <c r="E44" s="181"/>
      <c r="F44" s="182"/>
      <c r="G44" s="118"/>
      <c r="H44" s="71"/>
      <c r="I44" s="23"/>
      <c r="J44" s="24">
        <v>7</v>
      </c>
      <c r="K44" s="25" t="s">
        <v>400</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70"/>
      <c r="B45" s="70"/>
      <c r="C45" s="117"/>
      <c r="D45" s="117"/>
      <c r="E45" s="181"/>
      <c r="F45" s="182"/>
      <c r="G45" s="118"/>
      <c r="H45" s="71"/>
      <c r="I45" s="23"/>
      <c r="J45" s="24">
        <v>8</v>
      </c>
      <c r="K45" s="25" t="s">
        <v>401</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70"/>
      <c r="B46" s="70"/>
      <c r="C46" s="117"/>
      <c r="D46" s="117"/>
      <c r="E46" s="181"/>
      <c r="F46" s="182"/>
      <c r="G46" s="118"/>
      <c r="H46" s="71"/>
      <c r="I46" s="23"/>
      <c r="J46" s="485" t="s">
        <v>43</v>
      </c>
      <c r="K46" s="486"/>
      <c r="L46" s="486"/>
      <c r="M46" s="486"/>
      <c r="N46" s="486"/>
      <c r="O46" s="486"/>
      <c r="P46" s="486"/>
      <c r="Q46" s="486"/>
      <c r="R46" s="487"/>
    </row>
    <row r="47" spans="1:18" s="20" customFormat="1" ht="27.6" customHeight="1" x14ac:dyDescent="0.2">
      <c r="A47" s="70"/>
      <c r="B47" s="70"/>
      <c r="C47" s="117"/>
      <c r="D47" s="117"/>
      <c r="E47" s="181"/>
      <c r="F47" s="182"/>
      <c r="G47" s="118"/>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c r="B48" s="70"/>
      <c r="C48" s="117"/>
      <c r="D48" s="117"/>
      <c r="E48" s="181"/>
      <c r="F48" s="182"/>
      <c r="G48" s="118"/>
      <c r="H48" s="71"/>
      <c r="I48" s="23"/>
      <c r="J48" s="24">
        <v>1</v>
      </c>
      <c r="K48" s="25" t="s">
        <v>402</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70"/>
      <c r="B49" s="70"/>
      <c r="C49" s="117"/>
      <c r="D49" s="117"/>
      <c r="E49" s="181"/>
      <c r="F49" s="182"/>
      <c r="G49" s="118"/>
      <c r="H49" s="71"/>
      <c r="I49" s="23"/>
      <c r="J49" s="24">
        <v>2</v>
      </c>
      <c r="K49" s="25" t="s">
        <v>403</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70"/>
      <c r="B50" s="70"/>
      <c r="C50" s="117"/>
      <c r="D50" s="117"/>
      <c r="E50" s="181"/>
      <c r="F50" s="182"/>
      <c r="G50" s="118"/>
      <c r="H50" s="71"/>
      <c r="I50" s="23"/>
      <c r="J50" s="24">
        <v>3</v>
      </c>
      <c r="K50" s="25" t="s">
        <v>404</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70"/>
      <c r="B51" s="70"/>
      <c r="C51" s="117"/>
      <c r="D51" s="117"/>
      <c r="E51" s="181"/>
      <c r="F51" s="182"/>
      <c r="G51" s="118"/>
      <c r="H51" s="71"/>
      <c r="I51" s="23"/>
      <c r="J51" s="24">
        <v>4</v>
      </c>
      <c r="K51" s="25" t="s">
        <v>405</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70"/>
      <c r="B52" s="70"/>
      <c r="C52" s="117"/>
      <c r="D52" s="117"/>
      <c r="E52" s="181"/>
      <c r="F52" s="182"/>
      <c r="G52" s="118"/>
      <c r="H52" s="71"/>
      <c r="I52" s="23"/>
      <c r="J52" s="24">
        <v>5</v>
      </c>
      <c r="K52" s="25" t="s">
        <v>406</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70"/>
      <c r="B53" s="70"/>
      <c r="C53" s="117"/>
      <c r="D53" s="117"/>
      <c r="E53" s="181"/>
      <c r="F53" s="182"/>
      <c r="G53" s="118"/>
      <c r="H53" s="71"/>
      <c r="I53" s="23"/>
      <c r="J53" s="24">
        <v>6</v>
      </c>
      <c r="K53" s="25" t="s">
        <v>407</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70"/>
      <c r="B54" s="70"/>
      <c r="C54" s="117"/>
      <c r="D54" s="117"/>
      <c r="E54" s="181"/>
      <c r="F54" s="182"/>
      <c r="G54" s="118"/>
      <c r="H54" s="71"/>
      <c r="I54" s="23"/>
      <c r="J54" s="24">
        <v>7</v>
      </c>
      <c r="K54" s="25" t="s">
        <v>408</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70"/>
      <c r="B55" s="70"/>
      <c r="C55" s="117"/>
      <c r="D55" s="117"/>
      <c r="E55" s="181"/>
      <c r="F55" s="182"/>
      <c r="G55" s="118"/>
      <c r="H55" s="71"/>
      <c r="I55" s="23"/>
      <c r="J55" s="24">
        <v>8</v>
      </c>
      <c r="K55" s="25" t="s">
        <v>409</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33">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J16:R16"/>
    <mergeCell ref="A18:A19"/>
    <mergeCell ref="B18:B19"/>
    <mergeCell ref="C18:D18"/>
    <mergeCell ref="E18:F18"/>
    <mergeCell ref="G18:G19"/>
    <mergeCell ref="H18:H19"/>
    <mergeCell ref="J36:R36"/>
    <mergeCell ref="J46:R46"/>
    <mergeCell ref="J26:R26"/>
    <mergeCell ref="A32:A33"/>
    <mergeCell ref="B32:B33"/>
    <mergeCell ref="C32:D32"/>
    <mergeCell ref="E32:F32"/>
    <mergeCell ref="G32:G33"/>
    <mergeCell ref="H32:H3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R33"/>
  <sheetViews>
    <sheetView view="pageBreakPreview" zoomScale="44" zoomScaleNormal="50" zoomScaleSheetLayoutView="44" workbookViewId="0">
      <selection activeCell="U50" sqref="U50"/>
    </sheetView>
  </sheetViews>
  <sheetFormatPr defaultColWidth="9.140625" defaultRowHeight="14.25" x14ac:dyDescent="0.2"/>
  <cols>
    <col min="1" max="1" width="7.28515625" style="30" customWidth="1"/>
    <col min="2" max="2" width="20" style="30" hidden="1" customWidth="1"/>
    <col min="3" max="3" width="9.7109375" style="30" customWidth="1"/>
    <col min="4" max="4" width="16" style="56" customWidth="1"/>
    <col min="5" max="5" width="14.28515625" style="56" customWidth="1"/>
    <col min="6" max="6" width="25.5703125" style="30" customWidth="1"/>
    <col min="7" max="7" width="22.85546875" style="30" customWidth="1"/>
    <col min="8" max="8" width="5.5703125" style="54" bestFit="1" customWidth="1"/>
    <col min="9" max="46" width="4.7109375" style="54" customWidth="1"/>
    <col min="47" max="49" width="4.7109375" style="54" hidden="1" customWidth="1"/>
    <col min="50" max="67" width="4.7109375" style="54" customWidth="1"/>
    <col min="68" max="68" width="20.5703125" style="57" customWidth="1"/>
    <col min="69" max="69" width="10.85546875" style="58" customWidth="1"/>
    <col min="70" max="70" width="12.28515625" style="224" customWidth="1"/>
    <col min="71" max="16384" width="9.140625" style="54"/>
  </cols>
  <sheetData>
    <row r="1" spans="1:70" s="10" customFormat="1" ht="48.75" customHeight="1" x14ac:dyDescent="0.2">
      <c r="A1" s="500" t="s">
        <v>139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row>
    <row r="2" spans="1:70" s="10" customFormat="1" ht="36.75" customHeight="1" x14ac:dyDescent="0.2">
      <c r="A2" s="501" t="s">
        <v>215</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row>
    <row r="3" spans="1:70" s="68" customFormat="1" ht="23.25" customHeight="1" x14ac:dyDescent="0.2">
      <c r="A3" s="502" t="s">
        <v>154</v>
      </c>
      <c r="B3" s="502"/>
      <c r="C3" s="502"/>
      <c r="D3" s="502"/>
      <c r="E3" s="228"/>
      <c r="F3" s="503" t="str">
        <f>'YARIŞMA PROGRAMI'!C20</f>
        <v>Yüksek  Atlama</v>
      </c>
      <c r="G3" s="503"/>
      <c r="H3" s="66"/>
      <c r="I3" s="66"/>
      <c r="J3" s="66"/>
      <c r="K3" s="66"/>
      <c r="L3" s="66"/>
      <c r="M3" s="66"/>
      <c r="N3" s="66"/>
      <c r="O3" s="66"/>
      <c r="P3" s="66"/>
      <c r="Q3" s="66"/>
      <c r="R3" s="66"/>
      <c r="S3" s="66"/>
      <c r="T3" s="66"/>
      <c r="U3" s="66"/>
      <c r="V3" s="504"/>
      <c r="W3" s="504"/>
      <c r="X3" s="504"/>
      <c r="Y3" s="504"/>
      <c r="Z3" s="66"/>
      <c r="AA3" s="66"/>
      <c r="AB3" s="502"/>
      <c r="AC3" s="502"/>
      <c r="AD3" s="502"/>
      <c r="AE3" s="502"/>
      <c r="AF3" s="502"/>
      <c r="AG3" s="505"/>
      <c r="AH3" s="505"/>
      <c r="AI3" s="505"/>
      <c r="AJ3" s="505"/>
      <c r="AK3" s="505"/>
      <c r="AL3" s="66"/>
      <c r="AM3" s="66"/>
      <c r="AN3" s="66"/>
      <c r="AO3" s="66"/>
      <c r="AP3" s="66"/>
      <c r="AQ3" s="66"/>
      <c r="AR3" s="66"/>
      <c r="AS3" s="67"/>
      <c r="AT3" s="67"/>
      <c r="AU3" s="67"/>
      <c r="AV3" s="67"/>
      <c r="AW3" s="67"/>
      <c r="AX3" s="502"/>
      <c r="AY3" s="502"/>
      <c r="AZ3" s="502"/>
      <c r="BA3" s="502"/>
      <c r="BB3" s="502"/>
      <c r="BC3" s="502"/>
      <c r="BD3" s="505"/>
      <c r="BE3" s="505"/>
      <c r="BF3" s="505"/>
      <c r="BG3" s="505"/>
      <c r="BH3" s="505"/>
      <c r="BI3" s="505"/>
      <c r="BJ3" s="505"/>
      <c r="BK3" s="505"/>
      <c r="BL3" s="505"/>
      <c r="BM3" s="505"/>
      <c r="BN3" s="505"/>
      <c r="BO3" s="505"/>
      <c r="BP3" s="505"/>
      <c r="BQ3" s="505"/>
      <c r="BR3" s="505"/>
    </row>
    <row r="4" spans="1:70" s="68" customFormat="1" ht="23.25" customHeight="1" x14ac:dyDescent="0.2">
      <c r="A4" s="495" t="s">
        <v>156</v>
      </c>
      <c r="B4" s="495"/>
      <c r="C4" s="495"/>
      <c r="D4" s="495"/>
      <c r="E4" s="227"/>
      <c r="F4" s="507" t="str">
        <f>'YARIŞMA BİLGİLERİ'!F21</f>
        <v>Master Kadınlar</v>
      </c>
      <c r="G4" s="507"/>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495" t="s">
        <v>152</v>
      </c>
      <c r="AY4" s="495"/>
      <c r="AZ4" s="495"/>
      <c r="BA4" s="495"/>
      <c r="BB4" s="495"/>
      <c r="BC4" s="495"/>
      <c r="BD4" s="498">
        <f>'YARIŞMA PROGRAMI'!B20</f>
        <v>42210.71875</v>
      </c>
      <c r="BE4" s="498"/>
      <c r="BF4" s="498"/>
      <c r="BG4" s="498"/>
      <c r="BH4" s="498"/>
      <c r="BI4" s="498"/>
      <c r="BJ4" s="498"/>
      <c r="BK4" s="498"/>
      <c r="BL4" s="498"/>
      <c r="BM4" s="498"/>
      <c r="BN4" s="195"/>
      <c r="BO4" s="195"/>
      <c r="BP4" s="195"/>
      <c r="BQ4" s="195"/>
      <c r="BR4" s="222"/>
    </row>
    <row r="5" spans="1:70" s="10" customFormat="1" ht="30" customHeight="1" x14ac:dyDescent="0.2">
      <c r="A5" s="59"/>
      <c r="B5" s="59"/>
      <c r="C5" s="59"/>
      <c r="D5" s="60"/>
      <c r="E5" s="60"/>
      <c r="F5" s="61"/>
      <c r="G5" s="62"/>
      <c r="H5" s="63"/>
      <c r="I5" s="63"/>
      <c r="J5" s="63"/>
      <c r="K5" s="63"/>
      <c r="L5" s="59"/>
      <c r="M5" s="59"/>
      <c r="N5" s="59"/>
      <c r="O5" s="59"/>
      <c r="P5" s="59"/>
      <c r="Q5" s="59"/>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494">
        <f ca="1">NOW()</f>
        <v>42212.506756828705</v>
      </c>
      <c r="BQ5" s="494"/>
      <c r="BR5" s="494"/>
    </row>
    <row r="6" spans="1:70" ht="36" customHeight="1" x14ac:dyDescent="0.2">
      <c r="A6" s="489" t="s">
        <v>6</v>
      </c>
      <c r="B6" s="499"/>
      <c r="C6" s="489" t="s">
        <v>140</v>
      </c>
      <c r="D6" s="489" t="s">
        <v>21</v>
      </c>
      <c r="E6" s="489" t="s">
        <v>217</v>
      </c>
      <c r="F6" s="489" t="s">
        <v>7</v>
      </c>
      <c r="G6" s="489" t="s">
        <v>45</v>
      </c>
      <c r="H6" s="492" t="s">
        <v>933</v>
      </c>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6" t="s">
        <v>8</v>
      </c>
      <c r="BQ6" s="497" t="s">
        <v>205</v>
      </c>
      <c r="BR6" s="506" t="s">
        <v>9</v>
      </c>
    </row>
    <row r="7" spans="1:70" ht="69.75" customHeight="1" x14ac:dyDescent="0.2">
      <c r="A7" s="490"/>
      <c r="B7" s="499"/>
      <c r="C7" s="490"/>
      <c r="D7" s="490"/>
      <c r="E7" s="490"/>
      <c r="F7" s="490"/>
      <c r="G7" s="490"/>
      <c r="H7" s="491">
        <v>115</v>
      </c>
      <c r="I7" s="491"/>
      <c r="J7" s="491"/>
      <c r="K7" s="491">
        <v>120</v>
      </c>
      <c r="L7" s="491"/>
      <c r="M7" s="491"/>
      <c r="N7" s="491">
        <v>125</v>
      </c>
      <c r="O7" s="491"/>
      <c r="P7" s="491"/>
      <c r="Q7" s="491">
        <v>130</v>
      </c>
      <c r="R7" s="491"/>
      <c r="S7" s="491"/>
      <c r="T7" s="491">
        <v>135</v>
      </c>
      <c r="U7" s="491"/>
      <c r="V7" s="491"/>
      <c r="W7" s="491">
        <v>140</v>
      </c>
      <c r="X7" s="491"/>
      <c r="Y7" s="491"/>
      <c r="Z7" s="491">
        <v>142</v>
      </c>
      <c r="AA7" s="491"/>
      <c r="AB7" s="491"/>
      <c r="AC7" s="491">
        <v>145</v>
      </c>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6"/>
      <c r="BQ7" s="497"/>
      <c r="BR7" s="506"/>
    </row>
    <row r="8" spans="1:70" s="20" customFormat="1" ht="55.15" customHeight="1" x14ac:dyDescent="0.2">
      <c r="A8" s="73">
        <v>1</v>
      </c>
      <c r="B8" s="179" t="s">
        <v>178</v>
      </c>
      <c r="C8" s="65">
        <f>IF(ISERROR(VLOOKUP(B8,'KAYIT LİSTESİ'!$B$4:$H$466,2,0)),"",(VLOOKUP(B8,'KAYIT LİSTESİ'!$B$4:$H$466,2,0)))</f>
        <v>154</v>
      </c>
      <c r="D8" s="55" t="str">
        <f>IF(ISERROR(VLOOKUP(B8,'KAYIT LİSTESİ'!$B$4:$H$466,4,0)),"",(VLOOKUP(B8,'KAYIT LİSTESİ'!$B$4:$H$466,4,0)))</f>
        <v>24.4.1976</v>
      </c>
      <c r="E8" s="55" t="str">
        <f>IF(ISERROR(VLOOKUP(B8,'KAYIT LİSTESİ'!$B$4:$N$466,13,0)),"",(VLOOKUP(B8,'KAYIT LİSTESİ'!$B$4:$N$466,13,0)))</f>
        <v>F-35</v>
      </c>
      <c r="F8" s="72" t="str">
        <f>IF(ISERROR(VLOOKUP(B8,'KAYIT LİSTESİ'!$B$4:$H$466,5,0)),"",(VLOOKUP(B8,'KAYIT LİSTESİ'!$B$4:$H$466,5,0)))</f>
        <v>GUNES CANBELDEK</v>
      </c>
      <c r="G8" s="72" t="str">
        <f>IF(ISERROR(VLOOKUP(B8,'KAYIT LİSTESİ'!$B$4:$H$466,6,0)),"",(VLOOKUP(B8,'KAYIT LİSTESİ'!$B$4:$H$466,6,0)))</f>
        <v>İZMİR ATLETİZM SPOR KULÜBÜ</v>
      </c>
      <c r="H8" s="199"/>
      <c r="I8" s="199"/>
      <c r="J8" s="199"/>
      <c r="K8" s="202"/>
      <c r="L8" s="203"/>
      <c r="M8" s="203"/>
      <c r="N8" s="199" t="s">
        <v>1083</v>
      </c>
      <c r="O8" s="200"/>
      <c r="P8" s="199"/>
      <c r="Q8" s="203" t="s">
        <v>1083</v>
      </c>
      <c r="R8" s="203"/>
      <c r="S8" s="203"/>
      <c r="T8" s="199" t="s">
        <v>1084</v>
      </c>
      <c r="U8" s="199" t="s">
        <v>1083</v>
      </c>
      <c r="V8" s="199"/>
      <c r="W8" s="203" t="s">
        <v>1084</v>
      </c>
      <c r="X8" s="203" t="s">
        <v>1083</v>
      </c>
      <c r="Y8" s="203"/>
      <c r="Z8" s="199" t="s">
        <v>1083</v>
      </c>
      <c r="AA8" s="199"/>
      <c r="AB8" s="199"/>
      <c r="AC8" s="203" t="s">
        <v>1083</v>
      </c>
      <c r="AD8" s="203"/>
      <c r="AE8" s="203"/>
      <c r="AF8" s="199"/>
      <c r="AG8" s="199"/>
      <c r="AH8" s="199"/>
      <c r="AI8" s="203"/>
      <c r="AJ8" s="203"/>
      <c r="AK8" s="203"/>
      <c r="AL8" s="199"/>
      <c r="AM8" s="199"/>
      <c r="AN8" s="199"/>
      <c r="AO8" s="203"/>
      <c r="AP8" s="203"/>
      <c r="AQ8" s="203"/>
      <c r="AR8" s="199"/>
      <c r="AS8" s="199"/>
      <c r="AT8" s="199"/>
      <c r="AU8" s="203"/>
      <c r="AV8" s="204"/>
      <c r="AW8" s="204"/>
      <c r="AX8" s="199"/>
      <c r="AY8" s="199"/>
      <c r="AZ8" s="199"/>
      <c r="BA8" s="203"/>
      <c r="BB8" s="203"/>
      <c r="BC8" s="203"/>
      <c r="BD8" s="199"/>
      <c r="BE8" s="201"/>
      <c r="BF8" s="201"/>
      <c r="BG8" s="203"/>
      <c r="BH8" s="204"/>
      <c r="BI8" s="204"/>
      <c r="BJ8" s="199"/>
      <c r="BK8" s="201"/>
      <c r="BL8" s="201"/>
      <c r="BM8" s="203"/>
      <c r="BN8" s="204"/>
      <c r="BO8" s="204"/>
      <c r="BP8" s="205">
        <v>145</v>
      </c>
      <c r="BQ8" s="205"/>
      <c r="BR8" s="223"/>
    </row>
    <row r="9" spans="1:70" s="20" customFormat="1" ht="55.15" customHeight="1" x14ac:dyDescent="0.2">
      <c r="A9" s="73"/>
      <c r="B9" s="179" t="s">
        <v>179</v>
      </c>
      <c r="C9" s="65" t="str">
        <f>IF(ISERROR(VLOOKUP(B9,'KAYIT LİSTESİ'!$B$4:$H$466,2,0)),"",(VLOOKUP(B9,'KAYIT LİSTESİ'!$B$4:$H$466,2,0)))</f>
        <v/>
      </c>
      <c r="D9" s="55" t="str">
        <f>IF(ISERROR(VLOOKUP(B9,'KAYIT LİSTESİ'!$B$4:$H$466,4,0)),"",(VLOOKUP(B9,'KAYIT LİSTESİ'!$B$4:$H$466,4,0)))</f>
        <v/>
      </c>
      <c r="E9" s="55" t="str">
        <f>IF(ISERROR(VLOOKUP(B9,'KAYIT LİSTESİ'!$B$4:$N$466,13,0)),"",(VLOOKUP(B9,'KAYIT LİSTESİ'!$B$4:$N$466,13,0)))</f>
        <v/>
      </c>
      <c r="F9" s="72" t="str">
        <f>IF(ISERROR(VLOOKUP(B9,'KAYIT LİSTESİ'!$B$4:$H$466,5,0)),"",(VLOOKUP(B9,'KAYIT LİSTESİ'!$B$4:$H$466,5,0)))</f>
        <v/>
      </c>
      <c r="G9" s="72" t="str">
        <f>IF(ISERROR(VLOOKUP(B9,'KAYIT LİSTESİ'!$B$4:$H$466,6,0)),"",(VLOOKUP(B9,'KAYIT LİSTESİ'!$B$4:$H$466,6,0)))</f>
        <v/>
      </c>
      <c r="H9" s="199"/>
      <c r="I9" s="199"/>
      <c r="J9" s="199"/>
      <c r="K9" s="202"/>
      <c r="L9" s="203"/>
      <c r="M9" s="203"/>
      <c r="N9" s="199"/>
      <c r="O9" s="200"/>
      <c r="P9" s="199"/>
      <c r="Q9" s="203"/>
      <c r="R9" s="203"/>
      <c r="S9" s="203"/>
      <c r="T9" s="199"/>
      <c r="U9" s="199"/>
      <c r="V9" s="199"/>
      <c r="W9" s="203"/>
      <c r="X9" s="203"/>
      <c r="Y9" s="203"/>
      <c r="Z9" s="199"/>
      <c r="AA9" s="199"/>
      <c r="AB9" s="199"/>
      <c r="AC9" s="203"/>
      <c r="AD9" s="203"/>
      <c r="AE9" s="203"/>
      <c r="AF9" s="199"/>
      <c r="AG9" s="199"/>
      <c r="AH9" s="199"/>
      <c r="AI9" s="203"/>
      <c r="AJ9" s="203"/>
      <c r="AK9" s="203"/>
      <c r="AL9" s="199"/>
      <c r="AM9" s="199"/>
      <c r="AN9" s="199"/>
      <c r="AO9" s="203"/>
      <c r="AP9" s="203"/>
      <c r="AQ9" s="203"/>
      <c r="AR9" s="199"/>
      <c r="AS9" s="199"/>
      <c r="AT9" s="199"/>
      <c r="AU9" s="203"/>
      <c r="AV9" s="204"/>
      <c r="AW9" s="204"/>
      <c r="AX9" s="199"/>
      <c r="AY9" s="199"/>
      <c r="AZ9" s="199"/>
      <c r="BA9" s="203"/>
      <c r="BB9" s="203"/>
      <c r="BC9" s="203"/>
      <c r="BD9" s="199"/>
      <c r="BE9" s="201"/>
      <c r="BF9" s="201"/>
      <c r="BG9" s="203"/>
      <c r="BH9" s="204"/>
      <c r="BI9" s="204"/>
      <c r="BJ9" s="199"/>
      <c r="BK9" s="201"/>
      <c r="BL9" s="201"/>
      <c r="BM9" s="203"/>
      <c r="BN9" s="204"/>
      <c r="BO9" s="204"/>
      <c r="BP9" s="205"/>
      <c r="BQ9" s="205"/>
      <c r="BR9" s="223"/>
    </row>
    <row r="10" spans="1:70" ht="36" hidden="1" customHeight="1" x14ac:dyDescent="0.2">
      <c r="A10" s="489" t="s">
        <v>6</v>
      </c>
      <c r="B10" s="499"/>
      <c r="C10" s="489" t="s">
        <v>140</v>
      </c>
      <c r="D10" s="489" t="s">
        <v>21</v>
      </c>
      <c r="E10" s="489" t="s">
        <v>217</v>
      </c>
      <c r="F10" s="489" t="s">
        <v>7</v>
      </c>
      <c r="G10" s="489" t="s">
        <v>45</v>
      </c>
      <c r="H10" s="492" t="s">
        <v>274</v>
      </c>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6" t="s">
        <v>8</v>
      </c>
      <c r="BQ10" s="497" t="s">
        <v>205</v>
      </c>
      <c r="BR10" s="506" t="s">
        <v>9</v>
      </c>
    </row>
    <row r="11" spans="1:70" ht="69.75" hidden="1" customHeight="1" x14ac:dyDescent="0.2">
      <c r="A11" s="490"/>
      <c r="B11" s="499"/>
      <c r="C11" s="490"/>
      <c r="D11" s="490"/>
      <c r="E11" s="490"/>
      <c r="F11" s="490"/>
      <c r="G11" s="490"/>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6"/>
      <c r="BQ11" s="497"/>
      <c r="BR11" s="506"/>
    </row>
    <row r="12" spans="1:70" s="20" customFormat="1" ht="55.15" hidden="1" customHeight="1" x14ac:dyDescent="0.2">
      <c r="A12" s="73">
        <v>1</v>
      </c>
      <c r="B12" s="179" t="s">
        <v>182</v>
      </c>
      <c r="C12" s="65" t="str">
        <f>IF(ISERROR(VLOOKUP(B12,'KAYIT LİSTESİ'!$B$4:$H$466,2,0)),"",(VLOOKUP(B12,'KAYIT LİSTESİ'!$B$4:$H$466,2,0)))</f>
        <v/>
      </c>
      <c r="D12" s="55" t="str">
        <f>IF(ISERROR(VLOOKUP(B12,'KAYIT LİSTESİ'!$B$4:$H$466,4,0)),"",(VLOOKUP(B12,'KAYIT LİSTESİ'!$B$4:$H$466,4,0)))</f>
        <v/>
      </c>
      <c r="E12" s="55" t="str">
        <f>IF(ISERROR(VLOOKUP(B12,'KAYIT LİSTESİ'!$B$4:$N$466,13,0)),"",(VLOOKUP(B12,'KAYIT LİSTESİ'!$B$4:$N$466,13,0)))</f>
        <v/>
      </c>
      <c r="F12" s="72" t="str">
        <f>IF(ISERROR(VLOOKUP(B12,'KAYIT LİSTESİ'!$B$4:$H$466,5,0)),"",(VLOOKUP(B12,'KAYIT LİSTESİ'!$B$4:$H$466,5,0)))</f>
        <v/>
      </c>
      <c r="G12" s="72" t="str">
        <f>IF(ISERROR(VLOOKUP(B12,'KAYIT LİSTESİ'!$B$4:$H$466,6,0)),"",(VLOOKUP(B12,'KAYIT LİSTESİ'!$B$4:$H$466,6,0)))</f>
        <v/>
      </c>
      <c r="H12" s="199"/>
      <c r="I12" s="199"/>
      <c r="J12" s="199"/>
      <c r="K12" s="202"/>
      <c r="L12" s="203"/>
      <c r="M12" s="203"/>
      <c r="N12" s="199"/>
      <c r="O12" s="200"/>
      <c r="P12" s="199"/>
      <c r="Q12" s="203"/>
      <c r="R12" s="203"/>
      <c r="S12" s="203"/>
      <c r="T12" s="199"/>
      <c r="U12" s="199"/>
      <c r="V12" s="199"/>
      <c r="W12" s="203"/>
      <c r="X12" s="203"/>
      <c r="Y12" s="203"/>
      <c r="Z12" s="199"/>
      <c r="AA12" s="199"/>
      <c r="AB12" s="199"/>
      <c r="AC12" s="203"/>
      <c r="AD12" s="203"/>
      <c r="AE12" s="203"/>
      <c r="AF12" s="199"/>
      <c r="AG12" s="199"/>
      <c r="AH12" s="199"/>
      <c r="AI12" s="203"/>
      <c r="AJ12" s="203"/>
      <c r="AK12" s="203"/>
      <c r="AL12" s="199"/>
      <c r="AM12" s="199"/>
      <c r="AN12" s="199"/>
      <c r="AO12" s="203"/>
      <c r="AP12" s="203"/>
      <c r="AQ12" s="203"/>
      <c r="AR12" s="199"/>
      <c r="AS12" s="199"/>
      <c r="AT12" s="199"/>
      <c r="AU12" s="203"/>
      <c r="AV12" s="204"/>
      <c r="AW12" s="204"/>
      <c r="AX12" s="201"/>
      <c r="AY12" s="201"/>
      <c r="AZ12" s="201"/>
      <c r="BA12" s="204"/>
      <c r="BB12" s="204"/>
      <c r="BC12" s="204"/>
      <c r="BD12" s="201"/>
      <c r="BE12" s="201"/>
      <c r="BF12" s="201"/>
      <c r="BG12" s="204"/>
      <c r="BH12" s="204"/>
      <c r="BI12" s="204"/>
      <c r="BJ12" s="201"/>
      <c r="BK12" s="201"/>
      <c r="BL12" s="201"/>
      <c r="BM12" s="204"/>
      <c r="BN12" s="204"/>
      <c r="BO12" s="204"/>
      <c r="BP12" s="205"/>
      <c r="BQ12" s="205"/>
      <c r="BR12" s="223"/>
    </row>
    <row r="13" spans="1:70" s="20" customFormat="1" ht="55.15" hidden="1" customHeight="1" x14ac:dyDescent="0.2">
      <c r="A13" s="73">
        <v>2</v>
      </c>
      <c r="B13" s="179" t="s">
        <v>183</v>
      </c>
      <c r="C13" s="65" t="str">
        <f>IF(ISERROR(VLOOKUP(B13,'KAYIT LİSTESİ'!$B$4:$H$466,2,0)),"",(VLOOKUP(B13,'KAYIT LİSTESİ'!$B$4:$H$466,2,0)))</f>
        <v/>
      </c>
      <c r="D13" s="55" t="str">
        <f>IF(ISERROR(VLOOKUP(B13,'KAYIT LİSTESİ'!$B$4:$H$466,4,0)),"",(VLOOKUP(B13,'KAYIT LİSTESİ'!$B$4:$H$466,4,0)))</f>
        <v/>
      </c>
      <c r="E13" s="55" t="str">
        <f>IF(ISERROR(VLOOKUP(B13,'KAYIT LİSTESİ'!$B$4:$N$466,13,0)),"",(VLOOKUP(B13,'KAYIT LİSTESİ'!$B$4:$N$466,13,0)))</f>
        <v/>
      </c>
      <c r="F13" s="72" t="str">
        <f>IF(ISERROR(VLOOKUP(B13,'KAYIT LİSTESİ'!$B$4:$H$466,5,0)),"",(VLOOKUP(B13,'KAYIT LİSTESİ'!$B$4:$H$466,5,0)))</f>
        <v/>
      </c>
      <c r="G13" s="72" t="str">
        <f>IF(ISERROR(VLOOKUP(B13,'KAYIT LİSTESİ'!$B$4:$H$466,6,0)),"",(VLOOKUP(B13,'KAYIT LİSTESİ'!$B$4:$H$466,6,0)))</f>
        <v/>
      </c>
      <c r="H13" s="199"/>
      <c r="I13" s="199"/>
      <c r="J13" s="199"/>
      <c r="K13" s="202"/>
      <c r="L13" s="203"/>
      <c r="M13" s="203"/>
      <c r="N13" s="199"/>
      <c r="O13" s="200"/>
      <c r="P13" s="199"/>
      <c r="Q13" s="203"/>
      <c r="R13" s="203"/>
      <c r="S13" s="203"/>
      <c r="T13" s="199"/>
      <c r="U13" s="199"/>
      <c r="V13" s="199"/>
      <c r="W13" s="203"/>
      <c r="X13" s="203"/>
      <c r="Y13" s="203"/>
      <c r="Z13" s="199"/>
      <c r="AA13" s="199"/>
      <c r="AB13" s="199"/>
      <c r="AC13" s="203"/>
      <c r="AD13" s="203"/>
      <c r="AE13" s="203"/>
      <c r="AF13" s="199"/>
      <c r="AG13" s="199"/>
      <c r="AH13" s="199"/>
      <c r="AI13" s="203"/>
      <c r="AJ13" s="203"/>
      <c r="AK13" s="203"/>
      <c r="AL13" s="199"/>
      <c r="AM13" s="199"/>
      <c r="AN13" s="199"/>
      <c r="AO13" s="203"/>
      <c r="AP13" s="203"/>
      <c r="AQ13" s="203"/>
      <c r="AR13" s="199"/>
      <c r="AS13" s="199"/>
      <c r="AT13" s="199"/>
      <c r="AU13" s="203"/>
      <c r="AV13" s="204"/>
      <c r="AW13" s="204"/>
      <c r="AX13" s="201"/>
      <c r="AY13" s="201"/>
      <c r="AZ13" s="201"/>
      <c r="BA13" s="204"/>
      <c r="BB13" s="204"/>
      <c r="BC13" s="204"/>
      <c r="BD13" s="201"/>
      <c r="BE13" s="201"/>
      <c r="BF13" s="201"/>
      <c r="BG13" s="204"/>
      <c r="BH13" s="204"/>
      <c r="BI13" s="204"/>
      <c r="BJ13" s="201"/>
      <c r="BK13" s="201"/>
      <c r="BL13" s="201"/>
      <c r="BM13" s="204"/>
      <c r="BN13" s="204"/>
      <c r="BO13" s="204"/>
      <c r="BP13" s="205"/>
      <c r="BQ13" s="205"/>
      <c r="BR13" s="223"/>
    </row>
    <row r="14" spans="1:70" s="20" customFormat="1" ht="55.15" hidden="1" customHeight="1" x14ac:dyDescent="0.2">
      <c r="A14" s="73">
        <v>3</v>
      </c>
      <c r="B14" s="179" t="s">
        <v>184</v>
      </c>
      <c r="C14" s="65" t="str">
        <f>IF(ISERROR(VLOOKUP(B14,'KAYIT LİSTESİ'!$B$4:$H$466,2,0)),"",(VLOOKUP(B14,'KAYIT LİSTESİ'!$B$4:$H$466,2,0)))</f>
        <v/>
      </c>
      <c r="D14" s="55" t="str">
        <f>IF(ISERROR(VLOOKUP(B14,'KAYIT LİSTESİ'!$B$4:$H$466,4,0)),"",(VLOOKUP(B14,'KAYIT LİSTESİ'!$B$4:$H$466,4,0)))</f>
        <v/>
      </c>
      <c r="E14" s="55" t="str">
        <f>IF(ISERROR(VLOOKUP(B14,'KAYIT LİSTESİ'!$B$4:$N$466,13,0)),"",(VLOOKUP(B14,'KAYIT LİSTESİ'!$B$4:$N$466,13,0)))</f>
        <v/>
      </c>
      <c r="F14" s="72" t="str">
        <f>IF(ISERROR(VLOOKUP(B14,'KAYIT LİSTESİ'!$B$4:$H$466,5,0)),"",(VLOOKUP(B14,'KAYIT LİSTESİ'!$B$4:$H$466,5,0)))</f>
        <v/>
      </c>
      <c r="G14" s="72" t="str">
        <f>IF(ISERROR(VLOOKUP(B14,'KAYIT LİSTESİ'!$B$4:$H$466,6,0)),"",(VLOOKUP(B14,'KAYIT LİSTESİ'!$B$4:$H$466,6,0)))</f>
        <v/>
      </c>
      <c r="H14" s="199"/>
      <c r="I14" s="199"/>
      <c r="J14" s="199"/>
      <c r="K14" s="202"/>
      <c r="L14" s="203"/>
      <c r="M14" s="203"/>
      <c r="N14" s="199"/>
      <c r="O14" s="200"/>
      <c r="P14" s="199"/>
      <c r="Q14" s="203"/>
      <c r="R14" s="203"/>
      <c r="S14" s="203"/>
      <c r="T14" s="199"/>
      <c r="U14" s="199"/>
      <c r="V14" s="199"/>
      <c r="W14" s="203"/>
      <c r="X14" s="203"/>
      <c r="Y14" s="203"/>
      <c r="Z14" s="199"/>
      <c r="AA14" s="199"/>
      <c r="AB14" s="199"/>
      <c r="AC14" s="203"/>
      <c r="AD14" s="203"/>
      <c r="AE14" s="203"/>
      <c r="AF14" s="199"/>
      <c r="AG14" s="199"/>
      <c r="AH14" s="199"/>
      <c r="AI14" s="203"/>
      <c r="AJ14" s="203"/>
      <c r="AK14" s="203"/>
      <c r="AL14" s="199"/>
      <c r="AM14" s="199"/>
      <c r="AN14" s="199"/>
      <c r="AO14" s="203"/>
      <c r="AP14" s="203"/>
      <c r="AQ14" s="203"/>
      <c r="AR14" s="199"/>
      <c r="AS14" s="199"/>
      <c r="AT14" s="199"/>
      <c r="AU14" s="203"/>
      <c r="AV14" s="204"/>
      <c r="AW14" s="204"/>
      <c r="AX14" s="201"/>
      <c r="AY14" s="201"/>
      <c r="AZ14" s="201"/>
      <c r="BA14" s="204"/>
      <c r="BB14" s="204"/>
      <c r="BC14" s="204"/>
      <c r="BD14" s="201"/>
      <c r="BE14" s="201"/>
      <c r="BF14" s="201"/>
      <c r="BG14" s="204"/>
      <c r="BH14" s="204"/>
      <c r="BI14" s="204"/>
      <c r="BJ14" s="201"/>
      <c r="BK14" s="201"/>
      <c r="BL14" s="201"/>
      <c r="BM14" s="204"/>
      <c r="BN14" s="204"/>
      <c r="BO14" s="204"/>
      <c r="BP14" s="205"/>
      <c r="BQ14" s="205"/>
      <c r="BR14" s="223"/>
    </row>
    <row r="15" spans="1:70" ht="36" hidden="1" customHeight="1" x14ac:dyDescent="0.2">
      <c r="A15" s="489" t="s">
        <v>6</v>
      </c>
      <c r="B15" s="499"/>
      <c r="C15" s="489" t="s">
        <v>140</v>
      </c>
      <c r="D15" s="489" t="s">
        <v>21</v>
      </c>
      <c r="E15" s="489" t="s">
        <v>217</v>
      </c>
      <c r="F15" s="489" t="s">
        <v>7</v>
      </c>
      <c r="G15" s="489" t="s">
        <v>45</v>
      </c>
      <c r="H15" s="492" t="s">
        <v>411</v>
      </c>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6" t="s">
        <v>8</v>
      </c>
      <c r="BQ15" s="497" t="s">
        <v>205</v>
      </c>
      <c r="BR15" s="506" t="s">
        <v>9</v>
      </c>
    </row>
    <row r="16" spans="1:70" ht="69.75" hidden="1" customHeight="1" x14ac:dyDescent="0.2">
      <c r="A16" s="490"/>
      <c r="B16" s="499"/>
      <c r="C16" s="490"/>
      <c r="D16" s="490"/>
      <c r="E16" s="490"/>
      <c r="F16" s="490"/>
      <c r="G16" s="490"/>
      <c r="H16" s="491">
        <v>110</v>
      </c>
      <c r="I16" s="491"/>
      <c r="J16" s="491"/>
      <c r="K16" s="491">
        <v>115</v>
      </c>
      <c r="L16" s="491"/>
      <c r="M16" s="491"/>
      <c r="N16" s="491">
        <v>120</v>
      </c>
      <c r="O16" s="491"/>
      <c r="P16" s="491"/>
      <c r="Q16" s="491">
        <v>125</v>
      </c>
      <c r="R16" s="491"/>
      <c r="S16" s="491"/>
      <c r="T16" s="491">
        <v>130</v>
      </c>
      <c r="U16" s="491"/>
      <c r="V16" s="491"/>
      <c r="W16" s="491">
        <v>135</v>
      </c>
      <c r="X16" s="491"/>
      <c r="Y16" s="491"/>
      <c r="Z16" s="491">
        <v>140</v>
      </c>
      <c r="AA16" s="491"/>
      <c r="AB16" s="491"/>
      <c r="AC16" s="491">
        <v>145</v>
      </c>
      <c r="AD16" s="491"/>
      <c r="AE16" s="491"/>
      <c r="AF16" s="491">
        <v>150</v>
      </c>
      <c r="AG16" s="491"/>
      <c r="AH16" s="491"/>
      <c r="AI16" s="491">
        <v>155</v>
      </c>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1"/>
      <c r="BI16" s="491"/>
      <c r="BJ16" s="491"/>
      <c r="BK16" s="491"/>
      <c r="BL16" s="491"/>
      <c r="BM16" s="491"/>
      <c r="BN16" s="491"/>
      <c r="BO16" s="491"/>
      <c r="BP16" s="496"/>
      <c r="BQ16" s="497"/>
      <c r="BR16" s="506"/>
    </row>
    <row r="17" spans="1:70" s="20" customFormat="1" ht="55.15" hidden="1" customHeight="1" x14ac:dyDescent="0.2">
      <c r="A17" s="73">
        <v>1</v>
      </c>
      <c r="B17" s="179" t="s">
        <v>410</v>
      </c>
      <c r="C17" s="65" t="str">
        <f>IF(ISERROR(VLOOKUP(B17,'KAYIT LİSTESİ'!$B$4:$H$466,2,0)),"",(VLOOKUP(B17,'KAYIT LİSTESİ'!$B$4:$H$466,2,0)))</f>
        <v/>
      </c>
      <c r="D17" s="55" t="str">
        <f>IF(ISERROR(VLOOKUP(B17,'KAYIT LİSTESİ'!$B$4:$H$466,4,0)),"",(VLOOKUP(B17,'KAYIT LİSTESİ'!$B$4:$H$466,4,0)))</f>
        <v/>
      </c>
      <c r="E17" s="55" t="str">
        <f>IF(ISERROR(VLOOKUP(B17,'KAYIT LİSTESİ'!$B$4:$N$466,13,0)),"",(VLOOKUP(B17,'KAYIT LİSTESİ'!$B$4:$N$466,13,0)))</f>
        <v/>
      </c>
      <c r="F17" s="72" t="str">
        <f>IF(ISERROR(VLOOKUP(B17,'KAYIT LİSTESİ'!$B$4:$H$466,5,0)),"",(VLOOKUP(B17,'KAYIT LİSTESİ'!$B$4:$H$466,5,0)))</f>
        <v/>
      </c>
      <c r="G17" s="72" t="str">
        <f>IF(ISERROR(VLOOKUP(B17,'KAYIT LİSTESİ'!$B$4:$H$466,6,0)),"",(VLOOKUP(B17,'KAYIT LİSTESİ'!$B$4:$H$466,6,0)))</f>
        <v/>
      </c>
      <c r="H17" s="199"/>
      <c r="I17" s="199"/>
      <c r="J17" s="199"/>
      <c r="K17" s="202"/>
      <c r="L17" s="203"/>
      <c r="M17" s="203"/>
      <c r="N17" s="199"/>
      <c r="O17" s="200"/>
      <c r="P17" s="199"/>
      <c r="Q17" s="203"/>
      <c r="R17" s="203"/>
      <c r="S17" s="203"/>
      <c r="T17" s="199"/>
      <c r="U17" s="199"/>
      <c r="V17" s="199"/>
      <c r="W17" s="203"/>
      <c r="X17" s="203"/>
      <c r="Y17" s="203"/>
      <c r="Z17" s="199"/>
      <c r="AA17" s="199"/>
      <c r="AB17" s="199"/>
      <c r="AC17" s="203"/>
      <c r="AD17" s="203"/>
      <c r="AE17" s="203"/>
      <c r="AF17" s="199"/>
      <c r="AG17" s="199"/>
      <c r="AH17" s="199"/>
      <c r="AI17" s="203"/>
      <c r="AJ17" s="203"/>
      <c r="AK17" s="203"/>
      <c r="AL17" s="199"/>
      <c r="AM17" s="199"/>
      <c r="AN17" s="199"/>
      <c r="AO17" s="203"/>
      <c r="AP17" s="203"/>
      <c r="AQ17" s="203"/>
      <c r="AR17" s="199"/>
      <c r="AS17" s="199"/>
      <c r="AT17" s="199"/>
      <c r="AU17" s="203"/>
      <c r="AV17" s="204"/>
      <c r="AW17" s="204"/>
      <c r="AX17" s="201"/>
      <c r="AY17" s="201"/>
      <c r="AZ17" s="201"/>
      <c r="BA17" s="204"/>
      <c r="BB17" s="204"/>
      <c r="BC17" s="204"/>
      <c r="BD17" s="201"/>
      <c r="BE17" s="201"/>
      <c r="BF17" s="201"/>
      <c r="BG17" s="204"/>
      <c r="BH17" s="204"/>
      <c r="BI17" s="204"/>
      <c r="BJ17" s="201"/>
      <c r="BK17" s="201"/>
      <c r="BL17" s="201"/>
      <c r="BM17" s="204"/>
      <c r="BN17" s="204"/>
      <c r="BO17" s="204"/>
      <c r="BP17" s="205"/>
      <c r="BQ17" s="205"/>
      <c r="BR17" s="223"/>
    </row>
    <row r="18" spans="1:70" ht="36" hidden="1" customHeight="1" x14ac:dyDescent="0.2">
      <c r="A18" s="489" t="s">
        <v>6</v>
      </c>
      <c r="B18" s="499"/>
      <c r="C18" s="489" t="s">
        <v>140</v>
      </c>
      <c r="D18" s="489" t="s">
        <v>21</v>
      </c>
      <c r="E18" s="489" t="s">
        <v>217</v>
      </c>
      <c r="F18" s="489" t="s">
        <v>7</v>
      </c>
      <c r="G18" s="489" t="s">
        <v>45</v>
      </c>
      <c r="H18" s="492" t="s">
        <v>274</v>
      </c>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6" t="s">
        <v>8</v>
      </c>
      <c r="BQ18" s="497" t="s">
        <v>205</v>
      </c>
      <c r="BR18" s="506" t="s">
        <v>9</v>
      </c>
    </row>
    <row r="19" spans="1:70" ht="69.75" hidden="1" customHeight="1" x14ac:dyDescent="0.2">
      <c r="A19" s="490"/>
      <c r="B19" s="499"/>
      <c r="C19" s="490"/>
      <c r="D19" s="490"/>
      <c r="E19" s="490"/>
      <c r="F19" s="490"/>
      <c r="G19" s="490"/>
      <c r="H19" s="491">
        <v>110</v>
      </c>
      <c r="I19" s="491"/>
      <c r="J19" s="491"/>
      <c r="K19" s="491">
        <v>115</v>
      </c>
      <c r="L19" s="491"/>
      <c r="M19" s="491"/>
      <c r="N19" s="491">
        <v>120</v>
      </c>
      <c r="O19" s="491"/>
      <c r="P19" s="491"/>
      <c r="Q19" s="491">
        <v>125</v>
      </c>
      <c r="R19" s="491"/>
      <c r="S19" s="491"/>
      <c r="T19" s="491">
        <v>130</v>
      </c>
      <c r="U19" s="491"/>
      <c r="V19" s="491"/>
      <c r="W19" s="491">
        <v>135</v>
      </c>
      <c r="X19" s="491"/>
      <c r="Y19" s="491"/>
      <c r="Z19" s="491">
        <v>140</v>
      </c>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1"/>
      <c r="BH19" s="491"/>
      <c r="BI19" s="491"/>
      <c r="BJ19" s="491"/>
      <c r="BK19" s="491"/>
      <c r="BL19" s="491"/>
      <c r="BM19" s="491"/>
      <c r="BN19" s="491"/>
      <c r="BO19" s="491"/>
      <c r="BP19" s="496"/>
      <c r="BQ19" s="497"/>
      <c r="BR19" s="506"/>
    </row>
    <row r="20" spans="1:70" s="20" customFormat="1" ht="55.15" hidden="1" customHeight="1" x14ac:dyDescent="0.2">
      <c r="A20" s="73">
        <v>1</v>
      </c>
      <c r="B20" s="179" t="s">
        <v>182</v>
      </c>
      <c r="C20" s="65" t="str">
        <f>IF(ISERROR(VLOOKUP(B20,'KAYIT LİSTESİ'!$B$4:$H$466,2,0)),"",(VLOOKUP(B20,'KAYIT LİSTESİ'!$B$4:$H$466,2,0)))</f>
        <v/>
      </c>
      <c r="D20" s="55" t="str">
        <f>IF(ISERROR(VLOOKUP(B20,'KAYIT LİSTESİ'!$B$4:$H$466,4,0)),"",(VLOOKUP(B20,'KAYIT LİSTESİ'!$B$4:$H$466,4,0)))</f>
        <v/>
      </c>
      <c r="E20" s="55" t="str">
        <f>IF(ISERROR(VLOOKUP(B20,'KAYIT LİSTESİ'!$B$4:$N$466,13,0)),"",(VLOOKUP(B20,'KAYIT LİSTESİ'!$B$4:$N$466,13,0)))</f>
        <v/>
      </c>
      <c r="F20" s="72" t="str">
        <f>IF(ISERROR(VLOOKUP(B20,'KAYIT LİSTESİ'!$B$4:$H$466,5,0)),"",(VLOOKUP(B20,'KAYIT LİSTESİ'!$B$4:$H$466,5,0)))</f>
        <v/>
      </c>
      <c r="G20" s="72" t="str">
        <f>IF(ISERROR(VLOOKUP(B20,'KAYIT LİSTESİ'!$B$4:$H$466,6,0)),"",(VLOOKUP(B20,'KAYIT LİSTESİ'!$B$4:$H$466,6,0)))</f>
        <v/>
      </c>
      <c r="H20" s="199"/>
      <c r="I20" s="199"/>
      <c r="J20" s="199"/>
      <c r="K20" s="202"/>
      <c r="L20" s="203"/>
      <c r="M20" s="203"/>
      <c r="N20" s="199"/>
      <c r="O20" s="200"/>
      <c r="P20" s="199"/>
      <c r="Q20" s="203"/>
      <c r="R20" s="203"/>
      <c r="S20" s="203"/>
      <c r="T20" s="199"/>
      <c r="U20" s="199"/>
      <c r="V20" s="199"/>
      <c r="W20" s="203"/>
      <c r="X20" s="203"/>
      <c r="Y20" s="203"/>
      <c r="Z20" s="199"/>
      <c r="AA20" s="199"/>
      <c r="AB20" s="199"/>
      <c r="AC20" s="203"/>
      <c r="AD20" s="203"/>
      <c r="AE20" s="203"/>
      <c r="AF20" s="199"/>
      <c r="AG20" s="199"/>
      <c r="AH20" s="199"/>
      <c r="AI20" s="203"/>
      <c r="AJ20" s="203"/>
      <c r="AK20" s="203"/>
      <c r="AL20" s="199"/>
      <c r="AM20" s="199"/>
      <c r="AN20" s="199"/>
      <c r="AO20" s="203"/>
      <c r="AP20" s="203"/>
      <c r="AQ20" s="203"/>
      <c r="AR20" s="199"/>
      <c r="AS20" s="199"/>
      <c r="AT20" s="199"/>
      <c r="AU20" s="203"/>
      <c r="AV20" s="204"/>
      <c r="AW20" s="204"/>
      <c r="AX20" s="201"/>
      <c r="AY20" s="201"/>
      <c r="AZ20" s="201"/>
      <c r="BA20" s="204"/>
      <c r="BB20" s="204"/>
      <c r="BC20" s="204"/>
      <c r="BD20" s="201"/>
      <c r="BE20" s="201"/>
      <c r="BF20" s="201"/>
      <c r="BG20" s="204"/>
      <c r="BH20" s="204"/>
      <c r="BI20" s="204"/>
      <c r="BJ20" s="201"/>
      <c r="BK20" s="201"/>
      <c r="BL20" s="201"/>
      <c r="BM20" s="204"/>
      <c r="BN20" s="204"/>
      <c r="BO20" s="204"/>
      <c r="BP20" s="205"/>
      <c r="BQ20" s="205"/>
      <c r="BR20" s="223"/>
    </row>
    <row r="21" spans="1:70" s="20" customFormat="1" ht="55.15" hidden="1" customHeight="1" x14ac:dyDescent="0.2">
      <c r="A21" s="73">
        <v>2</v>
      </c>
      <c r="B21" s="179" t="s">
        <v>181</v>
      </c>
      <c r="C21" s="65" t="str">
        <f>IF(ISERROR(VLOOKUP(B21,'KAYIT LİSTESİ'!$B$4:$H$466,2,0)),"",(VLOOKUP(B21,'KAYIT LİSTESİ'!$B$4:$H$466,2,0)))</f>
        <v/>
      </c>
      <c r="D21" s="55" t="str">
        <f>IF(ISERROR(VLOOKUP(B21,'KAYIT LİSTESİ'!$B$4:$H$466,4,0)),"",(VLOOKUP(B21,'KAYIT LİSTESİ'!$B$4:$H$466,4,0)))</f>
        <v/>
      </c>
      <c r="E21" s="55" t="str">
        <f>IF(ISERROR(VLOOKUP(B21,'KAYIT LİSTESİ'!$B$4:$N$466,13,0)),"",(VLOOKUP(B21,'KAYIT LİSTESİ'!$B$4:$N$466,13,0)))</f>
        <v/>
      </c>
      <c r="F21" s="72" t="str">
        <f>IF(ISERROR(VLOOKUP(B21,'KAYIT LİSTESİ'!$B$4:$H$466,5,0)),"",(VLOOKUP(B21,'KAYIT LİSTESİ'!$B$4:$H$466,5,0)))</f>
        <v/>
      </c>
      <c r="G21" s="72" t="str">
        <f>IF(ISERROR(VLOOKUP(B21,'KAYIT LİSTESİ'!$B$4:$H$466,6,0)),"",(VLOOKUP(B21,'KAYIT LİSTESİ'!$B$4:$H$466,6,0)))</f>
        <v/>
      </c>
      <c r="H21" s="199"/>
      <c r="I21" s="199"/>
      <c r="J21" s="199"/>
      <c r="K21" s="202"/>
      <c r="L21" s="203"/>
      <c r="M21" s="203"/>
      <c r="N21" s="199"/>
      <c r="O21" s="200"/>
      <c r="P21" s="199"/>
      <c r="Q21" s="203"/>
      <c r="R21" s="203"/>
      <c r="S21" s="203"/>
      <c r="T21" s="199"/>
      <c r="U21" s="199"/>
      <c r="V21" s="199"/>
      <c r="W21" s="203"/>
      <c r="X21" s="203"/>
      <c r="Y21" s="203"/>
      <c r="Z21" s="199"/>
      <c r="AA21" s="199"/>
      <c r="AB21" s="199"/>
      <c r="AC21" s="203"/>
      <c r="AD21" s="203"/>
      <c r="AE21" s="203"/>
      <c r="AF21" s="199"/>
      <c r="AG21" s="199"/>
      <c r="AH21" s="199"/>
      <c r="AI21" s="203"/>
      <c r="AJ21" s="203"/>
      <c r="AK21" s="203"/>
      <c r="AL21" s="199"/>
      <c r="AM21" s="199"/>
      <c r="AN21" s="199"/>
      <c r="AO21" s="203"/>
      <c r="AP21" s="203"/>
      <c r="AQ21" s="203"/>
      <c r="AR21" s="199"/>
      <c r="AS21" s="199"/>
      <c r="AT21" s="199"/>
      <c r="AU21" s="203"/>
      <c r="AV21" s="204"/>
      <c r="AW21" s="204"/>
      <c r="AX21" s="201"/>
      <c r="AY21" s="201"/>
      <c r="AZ21" s="201"/>
      <c r="BA21" s="204"/>
      <c r="BB21" s="204"/>
      <c r="BC21" s="204"/>
      <c r="BD21" s="201"/>
      <c r="BE21" s="201"/>
      <c r="BF21" s="201"/>
      <c r="BG21" s="204"/>
      <c r="BH21" s="204"/>
      <c r="BI21" s="204"/>
      <c r="BJ21" s="201"/>
      <c r="BK21" s="201"/>
      <c r="BL21" s="201"/>
      <c r="BM21" s="204"/>
      <c r="BN21" s="204"/>
      <c r="BO21" s="204"/>
      <c r="BP21" s="205"/>
      <c r="BQ21" s="205"/>
      <c r="BR21" s="223"/>
    </row>
    <row r="22" spans="1:70" s="20" customFormat="1" ht="55.15" hidden="1" customHeight="1" x14ac:dyDescent="0.2">
      <c r="A22" s="73">
        <v>3</v>
      </c>
      <c r="B22" s="179" t="s">
        <v>180</v>
      </c>
      <c r="C22" s="65" t="str">
        <f>IF(ISERROR(VLOOKUP(B22,'KAYIT LİSTESİ'!$B$4:$H$466,2,0)),"",(VLOOKUP(B22,'KAYIT LİSTESİ'!$B$4:$H$466,2,0)))</f>
        <v/>
      </c>
      <c r="D22" s="55" t="str">
        <f>IF(ISERROR(VLOOKUP(B22,'KAYIT LİSTESİ'!$B$4:$H$466,4,0)),"",(VLOOKUP(B22,'KAYIT LİSTESİ'!$B$4:$H$466,4,0)))</f>
        <v/>
      </c>
      <c r="E22" s="55" t="str">
        <f>IF(ISERROR(VLOOKUP(B22,'KAYIT LİSTESİ'!$B$4:$N$466,13,0)),"",(VLOOKUP(B22,'KAYIT LİSTESİ'!$B$4:$N$466,13,0)))</f>
        <v/>
      </c>
      <c r="F22" s="72" t="str">
        <f>IF(ISERROR(VLOOKUP(B22,'KAYIT LİSTESİ'!$B$4:$H$466,5,0)),"",(VLOOKUP(B22,'KAYIT LİSTESİ'!$B$4:$H$466,5,0)))</f>
        <v/>
      </c>
      <c r="G22" s="72" t="str">
        <f>IF(ISERROR(VLOOKUP(B22,'KAYIT LİSTESİ'!$B$4:$H$466,6,0)),"",(VLOOKUP(B22,'KAYIT LİSTESİ'!$B$4:$H$466,6,0)))</f>
        <v/>
      </c>
      <c r="H22" s="199"/>
      <c r="I22" s="199"/>
      <c r="J22" s="199"/>
      <c r="K22" s="202"/>
      <c r="L22" s="203"/>
      <c r="M22" s="203"/>
      <c r="N22" s="199"/>
      <c r="O22" s="200"/>
      <c r="P22" s="199"/>
      <c r="Q22" s="203"/>
      <c r="R22" s="203"/>
      <c r="S22" s="203"/>
      <c r="T22" s="199"/>
      <c r="U22" s="199"/>
      <c r="V22" s="199"/>
      <c r="W22" s="203"/>
      <c r="X22" s="203"/>
      <c r="Y22" s="203"/>
      <c r="Z22" s="199"/>
      <c r="AA22" s="199"/>
      <c r="AB22" s="199"/>
      <c r="AC22" s="203"/>
      <c r="AD22" s="203"/>
      <c r="AE22" s="203"/>
      <c r="AF22" s="199"/>
      <c r="AG22" s="199"/>
      <c r="AH22" s="199"/>
      <c r="AI22" s="203"/>
      <c r="AJ22" s="203"/>
      <c r="AK22" s="203"/>
      <c r="AL22" s="199"/>
      <c r="AM22" s="199"/>
      <c r="AN22" s="199"/>
      <c r="AO22" s="203"/>
      <c r="AP22" s="203"/>
      <c r="AQ22" s="203"/>
      <c r="AR22" s="199"/>
      <c r="AS22" s="199"/>
      <c r="AT22" s="199"/>
      <c r="AU22" s="203"/>
      <c r="AV22" s="204"/>
      <c r="AW22" s="204"/>
      <c r="AX22" s="201"/>
      <c r="AY22" s="201"/>
      <c r="AZ22" s="201"/>
      <c r="BA22" s="204"/>
      <c r="BB22" s="204"/>
      <c r="BC22" s="204"/>
      <c r="BD22" s="201"/>
      <c r="BE22" s="201"/>
      <c r="BF22" s="201"/>
      <c r="BG22" s="204"/>
      <c r="BH22" s="204"/>
      <c r="BI22" s="204"/>
      <c r="BJ22" s="201"/>
      <c r="BK22" s="201"/>
      <c r="BL22" s="201"/>
      <c r="BM22" s="204"/>
      <c r="BN22" s="204"/>
      <c r="BO22" s="204"/>
      <c r="BP22" s="205"/>
      <c r="BQ22" s="205"/>
      <c r="BR22" s="223"/>
    </row>
    <row r="23" spans="1:70" ht="36" hidden="1" customHeight="1" x14ac:dyDescent="0.2">
      <c r="A23" s="489" t="s">
        <v>6</v>
      </c>
      <c r="B23" s="499"/>
      <c r="C23" s="489" t="s">
        <v>140</v>
      </c>
      <c r="D23" s="489" t="s">
        <v>21</v>
      </c>
      <c r="E23" s="489" t="s">
        <v>217</v>
      </c>
      <c r="F23" s="489" t="s">
        <v>7</v>
      </c>
      <c r="G23" s="489" t="s">
        <v>45</v>
      </c>
      <c r="H23" s="492" t="s">
        <v>275</v>
      </c>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3"/>
      <c r="BI23" s="493"/>
      <c r="BJ23" s="493"/>
      <c r="BK23" s="493"/>
      <c r="BL23" s="493"/>
      <c r="BM23" s="493"/>
      <c r="BN23" s="493"/>
      <c r="BO23" s="493"/>
      <c r="BP23" s="496" t="s">
        <v>8</v>
      </c>
      <c r="BQ23" s="497" t="s">
        <v>205</v>
      </c>
      <c r="BR23" s="506" t="s">
        <v>9</v>
      </c>
    </row>
    <row r="24" spans="1:70" ht="69.75" hidden="1" customHeight="1" x14ac:dyDescent="0.2">
      <c r="A24" s="490"/>
      <c r="B24" s="499"/>
      <c r="C24" s="490"/>
      <c r="D24" s="490"/>
      <c r="E24" s="490"/>
      <c r="F24" s="490"/>
      <c r="G24" s="490"/>
      <c r="H24" s="491">
        <v>120</v>
      </c>
      <c r="I24" s="491"/>
      <c r="J24" s="491"/>
      <c r="K24" s="491">
        <v>125</v>
      </c>
      <c r="L24" s="491"/>
      <c r="M24" s="491"/>
      <c r="N24" s="491">
        <v>130</v>
      </c>
      <c r="O24" s="491"/>
      <c r="P24" s="491"/>
      <c r="Q24" s="491">
        <v>135</v>
      </c>
      <c r="R24" s="491"/>
      <c r="S24" s="491"/>
      <c r="T24" s="491">
        <v>140</v>
      </c>
      <c r="U24" s="491"/>
      <c r="V24" s="491"/>
      <c r="W24" s="491">
        <v>145</v>
      </c>
      <c r="X24" s="491"/>
      <c r="Y24" s="491"/>
      <c r="Z24" s="491">
        <v>150</v>
      </c>
      <c r="AA24" s="491"/>
      <c r="AB24" s="491"/>
      <c r="AC24" s="491">
        <v>155</v>
      </c>
      <c r="AD24" s="491"/>
      <c r="AE24" s="491"/>
      <c r="AF24" s="491">
        <v>160</v>
      </c>
      <c r="AG24" s="491"/>
      <c r="AH24" s="491"/>
      <c r="AI24" s="491">
        <v>163</v>
      </c>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6"/>
      <c r="BQ24" s="497"/>
      <c r="BR24" s="506"/>
    </row>
    <row r="25" spans="1:70" s="20" customFormat="1" ht="55.15" hidden="1" customHeight="1" x14ac:dyDescent="0.2">
      <c r="A25" s="73">
        <v>1</v>
      </c>
      <c r="B25" s="179" t="s">
        <v>183</v>
      </c>
      <c r="C25" s="65" t="str">
        <f>IF(ISERROR(VLOOKUP(B25,'KAYIT LİSTESİ'!$B$4:$H$466,2,0)),"",(VLOOKUP(B25,'KAYIT LİSTESİ'!$B$4:$H$466,2,0)))</f>
        <v/>
      </c>
      <c r="D25" s="55" t="str">
        <f>IF(ISERROR(VLOOKUP(B25,'KAYIT LİSTESİ'!$B$4:$H$466,4,0)),"",(VLOOKUP(B25,'KAYIT LİSTESİ'!$B$4:$H$466,4,0)))</f>
        <v/>
      </c>
      <c r="E25" s="55" t="str">
        <f>IF(ISERROR(VLOOKUP(B25,'KAYIT LİSTESİ'!$B$4:$N$466,13,0)),"",(VLOOKUP(B25,'KAYIT LİSTESİ'!$B$4:$N$466,13,0)))</f>
        <v/>
      </c>
      <c r="F25" s="72" t="str">
        <f>IF(ISERROR(VLOOKUP(B25,'KAYIT LİSTESİ'!$B$4:$H$466,5,0)),"",(VLOOKUP(B25,'KAYIT LİSTESİ'!$B$4:$H$466,5,0)))</f>
        <v/>
      </c>
      <c r="G25" s="72" t="str">
        <f>IF(ISERROR(VLOOKUP(B25,'KAYIT LİSTESİ'!$B$4:$H$466,6,0)),"",(VLOOKUP(B25,'KAYIT LİSTESİ'!$B$4:$H$466,6,0)))</f>
        <v/>
      </c>
      <c r="H25" s="199"/>
      <c r="I25" s="199"/>
      <c r="J25" s="199"/>
      <c r="K25" s="202"/>
      <c r="L25" s="203"/>
      <c r="M25" s="203"/>
      <c r="N25" s="199"/>
      <c r="O25" s="200"/>
      <c r="P25" s="199"/>
      <c r="Q25" s="203"/>
      <c r="R25" s="203"/>
      <c r="S25" s="203"/>
      <c r="T25" s="199"/>
      <c r="U25" s="199"/>
      <c r="V25" s="199"/>
      <c r="W25" s="203"/>
      <c r="X25" s="203"/>
      <c r="Y25" s="203"/>
      <c r="Z25" s="199"/>
      <c r="AA25" s="199"/>
      <c r="AB25" s="199"/>
      <c r="AC25" s="203"/>
      <c r="AD25" s="203"/>
      <c r="AE25" s="203"/>
      <c r="AF25" s="199"/>
      <c r="AG25" s="199"/>
      <c r="AH25" s="199"/>
      <c r="AI25" s="203"/>
      <c r="AJ25" s="203"/>
      <c r="AK25" s="203"/>
      <c r="AL25" s="199"/>
      <c r="AM25" s="199"/>
      <c r="AN25" s="199"/>
      <c r="AO25" s="203"/>
      <c r="AP25" s="203"/>
      <c r="AQ25" s="203"/>
      <c r="AR25" s="199"/>
      <c r="AS25" s="199"/>
      <c r="AT25" s="199"/>
      <c r="AU25" s="203"/>
      <c r="AV25" s="204"/>
      <c r="AW25" s="204"/>
      <c r="AX25" s="201"/>
      <c r="AY25" s="201"/>
      <c r="AZ25" s="201"/>
      <c r="BA25" s="204"/>
      <c r="BB25" s="204"/>
      <c r="BC25" s="204"/>
      <c r="BD25" s="201"/>
      <c r="BE25" s="201"/>
      <c r="BF25" s="201"/>
      <c r="BG25" s="204"/>
      <c r="BH25" s="204"/>
      <c r="BI25" s="204"/>
      <c r="BJ25" s="201"/>
      <c r="BK25" s="201"/>
      <c r="BL25" s="201"/>
      <c r="BM25" s="204"/>
      <c r="BN25" s="204"/>
      <c r="BO25" s="204"/>
      <c r="BP25" s="205"/>
      <c r="BQ25" s="205"/>
      <c r="BR25" s="223"/>
    </row>
    <row r="26" spans="1:70" ht="36" hidden="1" customHeight="1" x14ac:dyDescent="0.2">
      <c r="A26" s="489" t="s">
        <v>6</v>
      </c>
      <c r="B26" s="499"/>
      <c r="C26" s="489" t="s">
        <v>140</v>
      </c>
      <c r="D26" s="489" t="s">
        <v>21</v>
      </c>
      <c r="E26" s="489" t="s">
        <v>217</v>
      </c>
      <c r="F26" s="489" t="s">
        <v>7</v>
      </c>
      <c r="G26" s="489" t="s">
        <v>45</v>
      </c>
      <c r="H26" s="492" t="s">
        <v>276</v>
      </c>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6" t="s">
        <v>8</v>
      </c>
      <c r="BQ26" s="497" t="s">
        <v>205</v>
      </c>
      <c r="BR26" s="506" t="s">
        <v>9</v>
      </c>
    </row>
    <row r="27" spans="1:70" ht="69.75" hidden="1" customHeight="1" x14ac:dyDescent="0.2">
      <c r="A27" s="490"/>
      <c r="B27" s="499"/>
      <c r="C27" s="490"/>
      <c r="D27" s="490"/>
      <c r="E27" s="490"/>
      <c r="F27" s="490"/>
      <c r="G27" s="490"/>
      <c r="H27" s="491">
        <v>90</v>
      </c>
      <c r="I27" s="491"/>
      <c r="J27" s="491"/>
      <c r="K27" s="491">
        <v>95</v>
      </c>
      <c r="L27" s="491"/>
      <c r="M27" s="491"/>
      <c r="N27" s="491">
        <v>100</v>
      </c>
      <c r="O27" s="491"/>
      <c r="P27" s="491"/>
      <c r="Q27" s="491">
        <v>105</v>
      </c>
      <c r="R27" s="491"/>
      <c r="S27" s="491"/>
      <c r="T27" s="491">
        <v>110</v>
      </c>
      <c r="U27" s="491"/>
      <c r="V27" s="491"/>
      <c r="W27" s="491">
        <v>115</v>
      </c>
      <c r="X27" s="491"/>
      <c r="Y27" s="491"/>
      <c r="Z27" s="491">
        <v>120</v>
      </c>
      <c r="AA27" s="491"/>
      <c r="AB27" s="491"/>
      <c r="AC27" s="491">
        <v>125</v>
      </c>
      <c r="AD27" s="491"/>
      <c r="AE27" s="491"/>
      <c r="AF27" s="491">
        <v>130</v>
      </c>
      <c r="AG27" s="491"/>
      <c r="AH27" s="491"/>
      <c r="AI27" s="491">
        <v>135</v>
      </c>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1"/>
      <c r="BI27" s="491"/>
      <c r="BJ27" s="491"/>
      <c r="BK27" s="491"/>
      <c r="BL27" s="491"/>
      <c r="BM27" s="491"/>
      <c r="BN27" s="491"/>
      <c r="BO27" s="491"/>
      <c r="BP27" s="496"/>
      <c r="BQ27" s="497"/>
      <c r="BR27" s="506"/>
    </row>
    <row r="28" spans="1:70" s="20" customFormat="1" ht="55.15" hidden="1" customHeight="1" x14ac:dyDescent="0.2">
      <c r="A28" s="73">
        <v>1</v>
      </c>
      <c r="B28" s="179" t="s">
        <v>184</v>
      </c>
      <c r="C28" s="65" t="str">
        <f>IF(ISERROR(VLOOKUP(B28,'KAYIT LİSTESİ'!$B$4:$H$466,2,0)),"",(VLOOKUP(B28,'KAYIT LİSTESİ'!$B$4:$H$466,2,0)))</f>
        <v/>
      </c>
      <c r="D28" s="55" t="str">
        <f>IF(ISERROR(VLOOKUP(B28,'KAYIT LİSTESİ'!$B$4:$H$466,4,0)),"",(VLOOKUP(B28,'KAYIT LİSTESİ'!$B$4:$H$466,4,0)))</f>
        <v/>
      </c>
      <c r="E28" s="55" t="str">
        <f>IF(ISERROR(VLOOKUP(B28,'KAYIT LİSTESİ'!$B$4:$N$466,13,0)),"",(VLOOKUP(B28,'KAYIT LİSTESİ'!$B$4:$N$466,13,0)))</f>
        <v/>
      </c>
      <c r="F28" s="72" t="str">
        <f>IF(ISERROR(VLOOKUP(B28,'KAYIT LİSTESİ'!$B$4:$H$466,5,0)),"",(VLOOKUP(B28,'KAYIT LİSTESİ'!$B$4:$H$466,5,0)))</f>
        <v/>
      </c>
      <c r="G28" s="72" t="str">
        <f>IF(ISERROR(VLOOKUP(B28,'KAYIT LİSTESİ'!$B$4:$H$466,6,0)),"",(VLOOKUP(B28,'KAYIT LİSTESİ'!$B$4:$H$466,6,0)))</f>
        <v/>
      </c>
      <c r="H28" s="199"/>
      <c r="I28" s="199"/>
      <c r="J28" s="199"/>
      <c r="K28" s="202"/>
      <c r="L28" s="203"/>
      <c r="M28" s="203"/>
      <c r="N28" s="199"/>
      <c r="O28" s="200"/>
      <c r="P28" s="199"/>
      <c r="Q28" s="203"/>
      <c r="R28" s="203"/>
      <c r="S28" s="203"/>
      <c r="T28" s="199"/>
      <c r="U28" s="199"/>
      <c r="V28" s="199"/>
      <c r="W28" s="203"/>
      <c r="X28" s="203"/>
      <c r="Y28" s="203"/>
      <c r="Z28" s="199"/>
      <c r="AA28" s="199"/>
      <c r="AB28" s="199"/>
      <c r="AC28" s="203"/>
      <c r="AD28" s="203"/>
      <c r="AE28" s="203"/>
      <c r="AF28" s="199"/>
      <c r="AG28" s="199"/>
      <c r="AH28" s="199"/>
      <c r="AI28" s="203"/>
      <c r="AJ28" s="203"/>
      <c r="AK28" s="203"/>
      <c r="AL28" s="199"/>
      <c r="AM28" s="199"/>
      <c r="AN28" s="199"/>
      <c r="AO28" s="203"/>
      <c r="AP28" s="203"/>
      <c r="AQ28" s="203"/>
      <c r="AR28" s="199"/>
      <c r="AS28" s="199"/>
      <c r="AT28" s="199"/>
      <c r="AU28" s="203"/>
      <c r="AV28" s="204"/>
      <c r="AW28" s="204"/>
      <c r="AX28" s="201"/>
      <c r="AY28" s="201"/>
      <c r="AZ28" s="201"/>
      <c r="BA28" s="204"/>
      <c r="BB28" s="204"/>
      <c r="BC28" s="204"/>
      <c r="BD28" s="201"/>
      <c r="BE28" s="201"/>
      <c r="BF28" s="201"/>
      <c r="BG28" s="204"/>
      <c r="BH28" s="204"/>
      <c r="BI28" s="204"/>
      <c r="BJ28" s="201"/>
      <c r="BK28" s="201"/>
      <c r="BL28" s="201"/>
      <c r="BM28" s="204"/>
      <c r="BN28" s="204"/>
      <c r="BO28" s="204"/>
      <c r="BP28" s="205"/>
      <c r="BQ28" s="205"/>
      <c r="BR28" s="223"/>
    </row>
    <row r="29" spans="1:70" ht="9" customHeight="1" x14ac:dyDescent="0.2">
      <c r="F29" s="53"/>
    </row>
    <row r="30" spans="1:70" s="78" customFormat="1" ht="18" x14ac:dyDescent="0.25">
      <c r="A30" s="74" t="s">
        <v>22</v>
      </c>
      <c r="B30" s="74"/>
      <c r="C30" s="74"/>
      <c r="D30" s="75"/>
      <c r="E30" s="75"/>
      <c r="F30" s="76"/>
      <c r="G30" s="77" t="s">
        <v>0</v>
      </c>
      <c r="K30" s="78" t="s">
        <v>1</v>
      </c>
      <c r="T30" s="78" t="s">
        <v>2</v>
      </c>
      <c r="AB30" s="78" t="s">
        <v>3</v>
      </c>
      <c r="AM30" s="78" t="s">
        <v>3</v>
      </c>
      <c r="BP30" s="79" t="s">
        <v>3</v>
      </c>
      <c r="BQ30" s="77"/>
      <c r="BR30" s="225"/>
    </row>
    <row r="31" spans="1:70" x14ac:dyDescent="0.2">
      <c r="F31" s="53"/>
    </row>
    <row r="32" spans="1:70" x14ac:dyDescent="0.2">
      <c r="F32" s="53"/>
    </row>
    <row r="33" spans="6:6" x14ac:dyDescent="0.2">
      <c r="F33" s="53"/>
    </row>
  </sheetData>
  <sortState ref="A22:BR24">
    <sortCondition ref="BR22:BR24"/>
  </sortState>
  <mergeCells count="200">
    <mergeCell ref="BR26:BR27"/>
    <mergeCell ref="H27:J27"/>
    <mergeCell ref="K27:M27"/>
    <mergeCell ref="N27:P27"/>
    <mergeCell ref="Q27:S27"/>
    <mergeCell ref="T27:V27"/>
    <mergeCell ref="W27:Y27"/>
    <mergeCell ref="Z27:AB27"/>
    <mergeCell ref="AC27:AE27"/>
    <mergeCell ref="AF27:AH27"/>
    <mergeCell ref="AI27:AK27"/>
    <mergeCell ref="AL27:AN27"/>
    <mergeCell ref="AO27:AQ27"/>
    <mergeCell ref="AR27:AT27"/>
    <mergeCell ref="AU27:AW27"/>
    <mergeCell ref="AX27:AZ27"/>
    <mergeCell ref="F26:F27"/>
    <mergeCell ref="G26:G27"/>
    <mergeCell ref="H26:BO26"/>
    <mergeCell ref="BP26:BP27"/>
    <mergeCell ref="BQ26:BQ27"/>
    <mergeCell ref="BA27:BC27"/>
    <mergeCell ref="BD27:BF27"/>
    <mergeCell ref="BG27:BI27"/>
    <mergeCell ref="BJ27:BL27"/>
    <mergeCell ref="BM27:BO27"/>
    <mergeCell ref="A26:A27"/>
    <mergeCell ref="B26:B27"/>
    <mergeCell ref="C26:C27"/>
    <mergeCell ref="D26:D27"/>
    <mergeCell ref="E26:E27"/>
    <mergeCell ref="BR23:BR24"/>
    <mergeCell ref="H24:J24"/>
    <mergeCell ref="K24:M24"/>
    <mergeCell ref="N24:P24"/>
    <mergeCell ref="Q24:S24"/>
    <mergeCell ref="T24:V24"/>
    <mergeCell ref="W24:Y24"/>
    <mergeCell ref="Z24:AB24"/>
    <mergeCell ref="AC24:AE24"/>
    <mergeCell ref="AF24:AH24"/>
    <mergeCell ref="AI24:AK24"/>
    <mergeCell ref="AL24:AN24"/>
    <mergeCell ref="AO24:AQ24"/>
    <mergeCell ref="AR24:AT24"/>
    <mergeCell ref="AU24:AW24"/>
    <mergeCell ref="AX24:AZ24"/>
    <mergeCell ref="F23:F24"/>
    <mergeCell ref="G23:G24"/>
    <mergeCell ref="H23:BO23"/>
    <mergeCell ref="BP23:BP24"/>
    <mergeCell ref="BQ23:BQ24"/>
    <mergeCell ref="BA24:BC24"/>
    <mergeCell ref="BD24:BF24"/>
    <mergeCell ref="BG24:BI24"/>
    <mergeCell ref="BJ24:BL24"/>
    <mergeCell ref="BM24:BO24"/>
    <mergeCell ref="A23:A24"/>
    <mergeCell ref="B23:B24"/>
    <mergeCell ref="C23:C24"/>
    <mergeCell ref="D23:D24"/>
    <mergeCell ref="E23:E24"/>
    <mergeCell ref="BR18:BR19"/>
    <mergeCell ref="H19:J19"/>
    <mergeCell ref="K19:M19"/>
    <mergeCell ref="N19:P19"/>
    <mergeCell ref="Q19:S19"/>
    <mergeCell ref="T19:V19"/>
    <mergeCell ref="W19:Y19"/>
    <mergeCell ref="Z19:AB19"/>
    <mergeCell ref="AC19:AE19"/>
    <mergeCell ref="AF19:AH19"/>
    <mergeCell ref="AI19:AK19"/>
    <mergeCell ref="AL19:AN19"/>
    <mergeCell ref="AO19:AQ19"/>
    <mergeCell ref="AR19:AT19"/>
    <mergeCell ref="AU19:AW19"/>
    <mergeCell ref="AX19:AZ19"/>
    <mergeCell ref="F18:F19"/>
    <mergeCell ref="G18:G19"/>
    <mergeCell ref="H18:BO18"/>
    <mergeCell ref="BP18:BP19"/>
    <mergeCell ref="BQ18:BQ19"/>
    <mergeCell ref="BA19:BC19"/>
    <mergeCell ref="BD19:BF19"/>
    <mergeCell ref="BG19:BI19"/>
    <mergeCell ref="BJ19:BL19"/>
    <mergeCell ref="BM19:BO19"/>
    <mergeCell ref="A18:A19"/>
    <mergeCell ref="B18:B19"/>
    <mergeCell ref="C18:C19"/>
    <mergeCell ref="D18:D19"/>
    <mergeCell ref="E18:E19"/>
    <mergeCell ref="BR15:BR16"/>
    <mergeCell ref="H16:J16"/>
    <mergeCell ref="K16:M16"/>
    <mergeCell ref="N16:P16"/>
    <mergeCell ref="Q16:S16"/>
    <mergeCell ref="T16:V16"/>
    <mergeCell ref="W16:Y16"/>
    <mergeCell ref="Z16:AB16"/>
    <mergeCell ref="AC16:AE16"/>
    <mergeCell ref="AF16:AH16"/>
    <mergeCell ref="AI16:AK16"/>
    <mergeCell ref="AL16:AN16"/>
    <mergeCell ref="AO16:AQ16"/>
    <mergeCell ref="AR16:AT16"/>
    <mergeCell ref="AU16:AW16"/>
    <mergeCell ref="AX16:AZ16"/>
    <mergeCell ref="F15:F16"/>
    <mergeCell ref="G15:G16"/>
    <mergeCell ref="H15:BO15"/>
    <mergeCell ref="BP15:BP16"/>
    <mergeCell ref="BQ15:BQ16"/>
    <mergeCell ref="BA16:BC16"/>
    <mergeCell ref="BD16:BF16"/>
    <mergeCell ref="BG16:BI16"/>
    <mergeCell ref="BJ16:BL16"/>
    <mergeCell ref="BM16:BO16"/>
    <mergeCell ref="A15:A16"/>
    <mergeCell ref="B15:B16"/>
    <mergeCell ref="C15:C16"/>
    <mergeCell ref="D15:D16"/>
    <mergeCell ref="E15:E16"/>
    <mergeCell ref="BR10:BR11"/>
    <mergeCell ref="H11:J11"/>
    <mergeCell ref="K11:M11"/>
    <mergeCell ref="N11:P11"/>
    <mergeCell ref="Q11:S11"/>
    <mergeCell ref="T11:V11"/>
    <mergeCell ref="W11:Y11"/>
    <mergeCell ref="Z11:AB11"/>
    <mergeCell ref="AC11:AE11"/>
    <mergeCell ref="AF11:AH11"/>
    <mergeCell ref="AI11:AK11"/>
    <mergeCell ref="AL11:AN11"/>
    <mergeCell ref="AO11:AQ11"/>
    <mergeCell ref="AR11:AT11"/>
    <mergeCell ref="AU11:AW11"/>
    <mergeCell ref="AX11:AZ11"/>
    <mergeCell ref="F10:F11"/>
    <mergeCell ref="G10:G11"/>
    <mergeCell ref="H10:BO10"/>
    <mergeCell ref="BP10:BP11"/>
    <mergeCell ref="BQ10:BQ11"/>
    <mergeCell ref="BA11:BC11"/>
    <mergeCell ref="BD11:BF11"/>
    <mergeCell ref="BG11:BI11"/>
    <mergeCell ref="BJ11:BL11"/>
    <mergeCell ref="BM11:BO11"/>
    <mergeCell ref="A10:A11"/>
    <mergeCell ref="B10:B11"/>
    <mergeCell ref="C10:C11"/>
    <mergeCell ref="D10:D11"/>
    <mergeCell ref="E10:E11"/>
    <mergeCell ref="A1:BR1"/>
    <mergeCell ref="A2:BR2"/>
    <mergeCell ref="A3:D3"/>
    <mergeCell ref="F3:G3"/>
    <mergeCell ref="V3:Y3"/>
    <mergeCell ref="AB3:AF3"/>
    <mergeCell ref="AG3:AK3"/>
    <mergeCell ref="AX3:BC3"/>
    <mergeCell ref="BD3:BR3"/>
    <mergeCell ref="BR6:BR7"/>
    <mergeCell ref="AX7:AZ7"/>
    <mergeCell ref="BA7:BC7"/>
    <mergeCell ref="B6:B7"/>
    <mergeCell ref="C6:C7"/>
    <mergeCell ref="D6:D7"/>
    <mergeCell ref="F6:F7"/>
    <mergeCell ref="A4:D4"/>
    <mergeCell ref="F4:G4"/>
    <mergeCell ref="G6:G7"/>
    <mergeCell ref="BP5:BR5"/>
    <mergeCell ref="AX4:BC4"/>
    <mergeCell ref="BM7:BO7"/>
    <mergeCell ref="AR7:AT7"/>
    <mergeCell ref="AU7:AW7"/>
    <mergeCell ref="BD7:BF7"/>
    <mergeCell ref="BG7:BI7"/>
    <mergeCell ref="BP6:BP7"/>
    <mergeCell ref="BQ6:BQ7"/>
    <mergeCell ref="BJ7:BL7"/>
    <mergeCell ref="BD4:BM4"/>
    <mergeCell ref="A6:A7"/>
    <mergeCell ref="AI7:AK7"/>
    <mergeCell ref="AL7:AN7"/>
    <mergeCell ref="AO7:AQ7"/>
    <mergeCell ref="H7:J7"/>
    <mergeCell ref="K7:M7"/>
    <mergeCell ref="W7:Y7"/>
    <mergeCell ref="Z7:AB7"/>
    <mergeCell ref="Q7:S7"/>
    <mergeCell ref="H6:BO6"/>
    <mergeCell ref="AC7:AE7"/>
    <mergeCell ref="AF7:AH7"/>
    <mergeCell ref="T7:V7"/>
    <mergeCell ref="E6:E7"/>
    <mergeCell ref="N7:P7"/>
  </mergeCells>
  <conditionalFormatting sqref="BP17 BP9 BP12:BP14 BP20:BP22 BP25 BP28">
    <cfRule type="duplicateValues" dxfId="44" priority="19" stopIfTrue="1"/>
  </conditionalFormatting>
  <conditionalFormatting sqref="BP8">
    <cfRule type="duplicateValues" dxfId="43" priority="1" stopIfTrue="1"/>
  </conditionalFormatting>
  <hyperlinks>
    <hyperlink ref="F3" location="'YARIŞMA PROGRAMI'!C13" display="Sırıkla Atlama"/>
    <hyperlink ref="F3:G3" location="'YARIŞMA PROGRAMI'!C8" display="'YARIŞMA PROGRAMI'!C8"/>
  </hyperlinks>
  <printOptions horizontalCentered="1"/>
  <pageMargins left="0.16" right="0.15748031496062992" top="0.4" bottom="0.27559055118110237" header="0.19685039370078741" footer="0.19685039370078741"/>
  <pageSetup paperSize="9" scale="36"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6"/>
  <sheetViews>
    <sheetView view="pageBreakPreview" zoomScale="80" zoomScaleNormal="100" zoomScaleSheetLayoutView="80" workbookViewId="0">
      <selection activeCell="I35" sqref="I35"/>
    </sheetView>
  </sheetViews>
  <sheetFormatPr defaultColWidth="9.140625" defaultRowHeight="12.75" x14ac:dyDescent="0.2"/>
  <cols>
    <col min="1" max="1" width="6" style="90" customWidth="1"/>
    <col min="2" max="2" width="9.5703125" style="90" hidden="1" customWidth="1"/>
    <col min="3" max="3" width="6.5703125" style="90" customWidth="1"/>
    <col min="4" max="4" width="12.5703125" style="91" customWidth="1"/>
    <col min="5" max="5" width="9.7109375" style="91" customWidth="1"/>
    <col min="6" max="6" width="25.42578125" style="90" customWidth="1"/>
    <col min="7" max="7" width="25.28515625" style="3" customWidth="1"/>
    <col min="8" max="14" width="12.28515625" style="3" customWidth="1"/>
    <col min="15" max="15" width="16.7109375" style="92" customWidth="1"/>
    <col min="16" max="16" width="7.85546875" style="90" customWidth="1"/>
    <col min="17" max="17" width="9.140625" style="3" customWidth="1"/>
    <col min="18" max="16384" width="9.140625" style="3"/>
  </cols>
  <sheetData>
    <row r="1" spans="1:16" ht="48.75" customHeight="1" x14ac:dyDescent="0.2">
      <c r="A1" s="456" t="str">
        <f>'YARIŞMA BİLGİLERİ'!A2</f>
        <v>Türkiye Atletizm Federasyonu
İzmir Atletizm İl Temsilciliği</v>
      </c>
      <c r="B1" s="456"/>
      <c r="C1" s="456"/>
      <c r="D1" s="456"/>
      <c r="E1" s="456"/>
      <c r="F1" s="456"/>
      <c r="G1" s="456"/>
      <c r="H1" s="456"/>
      <c r="I1" s="456"/>
      <c r="J1" s="456"/>
      <c r="K1" s="456"/>
      <c r="L1" s="456"/>
      <c r="M1" s="456"/>
      <c r="N1" s="456"/>
      <c r="O1" s="456"/>
      <c r="P1" s="456"/>
    </row>
    <row r="2" spans="1:16" ht="25.5" customHeight="1" x14ac:dyDescent="0.2">
      <c r="A2" s="457" t="str">
        <f>'YARIŞMA BİLGİLERİ'!F19</f>
        <v>Masterler Türkiye Şampiyonası</v>
      </c>
      <c r="B2" s="457"/>
      <c r="C2" s="457"/>
      <c r="D2" s="457"/>
      <c r="E2" s="457"/>
      <c r="F2" s="457"/>
      <c r="G2" s="457"/>
      <c r="H2" s="457"/>
      <c r="I2" s="457"/>
      <c r="J2" s="457"/>
      <c r="K2" s="457"/>
      <c r="L2" s="457"/>
      <c r="M2" s="457"/>
      <c r="N2" s="457"/>
      <c r="O2" s="457"/>
      <c r="P2" s="457"/>
    </row>
    <row r="3" spans="1:16" s="4" customFormat="1" ht="27" customHeight="1" x14ac:dyDescent="0.2">
      <c r="A3" s="458" t="s">
        <v>154</v>
      </c>
      <c r="B3" s="458"/>
      <c r="C3" s="458"/>
      <c r="D3" s="482" t="str">
        <f>'YARIŞMA PROGRAMI'!C22</f>
        <v>Uzun Atlama</v>
      </c>
      <c r="E3" s="482"/>
      <c r="F3" s="483"/>
      <c r="G3" s="94"/>
      <c r="H3" s="461"/>
      <c r="I3" s="461"/>
      <c r="J3" s="461"/>
      <c r="K3" s="209"/>
      <c r="L3" s="209"/>
      <c r="M3" s="212"/>
      <c r="N3" s="460"/>
      <c r="O3" s="460"/>
      <c r="P3" s="460"/>
    </row>
    <row r="4" spans="1:16" s="4" customFormat="1" ht="17.25" customHeight="1" x14ac:dyDescent="0.2">
      <c r="A4" s="448" t="s">
        <v>155</v>
      </c>
      <c r="B4" s="448"/>
      <c r="C4" s="448"/>
      <c r="D4" s="451" t="str">
        <f>'YARIŞMA BİLGİLERİ'!F21</f>
        <v>Master Kadınlar</v>
      </c>
      <c r="E4" s="451"/>
      <c r="F4" s="451"/>
      <c r="G4" s="96"/>
      <c r="H4" s="95"/>
      <c r="I4" s="449"/>
      <c r="J4" s="449"/>
      <c r="K4" s="210"/>
      <c r="L4" s="448" t="s">
        <v>153</v>
      </c>
      <c r="M4" s="448"/>
      <c r="N4" s="484">
        <f>'YARIŞMA PROGRAMI'!B22</f>
        <v>42210.71875</v>
      </c>
      <c r="O4" s="484"/>
      <c r="P4" s="207"/>
    </row>
    <row r="5" spans="1:16" ht="15" customHeight="1" x14ac:dyDescent="0.2">
      <c r="A5" s="5"/>
      <c r="B5" s="5"/>
      <c r="C5" s="5"/>
      <c r="D5" s="9"/>
      <c r="E5" s="9"/>
      <c r="F5" s="6"/>
      <c r="G5" s="7"/>
      <c r="H5" s="8"/>
      <c r="I5" s="8"/>
      <c r="J5" s="8"/>
      <c r="K5" s="8"/>
      <c r="L5" s="8"/>
      <c r="M5" s="8"/>
      <c r="N5" s="8"/>
      <c r="O5" s="206">
        <f ca="1">NOW()</f>
        <v>42212.506756828705</v>
      </c>
      <c r="P5" s="206"/>
    </row>
    <row r="6" spans="1:16" ht="31.15" customHeight="1" x14ac:dyDescent="0.2">
      <c r="A6" s="443" t="s">
        <v>6</v>
      </c>
      <c r="B6" s="443"/>
      <c r="C6" s="446" t="s">
        <v>140</v>
      </c>
      <c r="D6" s="452" t="s">
        <v>281</v>
      </c>
      <c r="E6" s="453"/>
      <c r="F6" s="454" t="str">
        <f>'YARIŞMA PROGRAMI'!L23</f>
        <v>AYCAN KURTCAN-4.42</v>
      </c>
      <c r="G6" s="455"/>
      <c r="H6" s="447" t="s">
        <v>268</v>
      </c>
      <c r="I6" s="447"/>
      <c r="J6" s="447"/>
      <c r="K6" s="447"/>
      <c r="L6" s="447"/>
      <c r="M6" s="447"/>
      <c r="N6" s="447"/>
      <c r="O6" s="444" t="s">
        <v>8</v>
      </c>
      <c r="P6" s="444" t="s">
        <v>209</v>
      </c>
    </row>
    <row r="7" spans="1:16" ht="21.75" customHeight="1" x14ac:dyDescent="0.2">
      <c r="A7" s="443"/>
      <c r="B7" s="443"/>
      <c r="C7" s="446"/>
      <c r="D7" s="255" t="s">
        <v>280</v>
      </c>
      <c r="E7" s="256" t="s">
        <v>217</v>
      </c>
      <c r="F7" s="257" t="s">
        <v>14</v>
      </c>
      <c r="G7" s="257" t="s">
        <v>45</v>
      </c>
      <c r="H7" s="97">
        <v>1</v>
      </c>
      <c r="I7" s="97">
        <v>2</v>
      </c>
      <c r="J7" s="97">
        <v>3</v>
      </c>
      <c r="K7" s="208" t="s">
        <v>210</v>
      </c>
      <c r="L7" s="211">
        <v>4</v>
      </c>
      <c r="M7" s="211">
        <v>5</v>
      </c>
      <c r="N7" s="211">
        <v>6</v>
      </c>
      <c r="O7" s="445"/>
      <c r="P7" s="445"/>
    </row>
    <row r="8" spans="1:16" s="83" customFormat="1" ht="34.9" customHeight="1" x14ac:dyDescent="0.2">
      <c r="A8" s="98">
        <v>1</v>
      </c>
      <c r="B8" s="99" t="s">
        <v>935</v>
      </c>
      <c r="C8" s="100">
        <f>IF(ISERROR(VLOOKUP(B8,'KAYIT LİSTESİ'!$B$4:$H$466,2,0)),"",(VLOOKUP(B8,'KAYIT LİSTESİ'!$B$4:$H$466,2,0)))</f>
        <v>165</v>
      </c>
      <c r="D8" s="101" t="str">
        <f>IF(ISERROR(VLOOKUP(B8,'KAYIT LİSTESİ'!$B$4:$H$466,4,0)),"",(VLOOKUP(B8,'KAYIT LİSTESİ'!$B$4:$H$466,4,0)))</f>
        <v>27.10.1969</v>
      </c>
      <c r="E8" s="100" t="str">
        <f>IF(ISERROR(VLOOKUP(B8,'KAYIT LİSTESİ'!$B$4:$N$466,13,0)),"",(VLOOKUP(B8,'KAYIT LİSTESİ'!$B$4:$N$466,13,0)))</f>
        <v>F-45</v>
      </c>
      <c r="F8" s="187" t="str">
        <f>IF(ISERROR(VLOOKUP(B8,'KAYIT LİSTESİ'!$B$4:$H$466,5,0)),"",(VLOOKUP(B8,'KAYIT LİSTESİ'!$B$4:$H$466,5,0)))</f>
        <v>DENİZ TANAYDIN</v>
      </c>
      <c r="G8" s="187" t="str">
        <f>IF(ISERROR(VLOOKUP(B8,'KAYIT LİSTESİ'!$B$4:$H$466,6,0)),"",(VLOOKUP(B8,'KAYIT LİSTESİ'!$B$4:$H$466,6,0)))</f>
        <v>İZMİR MASTERLER ATL. KULÜBÜ</v>
      </c>
      <c r="H8" s="180" t="s">
        <v>1084</v>
      </c>
      <c r="I8" s="180" t="s">
        <v>1084</v>
      </c>
      <c r="J8" s="180">
        <v>427</v>
      </c>
      <c r="K8" s="215">
        <f>MAX(H8:J8)</f>
        <v>427</v>
      </c>
      <c r="L8" s="216">
        <v>442</v>
      </c>
      <c r="M8" s="216" t="s">
        <v>1084</v>
      </c>
      <c r="N8" s="216" t="s">
        <v>1084</v>
      </c>
      <c r="O8" s="215">
        <f>MAX(H8:N8)</f>
        <v>442</v>
      </c>
      <c r="P8" s="102"/>
    </row>
    <row r="9" spans="1:16" ht="31.15" hidden="1" customHeight="1" x14ac:dyDescent="0.2">
      <c r="A9" s="443" t="s">
        <v>6</v>
      </c>
      <c r="B9" s="443"/>
      <c r="C9" s="446" t="s">
        <v>140</v>
      </c>
      <c r="D9" s="452" t="s">
        <v>281</v>
      </c>
      <c r="E9" s="453"/>
      <c r="F9" s="454"/>
      <c r="G9" s="455"/>
      <c r="H9" s="447" t="s">
        <v>268</v>
      </c>
      <c r="I9" s="447"/>
      <c r="J9" s="447"/>
      <c r="K9" s="447"/>
      <c r="L9" s="447"/>
      <c r="M9" s="447"/>
      <c r="N9" s="447"/>
      <c r="O9" s="444" t="s">
        <v>8</v>
      </c>
      <c r="P9" s="444" t="s">
        <v>209</v>
      </c>
    </row>
    <row r="10" spans="1:16" ht="21.75" hidden="1" customHeight="1" x14ac:dyDescent="0.2">
      <c r="A10" s="443"/>
      <c r="B10" s="443"/>
      <c r="C10" s="446"/>
      <c r="D10" s="255" t="s">
        <v>280</v>
      </c>
      <c r="E10" s="256" t="s">
        <v>217</v>
      </c>
      <c r="F10" s="257" t="s">
        <v>14</v>
      </c>
      <c r="G10" s="257" t="s">
        <v>45</v>
      </c>
      <c r="H10" s="230">
        <v>1</v>
      </c>
      <c r="I10" s="230">
        <v>2</v>
      </c>
      <c r="J10" s="230">
        <v>3</v>
      </c>
      <c r="K10" s="229" t="s">
        <v>210</v>
      </c>
      <c r="L10" s="230">
        <v>4</v>
      </c>
      <c r="M10" s="230">
        <v>5</v>
      </c>
      <c r="N10" s="230">
        <v>6</v>
      </c>
      <c r="O10" s="445"/>
      <c r="P10" s="445"/>
    </row>
    <row r="11" spans="1:16" s="83" customFormat="1" ht="34.9" hidden="1" customHeight="1" x14ac:dyDescent="0.2">
      <c r="A11" s="98">
        <v>1</v>
      </c>
      <c r="B11" s="99" t="s">
        <v>936</v>
      </c>
      <c r="C11" s="100" t="str">
        <f>IF(ISERROR(VLOOKUP(B11,'KAYIT LİSTESİ'!$B$4:$H$466,2,0)),"",(VLOOKUP(B11,'KAYIT LİSTESİ'!$B$4:$H$466,2,0)))</f>
        <v/>
      </c>
      <c r="D11" s="101" t="str">
        <f>IF(ISERROR(VLOOKUP(B11,'KAYIT LİSTESİ'!$B$4:$H$466,4,0)),"",(VLOOKUP(B11,'KAYIT LİSTESİ'!$B$4:$H$466,4,0)))</f>
        <v/>
      </c>
      <c r="E11" s="101" t="str">
        <f>IF(ISERROR(VLOOKUP(B11,'KAYIT LİSTESİ'!$B$4:$N$466,13,0)),"",(VLOOKUP(B11,'KAYIT LİSTESİ'!$B$4:$N$466,13,0)))</f>
        <v/>
      </c>
      <c r="F11" s="187" t="str">
        <f>IF(ISERROR(VLOOKUP(B11,'KAYIT LİSTESİ'!$B$4:$H$466,5,0)),"",(VLOOKUP(B11,'KAYIT LİSTESİ'!$B$4:$H$466,5,0)))</f>
        <v/>
      </c>
      <c r="G11" s="187" t="str">
        <f>IF(ISERROR(VLOOKUP(B11,'KAYIT LİSTESİ'!$B$4:$H$466,6,0)),"",(VLOOKUP(B11,'KAYIT LİSTESİ'!$B$4:$H$466,6,0)))</f>
        <v/>
      </c>
      <c r="H11" s="180"/>
      <c r="I11" s="180"/>
      <c r="J11" s="180"/>
      <c r="K11" s="215">
        <f t="shared" ref="K11:K12" si="0">MAX(H11:J11)</f>
        <v>0</v>
      </c>
      <c r="L11" s="216"/>
      <c r="M11" s="216"/>
      <c r="N11" s="216"/>
      <c r="O11" s="215">
        <f t="shared" ref="O11:O12" si="1">MAX(H11:N11)</f>
        <v>0</v>
      </c>
      <c r="P11" s="102"/>
    </row>
    <row r="12" spans="1:16" s="83" customFormat="1" ht="34.9" hidden="1" customHeight="1" x14ac:dyDescent="0.2">
      <c r="A12" s="98">
        <v>2</v>
      </c>
      <c r="B12" s="99" t="s">
        <v>937</v>
      </c>
      <c r="C12" s="100" t="str">
        <f>IF(ISERROR(VLOOKUP(B12,'KAYIT LİSTESİ'!$B$4:$H$466,2,0)),"",(VLOOKUP(B12,'KAYIT LİSTESİ'!$B$4:$H$466,2,0)))</f>
        <v/>
      </c>
      <c r="D12" s="101" t="str">
        <f>IF(ISERROR(VLOOKUP(B12,'KAYIT LİSTESİ'!$B$4:$H$466,4,0)),"",(VLOOKUP(B12,'KAYIT LİSTESİ'!$B$4:$H$466,4,0)))</f>
        <v/>
      </c>
      <c r="E12" s="101" t="str">
        <f>IF(ISERROR(VLOOKUP(B12,'KAYIT LİSTESİ'!$B$4:$N$466,13,0)),"",(VLOOKUP(B12,'KAYIT LİSTESİ'!$B$4:$N$466,13,0)))</f>
        <v/>
      </c>
      <c r="F12" s="187" t="str">
        <f>IF(ISERROR(VLOOKUP(B12,'KAYIT LİSTESİ'!$B$4:$H$466,5,0)),"",(VLOOKUP(B12,'KAYIT LİSTESİ'!$B$4:$H$466,5,0)))</f>
        <v/>
      </c>
      <c r="G12" s="187" t="str">
        <f>IF(ISERROR(VLOOKUP(B12,'KAYIT LİSTESİ'!$B$4:$H$466,6,0)),"",(VLOOKUP(B12,'KAYIT LİSTESİ'!$B$4:$H$466,6,0)))</f>
        <v/>
      </c>
      <c r="H12" s="180"/>
      <c r="I12" s="180"/>
      <c r="J12" s="180"/>
      <c r="K12" s="215">
        <f t="shared" si="0"/>
        <v>0</v>
      </c>
      <c r="L12" s="216"/>
      <c r="M12" s="216"/>
      <c r="N12" s="216"/>
      <c r="O12" s="215">
        <f t="shared" si="1"/>
        <v>0</v>
      </c>
      <c r="P12" s="102"/>
    </row>
    <row r="13" spans="1:16" s="83" customFormat="1" ht="34.9" hidden="1" customHeight="1" x14ac:dyDescent="0.2">
      <c r="A13" s="98">
        <v>3</v>
      </c>
      <c r="B13" s="99" t="s">
        <v>938</v>
      </c>
      <c r="C13" s="100" t="str">
        <f>IF(ISERROR(VLOOKUP(B13,'KAYIT LİSTESİ'!$B$4:$H$466,2,0)),"",(VLOOKUP(B13,'KAYIT LİSTESİ'!$B$4:$H$466,2,0)))</f>
        <v/>
      </c>
      <c r="D13" s="101" t="str">
        <f>IF(ISERROR(VLOOKUP(B13,'KAYIT LİSTESİ'!$B$4:$H$466,4,0)),"",(VLOOKUP(B13,'KAYIT LİSTESİ'!$B$4:$H$466,4,0)))</f>
        <v/>
      </c>
      <c r="E13" s="101" t="str">
        <f>IF(ISERROR(VLOOKUP(B13,'KAYIT LİSTESİ'!$B$4:$N$466,13,0)),"",(VLOOKUP(B13,'KAYIT LİSTESİ'!$B$4:$N$466,13,0)))</f>
        <v/>
      </c>
      <c r="F13" s="187" t="str">
        <f>IF(ISERROR(VLOOKUP(B13,'KAYIT LİSTESİ'!$B$4:$H$466,5,0)),"",(VLOOKUP(B13,'KAYIT LİSTESİ'!$B$4:$H$466,5,0)))</f>
        <v/>
      </c>
      <c r="G13" s="187" t="str">
        <f>IF(ISERROR(VLOOKUP(B13,'KAYIT LİSTESİ'!$B$4:$H$466,6,0)),"",(VLOOKUP(B13,'KAYIT LİSTESİ'!$B$4:$H$466,6,0)))</f>
        <v/>
      </c>
      <c r="H13" s="180"/>
      <c r="I13" s="180"/>
      <c r="J13" s="180"/>
      <c r="K13" s="215">
        <f t="shared" ref="K13" si="2">MAX(H13:J13)</f>
        <v>0</v>
      </c>
      <c r="L13" s="216"/>
      <c r="M13" s="216"/>
      <c r="N13" s="216"/>
      <c r="O13" s="215">
        <f t="shared" ref="O13" si="3">MAX(H13:N13)</f>
        <v>0</v>
      </c>
      <c r="P13" s="102"/>
    </row>
    <row r="14" spans="1:16" ht="31.15" hidden="1" customHeight="1" x14ac:dyDescent="0.2">
      <c r="A14" s="443" t="s">
        <v>6</v>
      </c>
      <c r="B14" s="443"/>
      <c r="C14" s="446" t="s">
        <v>140</v>
      </c>
      <c r="D14" s="452" t="s">
        <v>281</v>
      </c>
      <c r="E14" s="453"/>
      <c r="F14" s="454"/>
      <c r="G14" s="455"/>
      <c r="H14" s="447" t="s">
        <v>269</v>
      </c>
      <c r="I14" s="447"/>
      <c r="J14" s="447"/>
      <c r="K14" s="447"/>
      <c r="L14" s="447"/>
      <c r="M14" s="447"/>
      <c r="N14" s="447"/>
      <c r="O14" s="444" t="s">
        <v>8</v>
      </c>
      <c r="P14" s="444" t="s">
        <v>209</v>
      </c>
    </row>
    <row r="15" spans="1:16" ht="21.75" hidden="1" customHeight="1" x14ac:dyDescent="0.2">
      <c r="A15" s="443"/>
      <c r="B15" s="443"/>
      <c r="C15" s="446"/>
      <c r="D15" s="255" t="s">
        <v>280</v>
      </c>
      <c r="E15" s="256" t="s">
        <v>217</v>
      </c>
      <c r="F15" s="257" t="s">
        <v>14</v>
      </c>
      <c r="G15" s="257" t="s">
        <v>45</v>
      </c>
      <c r="H15" s="230">
        <v>1</v>
      </c>
      <c r="I15" s="230">
        <v>2</v>
      </c>
      <c r="J15" s="230">
        <v>3</v>
      </c>
      <c r="K15" s="229" t="s">
        <v>210</v>
      </c>
      <c r="L15" s="230">
        <v>4</v>
      </c>
      <c r="M15" s="230">
        <v>5</v>
      </c>
      <c r="N15" s="230">
        <v>6</v>
      </c>
      <c r="O15" s="445"/>
      <c r="P15" s="445"/>
    </row>
    <row r="16" spans="1:16" s="83" customFormat="1" ht="34.9" hidden="1" customHeight="1" x14ac:dyDescent="0.2">
      <c r="A16" s="98">
        <v>1</v>
      </c>
      <c r="B16" s="99" t="s">
        <v>939</v>
      </c>
      <c r="C16" s="100" t="str">
        <f>IF(ISERROR(VLOOKUP(B16,'KAYIT LİSTESİ'!$B$4:$H$466,2,0)),"",(VLOOKUP(B16,'KAYIT LİSTESİ'!$B$4:$H$466,2,0)))</f>
        <v/>
      </c>
      <c r="D16" s="101" t="str">
        <f>IF(ISERROR(VLOOKUP(B16,'KAYIT LİSTESİ'!$B$4:$H$466,4,0)),"",(VLOOKUP(B16,'KAYIT LİSTESİ'!$B$4:$H$466,4,0)))</f>
        <v/>
      </c>
      <c r="E16" s="101" t="str">
        <f>IF(ISERROR(VLOOKUP(B16,'KAYIT LİSTESİ'!$B$4:$N$466,13,0)),"",(VLOOKUP(B16,'KAYIT LİSTESİ'!$B$4:$N$466,13,0)))</f>
        <v/>
      </c>
      <c r="F16" s="187" t="str">
        <f>IF(ISERROR(VLOOKUP(B16,'KAYIT LİSTESİ'!$B$4:$H$466,5,0)),"",(VLOOKUP(B16,'KAYIT LİSTESİ'!$B$4:$H$466,5,0)))</f>
        <v/>
      </c>
      <c r="G16" s="187" t="str">
        <f>IF(ISERROR(VLOOKUP(B16,'KAYIT LİSTESİ'!$B$4:$H$466,6,0)),"",(VLOOKUP(B16,'KAYIT LİSTESİ'!$B$4:$H$466,6,0)))</f>
        <v/>
      </c>
      <c r="H16" s="180"/>
      <c r="I16" s="180"/>
      <c r="J16" s="180"/>
      <c r="K16" s="215">
        <f t="shared" ref="K16:K17" si="4">MAX(H16:J16)</f>
        <v>0</v>
      </c>
      <c r="L16" s="216"/>
      <c r="M16" s="216"/>
      <c r="N16" s="216"/>
      <c r="O16" s="215">
        <f t="shared" ref="O16:O17" si="5">MAX(H16:N16)</f>
        <v>0</v>
      </c>
      <c r="P16" s="102"/>
    </row>
    <row r="17" spans="1:17" s="83" customFormat="1" ht="34.9" hidden="1" customHeight="1" x14ac:dyDescent="0.2">
      <c r="A17" s="98">
        <v>2</v>
      </c>
      <c r="B17" s="99" t="s">
        <v>214</v>
      </c>
      <c r="C17" s="100" t="str">
        <f>IF(ISERROR(VLOOKUP(B17,'KAYIT LİSTESİ'!$B$4:$H$466,2,0)),"",(VLOOKUP(B17,'KAYIT LİSTESİ'!$B$4:$H$466,2,0)))</f>
        <v/>
      </c>
      <c r="D17" s="101" t="str">
        <f>IF(ISERROR(VLOOKUP(B17,'KAYIT LİSTESİ'!$B$4:$H$466,4,0)),"",(VLOOKUP(B17,'KAYIT LİSTESİ'!$B$4:$H$466,4,0)))</f>
        <v/>
      </c>
      <c r="E17" s="101" t="str">
        <f>IF(ISERROR(VLOOKUP(B17,'KAYIT LİSTESİ'!$B$4:$N$466,13,0)),"",(VLOOKUP(B17,'KAYIT LİSTESİ'!$B$4:$N$466,13,0)))</f>
        <v/>
      </c>
      <c r="F17" s="187" t="str">
        <f>IF(ISERROR(VLOOKUP(B17,'KAYIT LİSTESİ'!$B$4:$H$466,5,0)),"",(VLOOKUP(B17,'KAYIT LİSTESİ'!$B$4:$H$466,5,0)))</f>
        <v/>
      </c>
      <c r="G17" s="187" t="str">
        <f>IF(ISERROR(VLOOKUP(B17,'KAYIT LİSTESİ'!$B$4:$H$466,6,0)),"",(VLOOKUP(B17,'KAYIT LİSTESİ'!$B$4:$H$466,6,0)))</f>
        <v/>
      </c>
      <c r="H17" s="180"/>
      <c r="I17" s="180"/>
      <c r="J17" s="180"/>
      <c r="K17" s="215">
        <f t="shared" si="4"/>
        <v>0</v>
      </c>
      <c r="L17" s="216"/>
      <c r="M17" s="216"/>
      <c r="N17" s="216"/>
      <c r="O17" s="215">
        <f t="shared" si="5"/>
        <v>0</v>
      </c>
      <c r="P17" s="102"/>
      <c r="Q17" s="84"/>
    </row>
    <row r="18" spans="1:17" ht="31.15" hidden="1" customHeight="1" x14ac:dyDescent="0.2">
      <c r="A18" s="443" t="s">
        <v>6</v>
      </c>
      <c r="B18" s="443"/>
      <c r="C18" s="446" t="s">
        <v>140</v>
      </c>
      <c r="D18" s="452" t="s">
        <v>281</v>
      </c>
      <c r="E18" s="453"/>
      <c r="F18" s="454"/>
      <c r="G18" s="455"/>
      <c r="H18" s="447" t="s">
        <v>270</v>
      </c>
      <c r="I18" s="447"/>
      <c r="J18" s="447"/>
      <c r="K18" s="447"/>
      <c r="L18" s="447"/>
      <c r="M18" s="447"/>
      <c r="N18" s="447"/>
      <c r="O18" s="444" t="s">
        <v>8</v>
      </c>
      <c r="P18" s="444" t="s">
        <v>209</v>
      </c>
    </row>
    <row r="19" spans="1:17" ht="21.75" hidden="1" customHeight="1" x14ac:dyDescent="0.2">
      <c r="A19" s="443"/>
      <c r="B19" s="443"/>
      <c r="C19" s="446"/>
      <c r="D19" s="255" t="s">
        <v>280</v>
      </c>
      <c r="E19" s="256" t="s">
        <v>217</v>
      </c>
      <c r="F19" s="257" t="s">
        <v>14</v>
      </c>
      <c r="G19" s="257" t="s">
        <v>45</v>
      </c>
      <c r="H19" s="230">
        <v>1</v>
      </c>
      <c r="I19" s="230">
        <v>2</v>
      </c>
      <c r="J19" s="230">
        <v>3</v>
      </c>
      <c r="K19" s="229" t="s">
        <v>210</v>
      </c>
      <c r="L19" s="230">
        <v>4</v>
      </c>
      <c r="M19" s="230">
        <v>5</v>
      </c>
      <c r="N19" s="230">
        <v>6</v>
      </c>
      <c r="O19" s="445"/>
      <c r="P19" s="445"/>
    </row>
    <row r="20" spans="1:17" s="83" customFormat="1" ht="34.9" hidden="1" customHeight="1" x14ac:dyDescent="0.2">
      <c r="A20" s="98">
        <v>1</v>
      </c>
      <c r="B20" s="99" t="s">
        <v>940</v>
      </c>
      <c r="C20" s="100" t="str">
        <f>IF(ISERROR(VLOOKUP(B20,'KAYIT LİSTESİ'!$B$4:$H$466,2,0)),"",(VLOOKUP(B20,'KAYIT LİSTESİ'!$B$4:$H$466,2,0)))</f>
        <v/>
      </c>
      <c r="D20" s="101" t="str">
        <f>IF(ISERROR(VLOOKUP(B20,'KAYIT LİSTESİ'!$B$4:$H$466,4,0)),"",(VLOOKUP(B20,'KAYIT LİSTESİ'!$B$4:$H$466,4,0)))</f>
        <v/>
      </c>
      <c r="E20" s="101" t="str">
        <f>IF(ISERROR(VLOOKUP(B20,'KAYIT LİSTESİ'!$B$4:$N$466,13,0)),"",(VLOOKUP(B20,'KAYIT LİSTESİ'!$B$4:$N$466,13,0)))</f>
        <v/>
      </c>
      <c r="F20" s="187" t="str">
        <f>IF(ISERROR(VLOOKUP(B20,'KAYIT LİSTESİ'!$B$4:$H$466,5,0)),"",(VLOOKUP(B20,'KAYIT LİSTESİ'!$B$4:$H$466,5,0)))</f>
        <v/>
      </c>
      <c r="G20" s="187" t="str">
        <f>IF(ISERROR(VLOOKUP(B20,'KAYIT LİSTESİ'!$B$4:$H$466,6,0)),"",(VLOOKUP(B20,'KAYIT LİSTESİ'!$B$4:$H$466,6,0)))</f>
        <v/>
      </c>
      <c r="H20" s="180"/>
      <c r="I20" s="180"/>
      <c r="J20" s="180"/>
      <c r="K20" s="215">
        <f t="shared" ref="K20" si="6">MAX(H20:J20)</f>
        <v>0</v>
      </c>
      <c r="L20" s="216"/>
      <c r="M20" s="216"/>
      <c r="N20" s="216"/>
      <c r="O20" s="215">
        <f t="shared" ref="O20" si="7">MAX(H20:N20)</f>
        <v>0</v>
      </c>
      <c r="P20" s="102"/>
    </row>
    <row r="21" spans="1:17" s="83" customFormat="1" ht="34.9" hidden="1" customHeight="1" x14ac:dyDescent="0.2">
      <c r="A21" s="98">
        <v>2</v>
      </c>
      <c r="B21" s="99" t="s">
        <v>941</v>
      </c>
      <c r="C21" s="100" t="str">
        <f>IF(ISERROR(VLOOKUP(B21,'KAYIT LİSTESİ'!$B$4:$H$466,2,0)),"",(VLOOKUP(B21,'KAYIT LİSTESİ'!$B$4:$H$466,2,0)))</f>
        <v/>
      </c>
      <c r="D21" s="101" t="str">
        <f>IF(ISERROR(VLOOKUP(B21,'KAYIT LİSTESİ'!$B$4:$H$466,4,0)),"",(VLOOKUP(B21,'KAYIT LİSTESİ'!$B$4:$H$466,4,0)))</f>
        <v/>
      </c>
      <c r="E21" s="101" t="str">
        <f>IF(ISERROR(VLOOKUP(B21,'KAYIT LİSTESİ'!$B$4:$N$466,13,0)),"",(VLOOKUP(B21,'KAYIT LİSTESİ'!$B$4:$N$466,13,0)))</f>
        <v/>
      </c>
      <c r="F21" s="187" t="str">
        <f>IF(ISERROR(VLOOKUP(B21,'KAYIT LİSTESİ'!$B$4:$H$466,5,0)),"",(VLOOKUP(B21,'KAYIT LİSTESİ'!$B$4:$H$466,5,0)))</f>
        <v/>
      </c>
      <c r="G21" s="187" t="str">
        <f>IF(ISERROR(VLOOKUP(B21,'KAYIT LİSTESİ'!$B$4:$H$466,6,0)),"",(VLOOKUP(B21,'KAYIT LİSTESİ'!$B$4:$H$466,6,0)))</f>
        <v/>
      </c>
      <c r="H21" s="180"/>
      <c r="I21" s="180"/>
      <c r="J21" s="180"/>
      <c r="K21" s="215">
        <f t="shared" ref="K21" si="8">MAX(H21:J21)</f>
        <v>0</v>
      </c>
      <c r="L21" s="216"/>
      <c r="M21" s="216"/>
      <c r="N21" s="216"/>
      <c r="O21" s="215">
        <f t="shared" ref="O21" si="9">MAX(H21:N21)</f>
        <v>0</v>
      </c>
      <c r="P21" s="102"/>
    </row>
    <row r="22" spans="1:17" ht="31.15" hidden="1" customHeight="1" x14ac:dyDescent="0.2">
      <c r="A22" s="443" t="s">
        <v>6</v>
      </c>
      <c r="B22" s="443"/>
      <c r="C22" s="446" t="s">
        <v>140</v>
      </c>
      <c r="D22" s="452" t="s">
        <v>281</v>
      </c>
      <c r="E22" s="453"/>
      <c r="F22" s="454"/>
      <c r="G22" s="455"/>
      <c r="H22" s="447" t="s">
        <v>277</v>
      </c>
      <c r="I22" s="447"/>
      <c r="J22" s="447"/>
      <c r="K22" s="447"/>
      <c r="L22" s="447"/>
      <c r="M22" s="447"/>
      <c r="N22" s="447"/>
      <c r="O22" s="444" t="s">
        <v>8</v>
      </c>
      <c r="P22" s="444" t="s">
        <v>209</v>
      </c>
    </row>
    <row r="23" spans="1:17" ht="21.75" hidden="1" customHeight="1" x14ac:dyDescent="0.2">
      <c r="A23" s="443"/>
      <c r="B23" s="443"/>
      <c r="C23" s="446"/>
      <c r="D23" s="255" t="s">
        <v>280</v>
      </c>
      <c r="E23" s="256" t="s">
        <v>217</v>
      </c>
      <c r="F23" s="257" t="s">
        <v>14</v>
      </c>
      <c r="G23" s="257" t="s">
        <v>45</v>
      </c>
      <c r="H23" s="230">
        <v>1</v>
      </c>
      <c r="I23" s="230">
        <v>2</v>
      </c>
      <c r="J23" s="230">
        <v>3</v>
      </c>
      <c r="K23" s="229" t="s">
        <v>210</v>
      </c>
      <c r="L23" s="230">
        <v>4</v>
      </c>
      <c r="M23" s="230">
        <v>5</v>
      </c>
      <c r="N23" s="230">
        <v>6</v>
      </c>
      <c r="O23" s="445"/>
      <c r="P23" s="445"/>
    </row>
    <row r="24" spans="1:17" s="83" customFormat="1" ht="34.9" hidden="1" customHeight="1" x14ac:dyDescent="0.2">
      <c r="A24" s="98">
        <v>1</v>
      </c>
      <c r="B24" s="99" t="s">
        <v>942</v>
      </c>
      <c r="C24" s="100" t="str">
        <f>IF(ISERROR(VLOOKUP(B24,'KAYIT LİSTESİ'!$B$4:$H$466,2,0)),"",(VLOOKUP(B24,'KAYIT LİSTESİ'!$B$4:$H$466,2,0)))</f>
        <v/>
      </c>
      <c r="D24" s="101" t="str">
        <f>IF(ISERROR(VLOOKUP(B24,'KAYIT LİSTESİ'!$B$4:$H$466,4,0)),"",(VLOOKUP(B24,'KAYIT LİSTESİ'!$B$4:$H$466,4,0)))</f>
        <v/>
      </c>
      <c r="E24" s="101" t="str">
        <f>IF(ISERROR(VLOOKUP(B24,'KAYIT LİSTESİ'!$B$4:$N$466,13,0)),"",(VLOOKUP(B24,'KAYIT LİSTESİ'!$B$4:$N$466,13,0)))</f>
        <v/>
      </c>
      <c r="F24" s="187" t="str">
        <f>IF(ISERROR(VLOOKUP(B24,'KAYIT LİSTESİ'!$B$4:$H$466,5,0)),"",(VLOOKUP(B24,'KAYIT LİSTESİ'!$B$4:$H$466,5,0)))</f>
        <v/>
      </c>
      <c r="G24" s="187" t="str">
        <f>IF(ISERROR(VLOOKUP(B24,'KAYIT LİSTESİ'!$B$4:$H$466,6,0)),"",(VLOOKUP(B24,'KAYIT LİSTESİ'!$B$4:$H$466,6,0)))</f>
        <v/>
      </c>
      <c r="H24" s="180"/>
      <c r="I24" s="180"/>
      <c r="J24" s="180"/>
      <c r="K24" s="215">
        <f t="shared" ref="K24" si="10">MAX(H24:J24)</f>
        <v>0</v>
      </c>
      <c r="L24" s="216"/>
      <c r="M24" s="216"/>
      <c r="N24" s="216"/>
      <c r="O24" s="215">
        <f t="shared" ref="O24" si="11">MAX(H24:N24)</f>
        <v>0</v>
      </c>
      <c r="P24" s="102"/>
    </row>
    <row r="25" spans="1:17" s="87" customFormat="1" ht="9" customHeight="1" x14ac:dyDescent="0.2">
      <c r="A25" s="85"/>
      <c r="B25" s="85"/>
      <c r="C25" s="85"/>
      <c r="D25" s="86"/>
      <c r="E25" s="86"/>
      <c r="F25" s="85"/>
      <c r="O25" s="88"/>
      <c r="P25" s="85"/>
    </row>
    <row r="26" spans="1:17" s="87" customFormat="1" ht="25.5" customHeight="1" x14ac:dyDescent="0.2">
      <c r="A26" s="441" t="s">
        <v>4</v>
      </c>
      <c r="B26" s="441"/>
      <c r="C26" s="441"/>
      <c r="D26" s="441"/>
      <c r="E26" s="226"/>
      <c r="F26" s="89" t="s">
        <v>0</v>
      </c>
      <c r="G26" s="89" t="s">
        <v>1</v>
      </c>
      <c r="H26" s="442" t="s">
        <v>2</v>
      </c>
      <c r="I26" s="442"/>
      <c r="J26" s="442"/>
      <c r="K26" s="442"/>
      <c r="L26" s="442"/>
      <c r="M26" s="442"/>
      <c r="N26" s="442"/>
      <c r="O26" s="442" t="s">
        <v>3</v>
      </c>
      <c r="P26" s="442"/>
    </row>
  </sheetData>
  <sortState ref="A35:O37">
    <sortCondition descending="1" ref="O35:O37"/>
  </sortState>
  <mergeCells count="54">
    <mergeCell ref="P18:P19"/>
    <mergeCell ref="A22:A23"/>
    <mergeCell ref="B22:B23"/>
    <mergeCell ref="C22:C23"/>
    <mergeCell ref="H22:N22"/>
    <mergeCell ref="O22:O23"/>
    <mergeCell ref="P22:P23"/>
    <mergeCell ref="A18:A19"/>
    <mergeCell ref="B18:B19"/>
    <mergeCell ref="C18:C19"/>
    <mergeCell ref="H18:N18"/>
    <mergeCell ref="O18:O19"/>
    <mergeCell ref="D18:E18"/>
    <mergeCell ref="F18:G18"/>
    <mergeCell ref="D22:E22"/>
    <mergeCell ref="F22:G22"/>
    <mergeCell ref="B14:B15"/>
    <mergeCell ref="C14:C15"/>
    <mergeCell ref="H14:N14"/>
    <mergeCell ref="O14:O15"/>
    <mergeCell ref="P14:P15"/>
    <mergeCell ref="I4:J4"/>
    <mergeCell ref="N4:O4"/>
    <mergeCell ref="A4:C4"/>
    <mergeCell ref="D4:F4"/>
    <mergeCell ref="L4:M4"/>
    <mergeCell ref="A1:P1"/>
    <mergeCell ref="A2:P2"/>
    <mergeCell ref="A3:C3"/>
    <mergeCell ref="D3:F3"/>
    <mergeCell ref="H3:J3"/>
    <mergeCell ref="N3:P3"/>
    <mergeCell ref="P6:P7"/>
    <mergeCell ref="A26:D26"/>
    <mergeCell ref="H26:N26"/>
    <mergeCell ref="O26:P26"/>
    <mergeCell ref="A6:A7"/>
    <mergeCell ref="B6:B7"/>
    <mergeCell ref="C6:C7"/>
    <mergeCell ref="A9:A10"/>
    <mergeCell ref="B9:B10"/>
    <mergeCell ref="C9:C10"/>
    <mergeCell ref="H9:N9"/>
    <mergeCell ref="H6:N6"/>
    <mergeCell ref="O6:O7"/>
    <mergeCell ref="O9:O10"/>
    <mergeCell ref="P9:P10"/>
    <mergeCell ref="A14:A15"/>
    <mergeCell ref="D6:E6"/>
    <mergeCell ref="F6:G6"/>
    <mergeCell ref="D9:E9"/>
    <mergeCell ref="F9:G9"/>
    <mergeCell ref="D14:E14"/>
    <mergeCell ref="F14:G14"/>
  </mergeCells>
  <conditionalFormatting sqref="O16:O17 O24 O8 O13 O20:O21">
    <cfRule type="cellIs" dxfId="42" priority="22" operator="equal">
      <formula>0</formula>
    </cfRule>
  </conditionalFormatting>
  <conditionalFormatting sqref="K8">
    <cfRule type="cellIs" dxfId="41" priority="19" operator="equal">
      <formula>0</formula>
    </cfRule>
  </conditionalFormatting>
  <conditionalFormatting sqref="K13">
    <cfRule type="cellIs" dxfId="40" priority="18" operator="equal">
      <formula>0</formula>
    </cfRule>
  </conditionalFormatting>
  <conditionalFormatting sqref="K16:K17">
    <cfRule type="cellIs" dxfId="39" priority="17" operator="equal">
      <formula>0</formula>
    </cfRule>
  </conditionalFormatting>
  <conditionalFormatting sqref="K20:K21">
    <cfRule type="cellIs" dxfId="38" priority="16" operator="equal">
      <formula>0</formula>
    </cfRule>
  </conditionalFormatting>
  <conditionalFormatting sqref="K24">
    <cfRule type="cellIs" dxfId="37" priority="15" operator="equal">
      <formula>0</formula>
    </cfRule>
  </conditionalFormatting>
  <conditionalFormatting sqref="O11">
    <cfRule type="cellIs" dxfId="36" priority="6" operator="equal">
      <formula>0</formula>
    </cfRule>
  </conditionalFormatting>
  <conditionalFormatting sqref="K11">
    <cfRule type="cellIs" dxfId="35" priority="5" operator="equal">
      <formula>0</formula>
    </cfRule>
  </conditionalFormatting>
  <conditionalFormatting sqref="O12">
    <cfRule type="cellIs" dxfId="34" priority="4" operator="equal">
      <formula>0</formula>
    </cfRule>
  </conditionalFormatting>
  <conditionalFormatting sqref="K12">
    <cfRule type="cellIs" dxfId="33" priority="3"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5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5"/>
  <sheetViews>
    <sheetView view="pageBreakPreview" zoomScale="80" zoomScaleNormal="100" zoomScaleSheetLayoutView="80" workbookViewId="0">
      <selection activeCell="E9" sqref="E9"/>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8.42578125" style="49" bestFit="1" customWidth="1"/>
    <col min="8" max="8" width="6.42578125" style="30" customWidth="1"/>
    <col min="9" max="9" width="2.140625" style="22" customWidth="1"/>
    <col min="10" max="10" width="6.28515625" style="29" customWidth="1"/>
    <col min="11" max="11" width="11.85546875" style="29" hidden="1" customWidth="1"/>
    <col min="12" max="12" width="10.42578125" style="29" customWidth="1"/>
    <col min="13" max="13" width="10.28515625" style="31" customWidth="1"/>
    <col min="14" max="14" width="9.28515625" style="31" customWidth="1"/>
    <col min="15" max="15" width="23.7109375" style="52" customWidth="1"/>
    <col min="16" max="16" width="25" style="52" customWidth="1"/>
    <col min="17" max="17" width="8.85546875" style="22" customWidth="1"/>
    <col min="18" max="18" width="5.28515625" style="22" customWidth="1"/>
    <col min="19" max="19" width="5.7109375" style="22" customWidth="1"/>
    <col min="20" max="16384" width="9.140625" style="22"/>
  </cols>
  <sheetData>
    <row r="1" spans="1:18" s="10" customFormat="1" ht="45" customHeight="1" x14ac:dyDescent="0.2">
      <c r="A1" s="476" t="str">
        <f>'YARIŞMA BİLGİLERİ'!A2</f>
        <v>Türkiye Atletizm Federasyonu
İzmir Atletizm İl Temsilciliği</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tr">
        <f>'YARIŞMA BİLGİLERİ'!F19</f>
        <v>Masterler Türkiye Şampiyonası</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335"/>
      <c r="E3" s="480" t="str">
        <f>'YARIŞMA PROGRAMI'!C23</f>
        <v>200 Metre</v>
      </c>
      <c r="F3" s="480"/>
      <c r="G3" s="474"/>
      <c r="H3" s="474"/>
      <c r="I3" s="11"/>
      <c r="J3" s="481"/>
      <c r="K3" s="481"/>
      <c r="L3" s="481"/>
      <c r="M3" s="12"/>
      <c r="N3" s="12"/>
      <c r="O3" s="336"/>
      <c r="P3" s="475"/>
      <c r="Q3" s="475"/>
      <c r="R3" s="475"/>
    </row>
    <row r="4" spans="1:18" s="13" customFormat="1" ht="17.25" customHeight="1" x14ac:dyDescent="0.2">
      <c r="A4" s="472" t="s">
        <v>145</v>
      </c>
      <c r="B4" s="472"/>
      <c r="C4" s="472"/>
      <c r="D4" s="334"/>
      <c r="E4" s="479" t="str">
        <f>'YARIŞMA BİLGİLERİ'!F21</f>
        <v>Master Kadınlar</v>
      </c>
      <c r="F4" s="479"/>
      <c r="G4" s="35"/>
      <c r="H4" s="35"/>
      <c r="I4" s="35"/>
      <c r="J4" s="35"/>
      <c r="K4" s="35"/>
      <c r="L4" s="35"/>
      <c r="M4" s="36"/>
      <c r="N4" s="36"/>
      <c r="O4" s="81" t="s">
        <v>5</v>
      </c>
      <c r="P4" s="254">
        <f>'YARIŞMA PROGRAMI'!B23</f>
        <v>42211.708333333336</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t="str">
        <f>'YARIŞMA PROGRAMI'!J6</f>
        <v>AKSEL GÜRCAN DEMİRTAŞ-24.70</v>
      </c>
      <c r="F6" s="465"/>
      <c r="G6" s="466" t="s">
        <v>15</v>
      </c>
      <c r="H6" s="467" t="s">
        <v>27</v>
      </c>
      <c r="J6" s="323" t="s">
        <v>16</v>
      </c>
      <c r="K6" s="324"/>
      <c r="L6" s="324"/>
      <c r="M6" s="324"/>
      <c r="N6" s="324"/>
      <c r="O6" s="326" t="s">
        <v>426</v>
      </c>
      <c r="P6" s="374" t="s">
        <v>1085</v>
      </c>
      <c r="Q6" s="324"/>
      <c r="R6" s="325"/>
    </row>
    <row r="7" spans="1:18" ht="24.75" customHeight="1" x14ac:dyDescent="0.2">
      <c r="A7" s="469"/>
      <c r="B7" s="471"/>
      <c r="C7" s="337" t="s">
        <v>280</v>
      </c>
      <c r="D7" s="338" t="s">
        <v>217</v>
      </c>
      <c r="E7" s="333" t="s">
        <v>14</v>
      </c>
      <c r="F7" s="333"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v>70</v>
      </c>
      <c r="C8" s="117" t="s">
        <v>854</v>
      </c>
      <c r="D8" s="117" t="s">
        <v>851</v>
      </c>
      <c r="E8" s="181" t="s">
        <v>855</v>
      </c>
      <c r="F8" s="182" t="s">
        <v>218</v>
      </c>
      <c r="G8" s="233">
        <v>3566</v>
      </c>
      <c r="H8" s="71"/>
      <c r="I8" s="23"/>
      <c r="J8" s="24">
        <v>1</v>
      </c>
      <c r="K8" s="25" t="s">
        <v>230</v>
      </c>
      <c r="L8" s="26">
        <f>IF(ISERROR(VLOOKUP(K8,'KAYIT LİSTESİ'!$B$4:$H$466,2,0)),"",(VLOOKUP(K8,'KAYIT LİSTESİ'!$B$4:$H$466,2,0)))</f>
        <v>58</v>
      </c>
      <c r="M8" s="27" t="str">
        <f>IF(ISERROR(VLOOKUP(K8,'KAYIT LİSTESİ'!$B$4:$H$466,4,0)),"",(VLOOKUP(K8,'KAYIT LİSTESİ'!$B$4:$H$466,4,0)))</f>
        <v>19.1.1978</v>
      </c>
      <c r="N8" s="27" t="str">
        <f>IF(ISERROR(VLOOKUP(K8,'KAYIT LİSTESİ'!$B$4:$N$466,13,0)),"",(VLOOKUP(K8,'KAYIT LİSTESİ'!$B$4:$N$466,13,0)))</f>
        <v>F-35</v>
      </c>
      <c r="O8" s="46" t="str">
        <f>IF(ISERROR(VLOOKUP(K8,'KAYIT LİSTESİ'!$B$4:$H$466,5,0)),"",(VLOOKUP(K8,'KAYIT LİSTESİ'!$B$4:$H$466,5,0)))</f>
        <v>HİCRAN ERDEM</v>
      </c>
      <c r="P8" s="46" t="str">
        <f>IF(ISERROR(VLOOKUP(K8,'KAYIT LİSTESİ'!$B$4:$H$466,6,0)),"",(VLOOKUP(K8,'KAYIT LİSTESİ'!$B$4:$H$466,6,0)))</f>
        <v>İSTANBUL MASTERLERİ ATL. KULÜBÜ</v>
      </c>
      <c r="Q8" s="367">
        <v>10401</v>
      </c>
      <c r="R8" s="26">
        <v>5</v>
      </c>
    </row>
    <row r="9" spans="1:18" s="20" customFormat="1" ht="27.6" customHeight="1" x14ac:dyDescent="0.2">
      <c r="A9" s="70">
        <v>2</v>
      </c>
      <c r="B9" s="70">
        <v>58</v>
      </c>
      <c r="C9" s="117" t="s">
        <v>852</v>
      </c>
      <c r="D9" s="117" t="s">
        <v>851</v>
      </c>
      <c r="E9" s="181" t="s">
        <v>853</v>
      </c>
      <c r="F9" s="182" t="s">
        <v>219</v>
      </c>
      <c r="G9" s="367">
        <v>10401</v>
      </c>
      <c r="H9" s="71"/>
      <c r="I9" s="23"/>
      <c r="J9" s="24">
        <v>2</v>
      </c>
      <c r="K9" s="25" t="s">
        <v>231</v>
      </c>
      <c r="L9" s="26">
        <f>IF(ISERROR(VLOOKUP(K9,'KAYIT LİSTESİ'!$B$4:$H$466,2,0)),"",(VLOOKUP(K9,'KAYIT LİSTESİ'!$B$4:$H$466,2,0)))</f>
        <v>70</v>
      </c>
      <c r="M9" s="27" t="str">
        <f>IF(ISERROR(VLOOKUP(K9,'KAYIT LİSTESİ'!$B$4:$H$466,4,0)),"",(VLOOKUP(K9,'KAYIT LİSTESİ'!$B$4:$H$466,4,0)))</f>
        <v>21.1.1979</v>
      </c>
      <c r="N9" s="27" t="str">
        <f>IF(ISERROR(VLOOKUP(K9,'KAYIT LİSTESİ'!$B$4:$N$466,13,0)),"",(VLOOKUP(K9,'KAYIT LİSTESİ'!$B$4:$N$466,13,0)))</f>
        <v>F-35</v>
      </c>
      <c r="O9" s="46" t="str">
        <f>IF(ISERROR(VLOOKUP(K9,'KAYIT LİSTESİ'!$B$4:$H$466,5,0)),"",(VLOOKUP(K9,'KAYIT LİSTESİ'!$B$4:$H$466,5,0)))</f>
        <v>TUTKU SÜREN</v>
      </c>
      <c r="P9" s="46" t="str">
        <f>IF(ISERROR(VLOOKUP(K9,'KAYIT LİSTESİ'!$B$4:$H$466,6,0)),"",(VLOOKUP(K9,'KAYIT LİSTESİ'!$B$4:$H$466,6,0)))</f>
        <v>İZMİR ATLETİZM SPOR KULÜBÜ</v>
      </c>
      <c r="Q9" s="233">
        <v>3566</v>
      </c>
      <c r="R9" s="26">
        <v>3</v>
      </c>
    </row>
    <row r="10" spans="1:18" s="20" customFormat="1" ht="27.6" customHeight="1" x14ac:dyDescent="0.2">
      <c r="A10" s="469" t="s">
        <v>12</v>
      </c>
      <c r="B10" s="470" t="s">
        <v>141</v>
      </c>
      <c r="C10" s="462" t="s">
        <v>281</v>
      </c>
      <c r="D10" s="463"/>
      <c r="E10" s="464" t="str">
        <f>'YARIŞMA PROGRAMI'!L6</f>
        <v>FATMA ANTER-29.43</v>
      </c>
      <c r="F10" s="465"/>
      <c r="G10" s="466" t="s">
        <v>15</v>
      </c>
      <c r="H10" s="467" t="s">
        <v>27</v>
      </c>
      <c r="I10" s="23"/>
      <c r="J10" s="24">
        <v>3</v>
      </c>
      <c r="K10" s="25" t="s">
        <v>232</v>
      </c>
      <c r="L10" s="26">
        <f>IF(ISERROR(VLOOKUP(K10,'KAYIT LİSTESİ'!$B$4:$H$466,2,0)),"",(VLOOKUP(K10,'KAYIT LİSTESİ'!$B$4:$H$466,2,0)))</f>
        <v>199</v>
      </c>
      <c r="M10" s="27" t="str">
        <f>IF(ISERROR(VLOOKUP(K10,'KAYIT LİSTESİ'!$B$4:$H$466,4,0)),"",(VLOOKUP(K10,'KAYIT LİSTESİ'!$B$4:$H$466,4,0)))</f>
        <v>12.4.1969</v>
      </c>
      <c r="N10" s="27" t="str">
        <f>IF(ISERROR(VLOOKUP(K10,'KAYIT LİSTESİ'!$B$4:$N$466,13,0)),"",(VLOOKUP(K10,'KAYIT LİSTESİ'!$B$4:$N$466,13,0)))</f>
        <v>F-45</v>
      </c>
      <c r="O10" s="46" t="str">
        <f>IF(ISERROR(VLOOKUP(K10,'KAYIT LİSTESİ'!$B$4:$H$466,5,0)),"",(VLOOKUP(K10,'KAYIT LİSTESİ'!$B$4:$H$466,5,0)))</f>
        <v>HANİFE SANCAK</v>
      </c>
      <c r="P10" s="46" t="str">
        <f>IF(ISERROR(VLOOKUP(K10,'KAYIT LİSTESİ'!$B$4:$H$466,6,0)),"",(VLOOKUP(K10,'KAYIT LİSTESİ'!$B$4:$H$466,6,0)))</f>
        <v>İZMİR ATLETİZM SPOR KULÜBÜ</v>
      </c>
      <c r="Q10" s="233">
        <v>3109</v>
      </c>
      <c r="R10" s="26">
        <v>2</v>
      </c>
    </row>
    <row r="11" spans="1:18" s="20" customFormat="1" ht="27.6" customHeight="1" x14ac:dyDescent="0.2">
      <c r="A11" s="469"/>
      <c r="B11" s="471"/>
      <c r="C11" s="337" t="s">
        <v>280</v>
      </c>
      <c r="D11" s="338" t="s">
        <v>217</v>
      </c>
      <c r="E11" s="333" t="s">
        <v>14</v>
      </c>
      <c r="F11" s="333" t="s">
        <v>45</v>
      </c>
      <c r="G11" s="466"/>
      <c r="H11" s="468"/>
      <c r="I11" s="23"/>
      <c r="J11" s="24">
        <v>4</v>
      </c>
      <c r="K11" s="25" t="s">
        <v>233</v>
      </c>
      <c r="L11" s="26">
        <f>IF(ISERROR(VLOOKUP(K11,'KAYIT LİSTESİ'!$B$4:$H$466,2,0)),"",(VLOOKUP(K11,'KAYIT LİSTESİ'!$B$4:$H$466,2,0)))</f>
        <v>75</v>
      </c>
      <c r="M11" s="27" t="str">
        <f>IF(ISERROR(VLOOKUP(K11,'KAYIT LİSTESİ'!$B$4:$H$466,4,0)),"",(VLOOKUP(K11,'KAYIT LİSTESİ'!$B$4:$H$466,4,0)))</f>
        <v>20.1.1962</v>
      </c>
      <c r="N11" s="27" t="str">
        <f>IF(ISERROR(VLOOKUP(K11,'KAYIT LİSTESİ'!$B$4:$N$466,13,0)),"",(VLOOKUP(K11,'KAYIT LİSTESİ'!$B$4:$N$466,13,0)))</f>
        <v>F-50</v>
      </c>
      <c r="O11" s="46" t="str">
        <f>IF(ISERROR(VLOOKUP(K11,'KAYIT LİSTESİ'!$B$4:$H$466,5,0)),"",(VLOOKUP(K11,'KAYIT LİSTESİ'!$B$4:$H$466,5,0)))</f>
        <v>MERAL ÖRÜÇ</v>
      </c>
      <c r="P11" s="46" t="str">
        <f>IF(ISERROR(VLOOKUP(K11,'KAYIT LİSTESİ'!$B$4:$H$466,6,0)),"",(VLOOKUP(K11,'KAYIT LİSTESİ'!$B$4:$H$466,6,0)))</f>
        <v>İZMİR ATLETİZM SPOR KULÜBÜ</v>
      </c>
      <c r="Q11" s="233" t="s">
        <v>1079</v>
      </c>
      <c r="R11" s="26" t="s">
        <v>278</v>
      </c>
    </row>
    <row r="12" spans="1:18" s="20" customFormat="1" ht="27.6" customHeight="1" x14ac:dyDescent="0.2">
      <c r="A12" s="70">
        <v>1</v>
      </c>
      <c r="B12" s="70">
        <v>199</v>
      </c>
      <c r="C12" s="117" t="s">
        <v>945</v>
      </c>
      <c r="D12" s="117" t="s">
        <v>895</v>
      </c>
      <c r="E12" s="181" t="s">
        <v>946</v>
      </c>
      <c r="F12" s="182" t="s">
        <v>218</v>
      </c>
      <c r="G12" s="233">
        <v>3109</v>
      </c>
      <c r="H12" s="71"/>
      <c r="I12" s="23"/>
      <c r="J12" s="24">
        <v>5</v>
      </c>
      <c r="K12" s="25" t="s">
        <v>234</v>
      </c>
      <c r="L12" s="26">
        <f>IF(ISERROR(VLOOKUP(K12,'KAYIT LİSTESİ'!$B$4:$H$466,2,0)),"",(VLOOKUP(K12,'KAYIT LİSTESİ'!$B$4:$H$466,2,0)))</f>
        <v>149</v>
      </c>
      <c r="M12" s="27" t="str">
        <f>IF(ISERROR(VLOOKUP(K12,'KAYIT LİSTESİ'!$B$4:$H$466,4,0)),"",(VLOOKUP(K12,'KAYIT LİSTESİ'!$B$4:$H$466,4,0)))</f>
        <v>30.4.1965</v>
      </c>
      <c r="N12" s="27" t="str">
        <f>IF(ISERROR(VLOOKUP(K12,'KAYIT LİSTESİ'!$B$4:$N$466,13,0)),"",(VLOOKUP(K12,'KAYIT LİSTESİ'!$B$4:$N$466,13,0)))</f>
        <v>F-50</v>
      </c>
      <c r="O12" s="46" t="str">
        <f>IF(ISERROR(VLOOKUP(K12,'KAYIT LİSTESİ'!$B$4:$H$466,5,0)),"",(VLOOKUP(K12,'KAYIT LİSTESİ'!$B$4:$H$466,5,0)))</f>
        <v>FATMA ANTER</v>
      </c>
      <c r="P12" s="46" t="str">
        <f>IF(ISERROR(VLOOKUP(K12,'KAYIT LİSTESİ'!$B$4:$H$466,6,0)),"",(VLOOKUP(K12,'KAYIT LİSTESİ'!$B$4:$H$466,6,0)))</f>
        <v>İZMİR ATLETİZM SPOR KULÜBÜ</v>
      </c>
      <c r="Q12" s="233">
        <v>3018</v>
      </c>
      <c r="R12" s="26">
        <v>1</v>
      </c>
    </row>
    <row r="13" spans="1:18" s="20" customFormat="1" ht="27.6" customHeight="1" x14ac:dyDescent="0.2">
      <c r="A13" s="469" t="s">
        <v>12</v>
      </c>
      <c r="B13" s="470" t="s">
        <v>141</v>
      </c>
      <c r="C13" s="462" t="s">
        <v>281</v>
      </c>
      <c r="D13" s="463"/>
      <c r="E13" s="464" t="str">
        <f>'YARIŞMA PROGRAMI'!M6</f>
        <v>GÜL ÇIRAY AKBAŞ-34.9</v>
      </c>
      <c r="F13" s="465"/>
      <c r="G13" s="466" t="s">
        <v>15</v>
      </c>
      <c r="H13" s="467" t="s">
        <v>27</v>
      </c>
      <c r="I13" s="23"/>
      <c r="J13" s="24">
        <v>6</v>
      </c>
      <c r="K13" s="25" t="s">
        <v>235</v>
      </c>
      <c r="L13" s="26">
        <f>IF(ISERROR(VLOOKUP(K13,'KAYIT LİSTESİ'!$B$4:$H$466,2,0)),"",(VLOOKUP(K13,'KAYIT LİSTESİ'!$B$4:$H$466,2,0)))</f>
        <v>174</v>
      </c>
      <c r="M13" s="27" t="str">
        <f>IF(ISERROR(VLOOKUP(K13,'KAYIT LİSTESİ'!$B$4:$H$466,4,0)),"",(VLOOKUP(K13,'KAYIT LİSTESİ'!$B$4:$H$466,4,0)))</f>
        <v>26.12.1963</v>
      </c>
      <c r="N13" s="27" t="str">
        <f>IF(ISERROR(VLOOKUP(K13,'KAYIT LİSTESİ'!$B$4:$N$466,13,0)),"",(VLOOKUP(K13,'KAYIT LİSTESİ'!$B$4:$N$466,13,0)))</f>
        <v>F-50</v>
      </c>
      <c r="O13" s="46" t="str">
        <f>IF(ISERROR(VLOOKUP(K13,'KAYIT LİSTESİ'!$B$4:$H$466,5,0)),"",(VLOOKUP(K13,'KAYIT LİSTESİ'!$B$4:$H$466,5,0)))</f>
        <v>BEYHAN VARİŞ</v>
      </c>
      <c r="P13" s="46" t="str">
        <f>IF(ISERROR(VLOOKUP(K13,'KAYIT LİSTESİ'!$B$4:$H$466,6,0)),"",(VLOOKUP(K13,'KAYIT LİSTESİ'!$B$4:$H$466,6,0)))</f>
        <v>FERDİ</v>
      </c>
      <c r="Q13" s="233">
        <v>5168</v>
      </c>
      <c r="R13" s="26">
        <v>4</v>
      </c>
    </row>
    <row r="14" spans="1:18" s="20" customFormat="1" ht="27.6" customHeight="1" x14ac:dyDescent="0.2">
      <c r="A14" s="469"/>
      <c r="B14" s="471"/>
      <c r="C14" s="337" t="s">
        <v>280</v>
      </c>
      <c r="D14" s="338" t="s">
        <v>217</v>
      </c>
      <c r="E14" s="333" t="s">
        <v>14</v>
      </c>
      <c r="F14" s="333" t="s">
        <v>45</v>
      </c>
      <c r="G14" s="466"/>
      <c r="H14" s="468"/>
      <c r="I14" s="23"/>
      <c r="J14" s="24">
        <v>7</v>
      </c>
      <c r="K14" s="25" t="s">
        <v>667</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27.6" customHeight="1" x14ac:dyDescent="0.2">
      <c r="A15" s="375">
        <v>1</v>
      </c>
      <c r="B15" s="375">
        <v>149</v>
      </c>
      <c r="C15" s="376" t="s">
        <v>860</v>
      </c>
      <c r="D15" s="376" t="s">
        <v>881</v>
      </c>
      <c r="E15" s="377" t="s">
        <v>861</v>
      </c>
      <c r="F15" s="378" t="s">
        <v>218</v>
      </c>
      <c r="G15" s="379">
        <v>3018</v>
      </c>
      <c r="H15" s="363" t="s">
        <v>1081</v>
      </c>
      <c r="I15" s="23"/>
      <c r="J15" s="24">
        <v>8</v>
      </c>
      <c r="K15" s="25" t="s">
        <v>668</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70">
        <v>2</v>
      </c>
      <c r="B16" s="70">
        <v>174</v>
      </c>
      <c r="C16" s="117" t="s">
        <v>862</v>
      </c>
      <c r="D16" s="117" t="s">
        <v>881</v>
      </c>
      <c r="E16" s="181" t="s">
        <v>863</v>
      </c>
      <c r="F16" s="182" t="s">
        <v>221</v>
      </c>
      <c r="G16" s="233">
        <v>5168</v>
      </c>
      <c r="H16" s="71"/>
      <c r="I16" s="23"/>
      <c r="J16" s="323" t="s">
        <v>17</v>
      </c>
      <c r="K16" s="324"/>
      <c r="L16" s="324"/>
      <c r="M16" s="324"/>
      <c r="N16" s="324"/>
      <c r="O16" s="326" t="s">
        <v>426</v>
      </c>
      <c r="P16" s="374" t="s">
        <v>1089</v>
      </c>
      <c r="Q16" s="324"/>
      <c r="R16" s="325"/>
    </row>
    <row r="17" spans="1:18" s="20" customFormat="1" ht="27.6" customHeight="1" x14ac:dyDescent="0.2">
      <c r="A17" s="70" t="s">
        <v>278</v>
      </c>
      <c r="B17" s="70">
        <v>75</v>
      </c>
      <c r="C17" s="117" t="s">
        <v>858</v>
      </c>
      <c r="D17" s="117" t="s">
        <v>881</v>
      </c>
      <c r="E17" s="181" t="s">
        <v>859</v>
      </c>
      <c r="F17" s="182" t="s">
        <v>218</v>
      </c>
      <c r="G17" s="233" t="s">
        <v>1079</v>
      </c>
      <c r="H17" s="71"/>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70"/>
      <c r="B18" s="70"/>
      <c r="C18" s="117"/>
      <c r="D18" s="117"/>
      <c r="E18" s="181"/>
      <c r="F18" s="182"/>
      <c r="G18" s="118"/>
      <c r="H18" s="71"/>
      <c r="I18" s="23"/>
      <c r="J18" s="24">
        <v>1</v>
      </c>
      <c r="K18" s="25" t="s">
        <v>236</v>
      </c>
      <c r="L18" s="26">
        <f>IF(ISERROR(VLOOKUP(K18,'KAYIT LİSTESİ'!$B$4:$H$466,2,0)),"",(VLOOKUP(K18,'KAYIT LİSTESİ'!$B$4:$H$466,2,0)))</f>
        <v>68</v>
      </c>
      <c r="M18" s="27" t="str">
        <f>IF(ISERROR(VLOOKUP(K18,'KAYIT LİSTESİ'!$B$4:$H$466,4,0)),"",(VLOOKUP(K18,'KAYIT LİSTESİ'!$B$4:$H$466,4,0)))</f>
        <v>1.1.1956</v>
      </c>
      <c r="N18" s="27" t="str">
        <f>IF(ISERROR(VLOOKUP(K18,'KAYIT LİSTESİ'!$B$4:$N$466,13,0)),"",(VLOOKUP(K18,'KAYIT LİSTESİ'!$B$4:$N$466,13,0)))</f>
        <v>F-55</v>
      </c>
      <c r="O18" s="46" t="str">
        <f>IF(ISERROR(VLOOKUP(K18,'KAYIT LİSTESİ'!$B$4:$H$466,5,0)),"",(VLOOKUP(K18,'KAYIT LİSTESİ'!$B$4:$H$466,5,0)))</f>
        <v>NURSEL ÇAKMAK</v>
      </c>
      <c r="P18" s="46" t="str">
        <f>IF(ISERROR(VLOOKUP(K18,'KAYIT LİSTESİ'!$B$4:$H$466,6,0)),"",(VLOOKUP(K18,'KAYIT LİSTESİ'!$B$4:$H$466,6,0)))</f>
        <v>İZMİR ATLETİZM SPOR KULÜBÜ</v>
      </c>
      <c r="Q18" s="233">
        <v>3736</v>
      </c>
      <c r="R18" s="26">
        <v>1</v>
      </c>
    </row>
    <row r="19" spans="1:18" s="20" customFormat="1" ht="27.6" customHeight="1" x14ac:dyDescent="0.2">
      <c r="A19" s="469" t="s">
        <v>12</v>
      </c>
      <c r="B19" s="470" t="s">
        <v>141</v>
      </c>
      <c r="C19" s="462" t="s">
        <v>281</v>
      </c>
      <c r="D19" s="463"/>
      <c r="E19" s="464" t="str">
        <f>'YARIŞMA PROGRAMI'!N6</f>
        <v>NURSEL ÇAKMAK-37.01</v>
      </c>
      <c r="F19" s="465"/>
      <c r="G19" s="466" t="s">
        <v>15</v>
      </c>
      <c r="H19" s="467" t="s">
        <v>27</v>
      </c>
      <c r="I19" s="23"/>
      <c r="J19" s="24">
        <v>2</v>
      </c>
      <c r="K19" s="25" t="s">
        <v>237</v>
      </c>
      <c r="L19" s="26">
        <f>IF(ISERROR(VLOOKUP(K19,'KAYIT LİSTESİ'!$B$4:$H$466,2,0)),"",(VLOOKUP(K19,'KAYIT LİSTESİ'!$B$4:$H$466,2,0)))</f>
        <v>69</v>
      </c>
      <c r="M19" s="27" t="str">
        <f>IF(ISERROR(VLOOKUP(K19,'KAYIT LİSTESİ'!$B$4:$H$466,4,0)),"",(VLOOKUP(K19,'KAYIT LİSTESİ'!$B$4:$H$466,4,0)))</f>
        <v>22.12.1951</v>
      </c>
      <c r="N19" s="27" t="str">
        <f>IF(ISERROR(VLOOKUP(K19,'KAYIT LİSTESİ'!$B$4:$N$466,13,0)),"",(VLOOKUP(K19,'KAYIT LİSTESİ'!$B$4:$N$466,13,0)))</f>
        <v>F-60</v>
      </c>
      <c r="O19" s="46" t="str">
        <f>IF(ISERROR(VLOOKUP(K19,'KAYIT LİSTESİ'!$B$4:$H$466,5,0)),"",(VLOOKUP(K19,'KAYIT LİSTESİ'!$B$4:$H$466,5,0)))</f>
        <v>KAMER ERÇELEBİ</v>
      </c>
      <c r="P19" s="46" t="str">
        <f>IF(ISERROR(VLOOKUP(K19,'KAYIT LİSTESİ'!$B$4:$H$466,6,0)),"",(VLOOKUP(K19,'KAYIT LİSTESİ'!$B$4:$H$466,6,0)))</f>
        <v>İZMİR ATLETİZM SPOR KULÜBÜ</v>
      </c>
      <c r="Q19" s="233">
        <v>4412</v>
      </c>
      <c r="R19" s="26">
        <v>2</v>
      </c>
    </row>
    <row r="20" spans="1:18" s="20" customFormat="1" ht="27.6" customHeight="1" x14ac:dyDescent="0.2">
      <c r="A20" s="469"/>
      <c r="B20" s="471"/>
      <c r="C20" s="337" t="s">
        <v>280</v>
      </c>
      <c r="D20" s="338" t="s">
        <v>217</v>
      </c>
      <c r="E20" s="333" t="s">
        <v>14</v>
      </c>
      <c r="F20" s="333" t="s">
        <v>45</v>
      </c>
      <c r="G20" s="466"/>
      <c r="H20" s="468"/>
      <c r="I20" s="23"/>
      <c r="J20" s="24">
        <v>3</v>
      </c>
      <c r="K20" s="25" t="s">
        <v>238</v>
      </c>
      <c r="L20" s="26">
        <f>IF(ISERROR(VLOOKUP(K20,'KAYIT LİSTESİ'!$B$4:$H$466,2,0)),"",(VLOOKUP(K20,'KAYIT LİSTESİ'!$B$4:$H$466,2,0)))</f>
        <v>101</v>
      </c>
      <c r="M20" s="27" t="str">
        <f>IF(ISERROR(VLOOKUP(K20,'KAYIT LİSTESİ'!$B$4:$H$466,4,0)),"",(VLOOKUP(K20,'KAYIT LİSTESİ'!$B$4:$H$466,4,0)))</f>
        <v>13.1.1943</v>
      </c>
      <c r="N20" s="27" t="str">
        <f>IF(ISERROR(VLOOKUP(K20,'KAYIT LİSTESİ'!$B$4:$N$466,13,0)),"",(VLOOKUP(K20,'KAYIT LİSTESİ'!$B$4:$N$466,13,0)))</f>
        <v>F-70</v>
      </c>
      <c r="O20" s="46" t="str">
        <f>IF(ISERROR(VLOOKUP(K20,'KAYIT LİSTESİ'!$B$4:$H$466,5,0)),"",(VLOOKUP(K20,'KAYIT LİSTESİ'!$B$4:$H$466,5,0)))</f>
        <v>VECAHAT İNAN</v>
      </c>
      <c r="P20" s="46" t="str">
        <f>IF(ISERROR(VLOOKUP(K20,'KAYIT LİSTESİ'!$B$4:$H$466,6,0)),"",(VLOOKUP(K20,'KAYIT LİSTESİ'!$B$4:$H$466,6,0)))</f>
        <v>İZMİR MASTERLER ATL. KULÜBÜ</v>
      </c>
      <c r="Q20" s="367">
        <v>10578</v>
      </c>
      <c r="R20" s="26">
        <v>4</v>
      </c>
    </row>
    <row r="21" spans="1:18" s="20" customFormat="1" ht="27.6" customHeight="1" x14ac:dyDescent="0.2">
      <c r="A21" s="70">
        <v>1</v>
      </c>
      <c r="B21" s="70">
        <v>68</v>
      </c>
      <c r="C21" s="117" t="s">
        <v>864</v>
      </c>
      <c r="D21" s="117" t="s">
        <v>882</v>
      </c>
      <c r="E21" s="181" t="s">
        <v>865</v>
      </c>
      <c r="F21" s="182" t="s">
        <v>218</v>
      </c>
      <c r="G21" s="233">
        <v>3736</v>
      </c>
      <c r="H21" s="234">
        <v>1</v>
      </c>
      <c r="I21" s="23"/>
      <c r="J21" s="24">
        <v>4</v>
      </c>
      <c r="K21" s="25" t="s">
        <v>239</v>
      </c>
      <c r="L21" s="26">
        <f>IF(ISERROR(VLOOKUP(K21,'KAYIT LİSTESİ'!$B$4:$H$466,2,0)),"",(VLOOKUP(K21,'KAYIT LİSTESİ'!$B$4:$H$466,2,0)))</f>
        <v>152</v>
      </c>
      <c r="M21" s="27" t="str">
        <f>IF(ISERROR(VLOOKUP(K21,'KAYIT LİSTESİ'!$B$4:$H$466,4,0)),"",(VLOOKUP(K21,'KAYIT LİSTESİ'!$B$4:$H$466,4,0)))</f>
        <v>1.1.1939</v>
      </c>
      <c r="N21" s="27" t="str">
        <f>IF(ISERROR(VLOOKUP(K21,'KAYIT LİSTESİ'!$B$4:$N$466,13,0)),"",(VLOOKUP(K21,'KAYIT LİSTESİ'!$B$4:$N$466,13,0)))</f>
        <v>F-75</v>
      </c>
      <c r="O21" s="46" t="str">
        <f>IF(ISERROR(VLOOKUP(K21,'KAYIT LİSTESİ'!$B$4:$H$466,5,0)),"",(VLOOKUP(K21,'KAYIT LİSTESİ'!$B$4:$H$466,5,0)))</f>
        <v>FEHİME ÖZKAN</v>
      </c>
      <c r="P21" s="46" t="str">
        <f>IF(ISERROR(VLOOKUP(K21,'KAYIT LİSTESİ'!$B$4:$H$466,6,0)),"",(VLOOKUP(K21,'KAYIT LİSTESİ'!$B$4:$H$466,6,0)))</f>
        <v>İZMİR ATLETİZM SPOR KULÜBÜ</v>
      </c>
      <c r="Q21" s="367">
        <v>10287</v>
      </c>
      <c r="R21" s="26">
        <v>3</v>
      </c>
    </row>
    <row r="22" spans="1:18" s="20" customFormat="1" ht="27.6" customHeight="1" x14ac:dyDescent="0.2">
      <c r="A22" s="70"/>
      <c r="B22" s="70"/>
      <c r="C22" s="117"/>
      <c r="D22" s="117"/>
      <c r="E22" s="181"/>
      <c r="F22" s="182"/>
      <c r="G22" s="233"/>
      <c r="H22" s="71"/>
      <c r="I22" s="23"/>
      <c r="J22" s="24">
        <v>5</v>
      </c>
      <c r="K22" s="25" t="s">
        <v>240</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469" t="s">
        <v>12</v>
      </c>
      <c r="B23" s="470" t="s">
        <v>141</v>
      </c>
      <c r="C23" s="462" t="s">
        <v>281</v>
      </c>
      <c r="D23" s="463"/>
      <c r="E23" s="464" t="str">
        <f>'YARIŞMA PROGRAMI'!O6</f>
        <v>ÇİÇEK ŞENSOY-36.3</v>
      </c>
      <c r="F23" s="465"/>
      <c r="G23" s="466" t="s">
        <v>15</v>
      </c>
      <c r="H23" s="467" t="s">
        <v>27</v>
      </c>
      <c r="I23" s="23"/>
      <c r="J23" s="24">
        <v>6</v>
      </c>
      <c r="K23" s="25" t="s">
        <v>241</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469"/>
      <c r="B24" s="471"/>
      <c r="C24" s="337" t="s">
        <v>280</v>
      </c>
      <c r="D24" s="338" t="s">
        <v>217</v>
      </c>
      <c r="E24" s="372" t="s">
        <v>14</v>
      </c>
      <c r="F24" s="372" t="s">
        <v>45</v>
      </c>
      <c r="G24" s="466"/>
      <c r="H24" s="468"/>
      <c r="I24" s="23"/>
      <c r="J24" s="24">
        <v>7</v>
      </c>
      <c r="K24" s="25" t="s">
        <v>669</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v>1</v>
      </c>
      <c r="B25" s="70">
        <v>69</v>
      </c>
      <c r="C25" s="117" t="s">
        <v>871</v>
      </c>
      <c r="D25" s="117" t="s">
        <v>883</v>
      </c>
      <c r="E25" s="181" t="s">
        <v>872</v>
      </c>
      <c r="F25" s="182" t="s">
        <v>218</v>
      </c>
      <c r="G25" s="118">
        <v>4412</v>
      </c>
      <c r="H25" s="71"/>
      <c r="I25" s="23"/>
      <c r="J25" s="24">
        <v>8</v>
      </c>
      <c r="K25" s="25" t="s">
        <v>670</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469" t="s">
        <v>12</v>
      </c>
      <c r="B26" s="470" t="s">
        <v>141</v>
      </c>
      <c r="C26" s="462" t="s">
        <v>281</v>
      </c>
      <c r="D26" s="463"/>
      <c r="E26" s="464" t="str">
        <f>'YARIŞMA PROGRAMI'!Q6</f>
        <v>Ç.SOLAN ŞENSOY-48.14</v>
      </c>
      <c r="F26" s="465"/>
      <c r="G26" s="466" t="s">
        <v>15</v>
      </c>
      <c r="H26" s="467" t="s">
        <v>27</v>
      </c>
      <c r="I26" s="23"/>
      <c r="J26" s="323" t="s">
        <v>18</v>
      </c>
      <c r="K26" s="324"/>
      <c r="L26" s="324"/>
      <c r="M26" s="324"/>
      <c r="N26" s="324"/>
      <c r="O26" s="326" t="s">
        <v>426</v>
      </c>
      <c r="P26" s="324"/>
      <c r="Q26" s="324"/>
      <c r="R26" s="325"/>
    </row>
    <row r="27" spans="1:18" s="20" customFormat="1" ht="27.6" customHeight="1" x14ac:dyDescent="0.2">
      <c r="A27" s="469"/>
      <c r="B27" s="471"/>
      <c r="C27" s="337" t="s">
        <v>280</v>
      </c>
      <c r="D27" s="338" t="s">
        <v>217</v>
      </c>
      <c r="E27" s="372" t="s">
        <v>14</v>
      </c>
      <c r="F27" s="372" t="s">
        <v>45</v>
      </c>
      <c r="G27" s="466"/>
      <c r="H27" s="468"/>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70">
        <v>1</v>
      </c>
      <c r="B28" s="70">
        <v>101</v>
      </c>
      <c r="C28" s="117" t="s">
        <v>904</v>
      </c>
      <c r="D28" s="117" t="s">
        <v>906</v>
      </c>
      <c r="E28" s="181" t="s">
        <v>905</v>
      </c>
      <c r="F28" s="182" t="s">
        <v>220</v>
      </c>
      <c r="G28" s="367">
        <v>10578</v>
      </c>
      <c r="H28" s="71"/>
      <c r="I28" s="23"/>
      <c r="J28" s="24">
        <v>1</v>
      </c>
      <c r="K28" s="25" t="s">
        <v>242</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27.6" customHeight="1" x14ac:dyDescent="0.2">
      <c r="A29" s="70"/>
      <c r="B29" s="70"/>
      <c r="C29" s="117"/>
      <c r="D29" s="117"/>
      <c r="E29" s="181"/>
      <c r="F29" s="182"/>
      <c r="G29" s="118"/>
      <c r="H29" s="71"/>
      <c r="I29" s="23"/>
      <c r="J29" s="24">
        <v>2</v>
      </c>
      <c r="K29" s="25" t="s">
        <v>243</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27.6" customHeight="1" x14ac:dyDescent="0.2">
      <c r="A30" s="70"/>
      <c r="B30" s="70"/>
      <c r="C30" s="117"/>
      <c r="D30" s="117"/>
      <c r="E30" s="181"/>
      <c r="F30" s="182"/>
      <c r="G30" s="118"/>
      <c r="H30" s="71"/>
      <c r="I30" s="23"/>
      <c r="J30" s="24">
        <v>3</v>
      </c>
      <c r="K30" s="25" t="s">
        <v>244</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27.6" customHeight="1" x14ac:dyDescent="0.2">
      <c r="A31" s="469" t="s">
        <v>12</v>
      </c>
      <c r="B31" s="470" t="s">
        <v>141</v>
      </c>
      <c r="C31" s="462" t="s">
        <v>281</v>
      </c>
      <c r="D31" s="463"/>
      <c r="E31" s="464" t="str">
        <f>'YARIŞMA PROGRAMI'!R6</f>
        <v>YÜKSELEN KARADAYI-54.12</v>
      </c>
      <c r="F31" s="465"/>
      <c r="G31" s="466" t="s">
        <v>15</v>
      </c>
      <c r="H31" s="467" t="s">
        <v>27</v>
      </c>
      <c r="I31" s="23"/>
      <c r="J31" s="24">
        <v>4</v>
      </c>
      <c r="K31" s="25" t="s">
        <v>245</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27.6" customHeight="1" x14ac:dyDescent="0.2">
      <c r="A32" s="469"/>
      <c r="B32" s="471"/>
      <c r="C32" s="337" t="s">
        <v>280</v>
      </c>
      <c r="D32" s="338" t="s">
        <v>217</v>
      </c>
      <c r="E32" s="333" t="s">
        <v>14</v>
      </c>
      <c r="F32" s="333" t="s">
        <v>45</v>
      </c>
      <c r="G32" s="466"/>
      <c r="H32" s="468"/>
      <c r="I32" s="23"/>
      <c r="J32" s="24">
        <v>5</v>
      </c>
      <c r="K32" s="25" t="s">
        <v>246</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8" s="20" customFormat="1" ht="27.6" customHeight="1" x14ac:dyDescent="0.2">
      <c r="A33" s="70">
        <v>1</v>
      </c>
      <c r="B33" s="70">
        <v>152</v>
      </c>
      <c r="C33" s="117" t="s">
        <v>879</v>
      </c>
      <c r="D33" s="117" t="s">
        <v>885</v>
      </c>
      <c r="E33" s="181" t="s">
        <v>880</v>
      </c>
      <c r="F33" s="182" t="s">
        <v>218</v>
      </c>
      <c r="G33" s="367">
        <v>10287</v>
      </c>
      <c r="H33" s="71"/>
      <c r="I33" s="23"/>
      <c r="J33" s="24">
        <v>6</v>
      </c>
      <c r="K33" s="25" t="s">
        <v>247</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c r="B34" s="70"/>
      <c r="C34" s="117"/>
      <c r="D34" s="117"/>
      <c r="E34" s="181"/>
      <c r="F34" s="182"/>
      <c r="G34" s="118"/>
      <c r="H34" s="71"/>
      <c r="I34" s="23"/>
      <c r="J34" s="24">
        <v>7</v>
      </c>
      <c r="K34" s="25" t="s">
        <v>671</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c r="B35" s="70"/>
      <c r="C35" s="117"/>
      <c r="D35" s="117"/>
      <c r="E35" s="181"/>
      <c r="F35" s="182"/>
      <c r="G35" s="118"/>
      <c r="H35" s="71"/>
      <c r="I35" s="23"/>
      <c r="J35" s="24">
        <v>8</v>
      </c>
      <c r="K35" s="25" t="s">
        <v>672</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70"/>
      <c r="B36" s="70"/>
      <c r="C36" s="117"/>
      <c r="D36" s="117"/>
      <c r="E36" s="181"/>
      <c r="F36" s="182"/>
      <c r="G36" s="118"/>
      <c r="H36" s="71"/>
      <c r="I36" s="23"/>
      <c r="J36" s="323" t="s">
        <v>42</v>
      </c>
      <c r="K36" s="324"/>
      <c r="L36" s="324"/>
      <c r="M36" s="324"/>
      <c r="N36" s="324"/>
      <c r="O36" s="326" t="s">
        <v>426</v>
      </c>
      <c r="P36" s="324"/>
      <c r="Q36" s="324"/>
      <c r="R36" s="325"/>
    </row>
    <row r="37" spans="1:18" s="20" customFormat="1" ht="27.6" customHeight="1" x14ac:dyDescent="0.2">
      <c r="A37" s="70"/>
      <c r="B37" s="70"/>
      <c r="C37" s="117"/>
      <c r="D37" s="117"/>
      <c r="E37" s="181"/>
      <c r="F37" s="182"/>
      <c r="G37" s="118"/>
      <c r="H37" s="71"/>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469" t="s">
        <v>12</v>
      </c>
      <c r="B38" s="470" t="s">
        <v>141</v>
      </c>
      <c r="C38" s="462" t="s">
        <v>281</v>
      </c>
      <c r="D38" s="463"/>
      <c r="E38" s="464"/>
      <c r="F38" s="465"/>
      <c r="G38" s="466" t="s">
        <v>15</v>
      </c>
      <c r="H38" s="467" t="s">
        <v>27</v>
      </c>
      <c r="I38" s="23"/>
      <c r="J38" s="24">
        <v>1</v>
      </c>
      <c r="K38" s="25" t="s">
        <v>248</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469"/>
      <c r="B39" s="471"/>
      <c r="C39" s="337" t="s">
        <v>280</v>
      </c>
      <c r="D39" s="338" t="s">
        <v>217</v>
      </c>
      <c r="E39" s="333" t="s">
        <v>14</v>
      </c>
      <c r="F39" s="333" t="s">
        <v>45</v>
      </c>
      <c r="G39" s="466"/>
      <c r="H39" s="468"/>
      <c r="I39" s="23"/>
      <c r="J39" s="24">
        <v>2</v>
      </c>
      <c r="K39" s="25" t="s">
        <v>249</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c r="B40" s="70"/>
      <c r="C40" s="117"/>
      <c r="D40" s="117"/>
      <c r="E40" s="181"/>
      <c r="F40" s="182"/>
      <c r="G40" s="118"/>
      <c r="H40" s="71"/>
      <c r="I40" s="23"/>
      <c r="J40" s="24">
        <v>3</v>
      </c>
      <c r="K40" s="25" t="s">
        <v>250</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c r="B41" s="70"/>
      <c r="C41" s="117"/>
      <c r="D41" s="117"/>
      <c r="E41" s="181"/>
      <c r="F41" s="182"/>
      <c r="G41" s="118"/>
      <c r="H41" s="71"/>
      <c r="I41" s="23"/>
      <c r="J41" s="24">
        <v>4</v>
      </c>
      <c r="K41" s="25" t="s">
        <v>251</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70"/>
      <c r="B42" s="70"/>
      <c r="C42" s="117"/>
      <c r="D42" s="117"/>
      <c r="E42" s="181"/>
      <c r="F42" s="182"/>
      <c r="G42" s="118"/>
      <c r="H42" s="71"/>
      <c r="I42" s="23"/>
      <c r="J42" s="24">
        <v>5</v>
      </c>
      <c r="K42" s="25" t="s">
        <v>252</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70"/>
      <c r="B43" s="70"/>
      <c r="C43" s="117"/>
      <c r="D43" s="117"/>
      <c r="E43" s="181"/>
      <c r="F43" s="182"/>
      <c r="G43" s="118"/>
      <c r="H43" s="71"/>
      <c r="I43" s="23"/>
      <c r="J43" s="24">
        <v>6</v>
      </c>
      <c r="K43" s="25" t="s">
        <v>253</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70"/>
      <c r="B44" s="70"/>
      <c r="C44" s="117"/>
      <c r="D44" s="117"/>
      <c r="E44" s="181"/>
      <c r="F44" s="182"/>
      <c r="G44" s="118"/>
      <c r="H44" s="71"/>
      <c r="I44" s="23"/>
      <c r="J44" s="24">
        <v>7</v>
      </c>
      <c r="K44" s="25" t="s">
        <v>673</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469" t="s">
        <v>12</v>
      </c>
      <c r="B45" s="470" t="s">
        <v>141</v>
      </c>
      <c r="C45" s="462" t="s">
        <v>281</v>
      </c>
      <c r="D45" s="463"/>
      <c r="E45" s="464"/>
      <c r="F45" s="465"/>
      <c r="G45" s="466" t="s">
        <v>15</v>
      </c>
      <c r="H45" s="467" t="s">
        <v>27</v>
      </c>
      <c r="I45" s="23"/>
      <c r="J45" s="24">
        <v>8</v>
      </c>
      <c r="K45" s="25" t="s">
        <v>674</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469"/>
      <c r="B46" s="471"/>
      <c r="C46" s="337" t="s">
        <v>280</v>
      </c>
      <c r="D46" s="338" t="s">
        <v>217</v>
      </c>
      <c r="E46" s="333" t="s">
        <v>14</v>
      </c>
      <c r="F46" s="333" t="s">
        <v>45</v>
      </c>
      <c r="G46" s="466"/>
      <c r="H46" s="468"/>
      <c r="I46" s="23"/>
      <c r="J46" s="323" t="s">
        <v>43</v>
      </c>
      <c r="K46" s="324"/>
      <c r="L46" s="324"/>
      <c r="M46" s="324"/>
      <c r="N46" s="324"/>
      <c r="O46" s="326" t="s">
        <v>426</v>
      </c>
      <c r="P46" s="324"/>
      <c r="Q46" s="324"/>
      <c r="R46" s="325"/>
    </row>
    <row r="47" spans="1:18" s="20" customFormat="1" ht="27.6" customHeight="1" x14ac:dyDescent="0.2">
      <c r="A47" s="70"/>
      <c r="B47" s="70"/>
      <c r="C47" s="117"/>
      <c r="D47" s="117"/>
      <c r="E47" s="181"/>
      <c r="F47" s="182"/>
      <c r="G47" s="118"/>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c r="B48" s="70"/>
      <c r="C48" s="117"/>
      <c r="D48" s="117"/>
      <c r="E48" s="181"/>
      <c r="F48" s="182"/>
      <c r="G48" s="118"/>
      <c r="H48" s="71"/>
      <c r="I48" s="23"/>
      <c r="J48" s="24">
        <v>1</v>
      </c>
      <c r="K48" s="25" t="s">
        <v>254</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70"/>
      <c r="B49" s="70"/>
      <c r="C49" s="117"/>
      <c r="D49" s="117"/>
      <c r="E49" s="181"/>
      <c r="F49" s="182"/>
      <c r="G49" s="118"/>
      <c r="H49" s="71"/>
      <c r="I49" s="23"/>
      <c r="J49" s="24">
        <v>2</v>
      </c>
      <c r="K49" s="25" t="s">
        <v>255</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70"/>
      <c r="B50" s="70"/>
      <c r="C50" s="117"/>
      <c r="D50" s="117"/>
      <c r="E50" s="181"/>
      <c r="F50" s="182"/>
      <c r="G50" s="118"/>
      <c r="H50" s="71"/>
      <c r="I50" s="23"/>
      <c r="J50" s="24">
        <v>3</v>
      </c>
      <c r="K50" s="25" t="s">
        <v>256</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70"/>
      <c r="B51" s="70"/>
      <c r="C51" s="117"/>
      <c r="D51" s="117"/>
      <c r="E51" s="181"/>
      <c r="F51" s="182"/>
      <c r="G51" s="118"/>
      <c r="H51" s="71"/>
      <c r="I51" s="23"/>
      <c r="J51" s="24">
        <v>4</v>
      </c>
      <c r="K51" s="25" t="s">
        <v>257</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469" t="s">
        <v>12</v>
      </c>
      <c r="B52" s="470" t="s">
        <v>141</v>
      </c>
      <c r="C52" s="462" t="s">
        <v>281</v>
      </c>
      <c r="D52" s="463"/>
      <c r="E52" s="464"/>
      <c r="F52" s="465"/>
      <c r="G52" s="466" t="s">
        <v>15</v>
      </c>
      <c r="H52" s="467" t="s">
        <v>27</v>
      </c>
      <c r="I52" s="23"/>
      <c r="J52" s="24">
        <v>5</v>
      </c>
      <c r="K52" s="25" t="s">
        <v>258</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469"/>
      <c r="B53" s="471"/>
      <c r="C53" s="337" t="s">
        <v>280</v>
      </c>
      <c r="D53" s="338" t="s">
        <v>217</v>
      </c>
      <c r="E53" s="333" t="s">
        <v>14</v>
      </c>
      <c r="F53" s="333" t="s">
        <v>45</v>
      </c>
      <c r="G53" s="466"/>
      <c r="H53" s="468"/>
      <c r="I53" s="23"/>
      <c r="J53" s="24">
        <v>6</v>
      </c>
      <c r="K53" s="25" t="s">
        <v>259</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70"/>
      <c r="B54" s="70"/>
      <c r="C54" s="117"/>
      <c r="D54" s="117"/>
      <c r="E54" s="181"/>
      <c r="F54" s="182"/>
      <c r="G54" s="118"/>
      <c r="H54" s="71"/>
      <c r="I54" s="23"/>
      <c r="J54" s="24">
        <v>7</v>
      </c>
      <c r="K54" s="25" t="s">
        <v>675</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70"/>
      <c r="B55" s="70"/>
      <c r="C55" s="117"/>
      <c r="D55" s="117"/>
      <c r="E55" s="181"/>
      <c r="F55" s="182"/>
      <c r="G55" s="118"/>
      <c r="H55" s="71"/>
      <c r="I55" s="23"/>
      <c r="J55" s="24">
        <v>8</v>
      </c>
      <c r="K55" s="25" t="s">
        <v>676</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s="20" customFormat="1" ht="27.6" customHeight="1" x14ac:dyDescent="0.2">
      <c r="A56" s="469" t="s">
        <v>12</v>
      </c>
      <c r="B56" s="470" t="s">
        <v>141</v>
      </c>
      <c r="C56" s="462" t="s">
        <v>281</v>
      </c>
      <c r="D56" s="463"/>
      <c r="E56" s="464"/>
      <c r="F56" s="465"/>
      <c r="G56" s="466" t="s">
        <v>15</v>
      </c>
      <c r="H56" s="467" t="s">
        <v>27</v>
      </c>
      <c r="I56" s="23"/>
      <c r="J56" s="323" t="s">
        <v>44</v>
      </c>
      <c r="K56" s="324"/>
      <c r="L56" s="324"/>
      <c r="M56" s="324"/>
      <c r="N56" s="324"/>
      <c r="O56" s="326" t="s">
        <v>426</v>
      </c>
      <c r="P56" s="324"/>
      <c r="Q56" s="324"/>
      <c r="R56" s="325"/>
    </row>
    <row r="57" spans="1:19" s="20" customFormat="1" ht="27.6" customHeight="1" x14ac:dyDescent="0.2">
      <c r="A57" s="469"/>
      <c r="B57" s="471"/>
      <c r="C57" s="337" t="s">
        <v>280</v>
      </c>
      <c r="D57" s="338" t="s">
        <v>217</v>
      </c>
      <c r="E57" s="333" t="s">
        <v>14</v>
      </c>
      <c r="F57" s="333" t="s">
        <v>45</v>
      </c>
      <c r="G57" s="466"/>
      <c r="H57" s="468"/>
      <c r="I57" s="23"/>
      <c r="J57" s="45" t="s">
        <v>12</v>
      </c>
      <c r="K57" s="42" t="s">
        <v>142</v>
      </c>
      <c r="L57" s="42" t="s">
        <v>141</v>
      </c>
      <c r="M57" s="43" t="s">
        <v>13</v>
      </c>
      <c r="N57" s="43" t="s">
        <v>217</v>
      </c>
      <c r="O57" s="44" t="s">
        <v>14</v>
      </c>
      <c r="P57" s="44" t="s">
        <v>45</v>
      </c>
      <c r="Q57" s="42" t="s">
        <v>15</v>
      </c>
      <c r="R57" s="42" t="s">
        <v>27</v>
      </c>
    </row>
    <row r="58" spans="1:19" s="20" customFormat="1" ht="27.6" customHeight="1" x14ac:dyDescent="0.2">
      <c r="A58" s="70">
        <v>1</v>
      </c>
      <c r="B58" s="70"/>
      <c r="C58" s="117"/>
      <c r="D58" s="117"/>
      <c r="E58" s="181"/>
      <c r="F58" s="182"/>
      <c r="G58" s="118"/>
      <c r="H58" s="71"/>
      <c r="I58" s="23"/>
      <c r="J58" s="24">
        <v>1</v>
      </c>
      <c r="K58" s="25" t="s">
        <v>260</v>
      </c>
      <c r="L58" s="26" t="str">
        <f>IF(ISERROR(VLOOKUP(K58,'KAYIT LİSTESİ'!$B$4:$H$466,2,0)),"",(VLOOKUP(K58,'KAYIT LİSTESİ'!$B$4:$H$466,2,0)))</f>
        <v/>
      </c>
      <c r="M58" s="27" t="str">
        <f>IF(ISERROR(VLOOKUP(K58,'KAYIT LİSTESİ'!$B$4:$H$466,4,0)),"",(VLOOKUP(K58,'KAYIT LİSTESİ'!$B$4:$H$466,4,0)))</f>
        <v/>
      </c>
      <c r="N58" s="27" t="str">
        <f>IF(ISERROR(VLOOKUP(K58,'KAYIT LİSTESİ'!$B$4:$N$466,13,0)),"",(VLOOKUP(K58,'KAYIT LİSTESİ'!$B$4:$N$466,13,0)))</f>
        <v/>
      </c>
      <c r="O58" s="46" t="str">
        <f>IF(ISERROR(VLOOKUP(K58,'KAYIT LİSTESİ'!$B$4:$H$466,5,0)),"",(VLOOKUP(K58,'KAYIT LİSTESİ'!$B$4:$H$466,5,0)))</f>
        <v/>
      </c>
      <c r="P58" s="46" t="str">
        <f>IF(ISERROR(VLOOKUP(K58,'KAYIT LİSTESİ'!$B$4:$H$466,6,0)),"",(VLOOKUP(K58,'KAYIT LİSTESİ'!$B$4:$H$466,6,0)))</f>
        <v/>
      </c>
      <c r="Q58" s="28"/>
      <c r="R58" s="26"/>
    </row>
    <row r="59" spans="1:19" s="20" customFormat="1" ht="27.6" customHeight="1" x14ac:dyDescent="0.2">
      <c r="A59" s="70">
        <v>2</v>
      </c>
      <c r="B59" s="70"/>
      <c r="C59" s="117"/>
      <c r="D59" s="117"/>
      <c r="E59" s="181"/>
      <c r="F59" s="182"/>
      <c r="G59" s="118"/>
      <c r="H59" s="71"/>
      <c r="I59" s="23"/>
      <c r="J59" s="24">
        <v>2</v>
      </c>
      <c r="K59" s="25" t="s">
        <v>261</v>
      </c>
      <c r="L59" s="26" t="str">
        <f>IF(ISERROR(VLOOKUP(K59,'KAYIT LİSTESİ'!$B$4:$H$466,2,0)),"",(VLOOKUP(K59,'KAYIT LİSTESİ'!$B$4:$H$466,2,0)))</f>
        <v/>
      </c>
      <c r="M59" s="27" t="str">
        <f>IF(ISERROR(VLOOKUP(K59,'KAYIT LİSTESİ'!$B$4:$H$466,4,0)),"",(VLOOKUP(K59,'KAYIT LİSTESİ'!$B$4:$H$466,4,0)))</f>
        <v/>
      </c>
      <c r="N59" s="27" t="str">
        <f>IF(ISERROR(VLOOKUP(K59,'KAYIT LİSTESİ'!$B$4:$N$466,13,0)),"",(VLOOKUP(K59,'KAYIT LİSTESİ'!$B$4:$N$466,13,0)))</f>
        <v/>
      </c>
      <c r="O59" s="46" t="str">
        <f>IF(ISERROR(VLOOKUP(K59,'KAYIT LİSTESİ'!$B$4:$H$466,5,0)),"",(VLOOKUP(K59,'KAYIT LİSTESİ'!$B$4:$H$466,5,0)))</f>
        <v/>
      </c>
      <c r="P59" s="46" t="str">
        <f>IF(ISERROR(VLOOKUP(K59,'KAYIT LİSTESİ'!$B$4:$H$466,6,0)),"",(VLOOKUP(K59,'KAYIT LİSTESİ'!$B$4:$H$466,6,0)))</f>
        <v/>
      </c>
      <c r="Q59" s="28"/>
      <c r="R59" s="26"/>
    </row>
    <row r="60" spans="1:19" s="20" customFormat="1" ht="27.6" customHeight="1" x14ac:dyDescent="0.2">
      <c r="A60" s="38"/>
      <c r="B60" s="38"/>
      <c r="C60" s="39"/>
      <c r="D60" s="39"/>
      <c r="E60" s="38"/>
      <c r="F60" s="40"/>
      <c r="G60" s="47"/>
      <c r="H60" s="41"/>
      <c r="I60" s="23"/>
      <c r="J60" s="24">
        <v>3</v>
      </c>
      <c r="K60" s="25" t="s">
        <v>262</v>
      </c>
      <c r="L60" s="26" t="str">
        <f>IF(ISERROR(VLOOKUP(K60,'KAYIT LİSTESİ'!$B$4:$H$466,2,0)),"",(VLOOKUP(K60,'KAYIT LİSTESİ'!$B$4:$H$466,2,0)))</f>
        <v/>
      </c>
      <c r="M60" s="27" t="str">
        <f>IF(ISERROR(VLOOKUP(K60,'KAYIT LİSTESİ'!$B$4:$H$466,4,0)),"",(VLOOKUP(K60,'KAYIT LİSTESİ'!$B$4:$H$466,4,0)))</f>
        <v/>
      </c>
      <c r="N60" s="27" t="str">
        <f>IF(ISERROR(VLOOKUP(K60,'KAYIT LİSTESİ'!$B$4:$N$466,13,0)),"",(VLOOKUP(K60,'KAYIT LİSTESİ'!$B$4:$N$466,13,0)))</f>
        <v/>
      </c>
      <c r="O60" s="46" t="str">
        <f>IF(ISERROR(VLOOKUP(K60,'KAYIT LİSTESİ'!$B$4:$H$466,5,0)),"",(VLOOKUP(K60,'KAYIT LİSTESİ'!$B$4:$H$466,5,0)))</f>
        <v/>
      </c>
      <c r="P60" s="46" t="str">
        <f>IF(ISERROR(VLOOKUP(K60,'KAYIT LİSTESİ'!$B$4:$H$466,6,0)),"",(VLOOKUP(K60,'KAYIT LİSTESİ'!$B$4:$H$466,6,0)))</f>
        <v/>
      </c>
      <c r="Q60" s="28"/>
      <c r="R60" s="26"/>
    </row>
    <row r="61" spans="1:19" s="20" customFormat="1" ht="27.6" customHeight="1" x14ac:dyDescent="0.2">
      <c r="A61" s="32" t="s">
        <v>19</v>
      </c>
      <c r="B61" s="32"/>
      <c r="C61" s="32"/>
      <c r="D61" s="32"/>
      <c r="E61" s="32"/>
      <c r="F61" s="48" t="s">
        <v>0</v>
      </c>
      <c r="G61" s="48" t="s">
        <v>1</v>
      </c>
      <c r="H61" s="29"/>
      <c r="I61" s="23"/>
      <c r="J61" s="24">
        <v>4</v>
      </c>
      <c r="K61" s="25" t="s">
        <v>263</v>
      </c>
      <c r="L61" s="26" t="str">
        <f>IF(ISERROR(VLOOKUP(K61,'KAYIT LİSTESİ'!$B$4:$H$466,2,0)),"",(VLOOKUP(K61,'KAYIT LİSTESİ'!$B$4:$H$466,2,0)))</f>
        <v/>
      </c>
      <c r="M61" s="27" t="str">
        <f>IF(ISERROR(VLOOKUP(K61,'KAYIT LİSTESİ'!$B$4:$H$466,4,0)),"",(VLOOKUP(K61,'KAYIT LİSTESİ'!$B$4:$H$466,4,0)))</f>
        <v/>
      </c>
      <c r="N61" s="27" t="str">
        <f>IF(ISERROR(VLOOKUP(K61,'KAYIT LİSTESİ'!$B$4:$N$466,13,0)),"",(VLOOKUP(K61,'KAYIT LİSTESİ'!$B$4:$N$466,13,0)))</f>
        <v/>
      </c>
      <c r="O61" s="46" t="str">
        <f>IF(ISERROR(VLOOKUP(K61,'KAYIT LİSTESİ'!$B$4:$H$466,5,0)),"",(VLOOKUP(K61,'KAYIT LİSTESİ'!$B$4:$H$466,5,0)))</f>
        <v/>
      </c>
      <c r="P61" s="46" t="str">
        <f>IF(ISERROR(VLOOKUP(K61,'KAYIT LİSTESİ'!$B$4:$H$466,6,0)),"",(VLOOKUP(K61,'KAYIT LİSTESİ'!$B$4:$H$466,6,0)))</f>
        <v/>
      </c>
      <c r="Q61" s="28"/>
      <c r="R61" s="26"/>
    </row>
    <row r="62" spans="1:19" s="20" customFormat="1" ht="27.6" customHeight="1" x14ac:dyDescent="0.2">
      <c r="A62" s="29"/>
      <c r="B62" s="29"/>
      <c r="C62" s="22"/>
      <c r="D62" s="22"/>
      <c r="E62" s="22"/>
      <c r="F62" s="49"/>
      <c r="G62" s="49"/>
      <c r="H62" s="30"/>
      <c r="I62" s="23"/>
      <c r="J62" s="24">
        <v>5</v>
      </c>
      <c r="K62" s="25" t="s">
        <v>264</v>
      </c>
      <c r="L62" s="26" t="str">
        <f>IF(ISERROR(VLOOKUP(K62,'KAYIT LİSTESİ'!$B$4:$H$466,2,0)),"",(VLOOKUP(K62,'KAYIT LİSTESİ'!$B$4:$H$466,2,0)))</f>
        <v/>
      </c>
      <c r="M62" s="27" t="str">
        <f>IF(ISERROR(VLOOKUP(K62,'KAYIT LİSTESİ'!$B$4:$H$466,4,0)),"",(VLOOKUP(K62,'KAYIT LİSTESİ'!$B$4:$H$466,4,0)))</f>
        <v/>
      </c>
      <c r="N62" s="27" t="str">
        <f>IF(ISERROR(VLOOKUP(K62,'KAYIT LİSTESİ'!$B$4:$N$466,13,0)),"",(VLOOKUP(K62,'KAYIT LİSTESİ'!$B$4:$N$466,13,0)))</f>
        <v/>
      </c>
      <c r="O62" s="46" t="str">
        <f>IF(ISERROR(VLOOKUP(K62,'KAYIT LİSTESİ'!$B$4:$H$466,5,0)),"",(VLOOKUP(K62,'KAYIT LİSTESİ'!$B$4:$H$466,5,0)))</f>
        <v/>
      </c>
      <c r="P62" s="46" t="str">
        <f>IF(ISERROR(VLOOKUP(K62,'KAYIT LİSTESİ'!$B$4:$H$466,6,0)),"",(VLOOKUP(K62,'KAYIT LİSTESİ'!$B$4:$H$466,6,0)))</f>
        <v/>
      </c>
      <c r="Q62" s="28"/>
      <c r="R62" s="26"/>
    </row>
    <row r="63" spans="1:19" s="20" customFormat="1" ht="27.6" customHeight="1" x14ac:dyDescent="0.2">
      <c r="A63" s="29"/>
      <c r="B63" s="29"/>
      <c r="C63" s="22"/>
      <c r="D63" s="22"/>
      <c r="E63" s="22"/>
      <c r="F63" s="49"/>
      <c r="G63" s="49"/>
      <c r="H63" s="30"/>
      <c r="I63" s="23"/>
      <c r="J63" s="24">
        <v>6</v>
      </c>
      <c r="K63" s="25" t="s">
        <v>265</v>
      </c>
      <c r="L63" s="26" t="str">
        <f>IF(ISERROR(VLOOKUP(K63,'KAYIT LİSTESİ'!$B$4:$H$466,2,0)),"",(VLOOKUP(K63,'KAYIT LİSTESİ'!$B$4:$H$466,2,0)))</f>
        <v/>
      </c>
      <c r="M63" s="27" t="str">
        <f>IF(ISERROR(VLOOKUP(K63,'KAYIT LİSTESİ'!$B$4:$H$466,4,0)),"",(VLOOKUP(K63,'KAYIT LİSTESİ'!$B$4:$H$466,4,0)))</f>
        <v/>
      </c>
      <c r="N63" s="27" t="str">
        <f>IF(ISERROR(VLOOKUP(K63,'KAYIT LİSTESİ'!$B$4:$N$466,13,0)),"",(VLOOKUP(K63,'KAYIT LİSTESİ'!$B$4:$N$466,13,0)))</f>
        <v/>
      </c>
      <c r="O63" s="46" t="str">
        <f>IF(ISERROR(VLOOKUP(K63,'KAYIT LİSTESİ'!$B$4:$H$466,5,0)),"",(VLOOKUP(K63,'KAYIT LİSTESİ'!$B$4:$H$466,5,0)))</f>
        <v/>
      </c>
      <c r="P63" s="46" t="str">
        <f>IF(ISERROR(VLOOKUP(K63,'KAYIT LİSTESİ'!$B$4:$H$466,6,0)),"",(VLOOKUP(K63,'KAYIT LİSTESİ'!$B$4:$H$466,6,0)))</f>
        <v/>
      </c>
      <c r="Q63" s="28"/>
      <c r="R63" s="26"/>
    </row>
    <row r="64" spans="1:19" ht="14.25" customHeight="1" x14ac:dyDescent="0.2">
      <c r="R64" s="32"/>
      <c r="S64" s="34"/>
    </row>
    <row r="65" spans="9:17" x14ac:dyDescent="0.2">
      <c r="I65" s="33" t="s">
        <v>2</v>
      </c>
      <c r="J65" s="33"/>
      <c r="K65" s="33"/>
      <c r="L65" s="33"/>
      <c r="O65" s="50" t="s">
        <v>3</v>
      </c>
      <c r="P65" s="51" t="s">
        <v>3</v>
      </c>
      <c r="Q65" s="29" t="s">
        <v>3</v>
      </c>
    </row>
  </sheetData>
  <sortState ref="B19:G21">
    <sortCondition ref="G19:G21"/>
  </sortState>
  <mergeCells count="76">
    <mergeCell ref="G23:G24"/>
    <mergeCell ref="H23:H24"/>
    <mergeCell ref="A26:A27"/>
    <mergeCell ref="B26:B27"/>
    <mergeCell ref="C26:D26"/>
    <mergeCell ref="E26:F26"/>
    <mergeCell ref="G26:G27"/>
    <mergeCell ref="H26:H27"/>
    <mergeCell ref="A1:R1"/>
    <mergeCell ref="A2:R2"/>
    <mergeCell ref="A3:C3"/>
    <mergeCell ref="E3:F3"/>
    <mergeCell ref="G3:H3"/>
    <mergeCell ref="J3:L3"/>
    <mergeCell ref="P3:R3"/>
    <mergeCell ref="H13:H14"/>
    <mergeCell ref="A4:C4"/>
    <mergeCell ref="E4:F4"/>
    <mergeCell ref="P5:R5"/>
    <mergeCell ref="A6:A7"/>
    <mergeCell ref="B6:B7"/>
    <mergeCell ref="C6:D6"/>
    <mergeCell ref="E6:F6"/>
    <mergeCell ref="G6:G7"/>
    <mergeCell ref="H6:H7"/>
    <mergeCell ref="A13:A14"/>
    <mergeCell ref="B13:B14"/>
    <mergeCell ref="C13:D13"/>
    <mergeCell ref="E13:F13"/>
    <mergeCell ref="G13:G14"/>
    <mergeCell ref="H10:H11"/>
    <mergeCell ref="H31:H32"/>
    <mergeCell ref="A19:A20"/>
    <mergeCell ref="B19:B20"/>
    <mergeCell ref="C19:D19"/>
    <mergeCell ref="E19:F19"/>
    <mergeCell ref="G19:G20"/>
    <mergeCell ref="H19:H20"/>
    <mergeCell ref="A31:A32"/>
    <mergeCell ref="B31:B32"/>
    <mergeCell ref="C31:D31"/>
    <mergeCell ref="E31:F31"/>
    <mergeCell ref="G31:G32"/>
    <mergeCell ref="A23:A24"/>
    <mergeCell ref="B23:B24"/>
    <mergeCell ref="C23:D23"/>
    <mergeCell ref="E23:F23"/>
    <mergeCell ref="E45:F45"/>
    <mergeCell ref="G45:G46"/>
    <mergeCell ref="H45:H46"/>
    <mergeCell ref="A38:A39"/>
    <mergeCell ref="B38:B39"/>
    <mergeCell ref="C38:D38"/>
    <mergeCell ref="E38:F38"/>
    <mergeCell ref="G38:G39"/>
    <mergeCell ref="H38:H39"/>
    <mergeCell ref="A45:A46"/>
    <mergeCell ref="B45:B46"/>
    <mergeCell ref="C45:D45"/>
    <mergeCell ref="H56:H57"/>
    <mergeCell ref="A52:A53"/>
    <mergeCell ref="B52:B53"/>
    <mergeCell ref="C52:D52"/>
    <mergeCell ref="E52:F52"/>
    <mergeCell ref="G52:G53"/>
    <mergeCell ref="H52:H53"/>
    <mergeCell ref="A56:A57"/>
    <mergeCell ref="B56:B57"/>
    <mergeCell ref="C56:D56"/>
    <mergeCell ref="E56:F56"/>
    <mergeCell ref="G56:G57"/>
    <mergeCell ref="A10:A11"/>
    <mergeCell ref="B10:B11"/>
    <mergeCell ref="C10:D10"/>
    <mergeCell ref="E10:F10"/>
    <mergeCell ref="G10:G11"/>
  </mergeCells>
  <hyperlinks>
    <hyperlink ref="E3" location="'YARIŞMA PROGRAMI'!C7" display="100 m. Engelli"/>
  </hyperlinks>
  <printOptions horizontalCentered="1"/>
  <pageMargins left="0.24" right="0.19685039370078741" top="0.17" bottom="0.17" header="0.17" footer="0.17"/>
  <pageSetup paperSize="9" scale="4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7"/>
  <sheetViews>
    <sheetView view="pageBreakPreview" topLeftCell="A4" zoomScale="80" zoomScaleNormal="100" zoomScaleSheetLayoutView="80" workbookViewId="0">
      <selection activeCell="Q9" sqref="Q9"/>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9.7109375" style="370"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335"/>
      <c r="E3" s="480" t="str">
        <f>'YARIŞMA PROGRAMI'!C25</f>
        <v>800 Metre</v>
      </c>
      <c r="F3" s="480"/>
      <c r="G3" s="474"/>
      <c r="H3" s="474"/>
      <c r="I3" s="11"/>
      <c r="J3" s="481"/>
      <c r="K3" s="481"/>
      <c r="L3" s="481"/>
      <c r="M3" s="12"/>
      <c r="N3" s="12"/>
      <c r="O3" s="336"/>
      <c r="P3" s="475"/>
      <c r="Q3" s="475"/>
      <c r="R3" s="475"/>
    </row>
    <row r="4" spans="1:18" s="13" customFormat="1" ht="17.25" customHeight="1" x14ac:dyDescent="0.2">
      <c r="A4" s="472" t="s">
        <v>145</v>
      </c>
      <c r="B4" s="472"/>
      <c r="C4" s="472"/>
      <c r="D4" s="334"/>
      <c r="E4" s="479" t="str">
        <f>'YARIŞMA BİLGİLERİ'!F21</f>
        <v>Master Kadınlar</v>
      </c>
      <c r="F4" s="479"/>
      <c r="G4" s="365"/>
      <c r="H4" s="35"/>
      <c r="I4" s="35"/>
      <c r="J4" s="35"/>
      <c r="K4" s="35"/>
      <c r="L4" s="35"/>
      <c r="M4" s="36"/>
      <c r="N4" s="36"/>
      <c r="O4" s="81" t="s">
        <v>5</v>
      </c>
      <c r="P4" s="254">
        <f>'YARIŞMA PROGRAMI'!B25</f>
        <v>42211.743055555555</v>
      </c>
      <c r="Q4" s="193"/>
      <c r="R4" s="192"/>
    </row>
    <row r="5" spans="1:18" s="10" customFormat="1" ht="16.5" customHeight="1" x14ac:dyDescent="0.2">
      <c r="A5" s="14"/>
      <c r="B5" s="14"/>
      <c r="C5" s="15"/>
      <c r="D5" s="15"/>
      <c r="E5" s="16"/>
      <c r="F5" s="17"/>
      <c r="G5" s="366"/>
      <c r="H5" s="17"/>
      <c r="I5" s="17"/>
      <c r="J5" s="14"/>
      <c r="K5" s="14"/>
      <c r="L5" s="14"/>
      <c r="M5" s="18"/>
      <c r="N5" s="18"/>
      <c r="O5" s="19"/>
      <c r="P5" s="473">
        <f ca="1">NOW()</f>
        <v>42212.506756828705</v>
      </c>
      <c r="Q5" s="473"/>
      <c r="R5" s="473"/>
    </row>
    <row r="6" spans="1:18" s="20" customFormat="1" ht="33" customHeight="1" x14ac:dyDescent="0.2">
      <c r="A6" s="469" t="s">
        <v>12</v>
      </c>
      <c r="B6" s="470" t="s">
        <v>141</v>
      </c>
      <c r="C6" s="462" t="s">
        <v>281</v>
      </c>
      <c r="D6" s="463"/>
      <c r="E6" s="464" t="str">
        <f>'YARIŞMA PROGRAMI'!J8</f>
        <v>ÜLKER KUTLU-2:22.8</v>
      </c>
      <c r="F6" s="465"/>
      <c r="G6" s="488" t="s">
        <v>15</v>
      </c>
      <c r="H6" s="467" t="s">
        <v>27</v>
      </c>
      <c r="J6" s="485" t="s">
        <v>16</v>
      </c>
      <c r="K6" s="486"/>
      <c r="L6" s="486"/>
      <c r="M6" s="486"/>
      <c r="N6" s="486"/>
      <c r="O6" s="486"/>
      <c r="P6" s="486"/>
      <c r="Q6" s="486"/>
      <c r="R6" s="487"/>
    </row>
    <row r="7" spans="1:18" ht="33" customHeight="1" x14ac:dyDescent="0.2">
      <c r="A7" s="469"/>
      <c r="B7" s="471"/>
      <c r="C7" s="337" t="s">
        <v>280</v>
      </c>
      <c r="D7" s="338" t="s">
        <v>217</v>
      </c>
      <c r="E7" s="333" t="s">
        <v>14</v>
      </c>
      <c r="F7" s="333" t="s">
        <v>45</v>
      </c>
      <c r="G7" s="488"/>
      <c r="H7" s="468"/>
      <c r="I7" s="21"/>
      <c r="J7" s="45" t="s">
        <v>12</v>
      </c>
      <c r="K7" s="42" t="s">
        <v>142</v>
      </c>
      <c r="L7" s="42" t="s">
        <v>141</v>
      </c>
      <c r="M7" s="43" t="s">
        <v>13</v>
      </c>
      <c r="N7" s="43" t="s">
        <v>217</v>
      </c>
      <c r="O7" s="44" t="s">
        <v>14</v>
      </c>
      <c r="P7" s="44" t="s">
        <v>45</v>
      </c>
      <c r="Q7" s="42" t="s">
        <v>15</v>
      </c>
      <c r="R7" s="42" t="s">
        <v>27</v>
      </c>
    </row>
    <row r="8" spans="1:18" s="20" customFormat="1" ht="33" customHeight="1" x14ac:dyDescent="0.2">
      <c r="A8" s="70">
        <v>1</v>
      </c>
      <c r="B8" s="70">
        <v>211</v>
      </c>
      <c r="C8" s="117">
        <v>27863</v>
      </c>
      <c r="D8" s="117" t="s">
        <v>851</v>
      </c>
      <c r="E8" s="181" t="s">
        <v>950</v>
      </c>
      <c r="F8" s="182" t="s">
        <v>891</v>
      </c>
      <c r="G8" s="367">
        <v>33300</v>
      </c>
      <c r="H8" s="71"/>
      <c r="I8" s="23"/>
      <c r="J8" s="24">
        <v>1</v>
      </c>
      <c r="K8" s="25" t="s">
        <v>111</v>
      </c>
      <c r="L8" s="26">
        <f>IF(ISERROR(VLOOKUP(K8,'KAYIT LİSTESİ'!$B$4:$H$466,2,0)),"",(VLOOKUP(K8,'KAYIT LİSTESİ'!$B$4:$H$466,2,0)))</f>
        <v>211</v>
      </c>
      <c r="M8" s="27">
        <f>IF(ISERROR(VLOOKUP(K8,'KAYIT LİSTESİ'!$B$4:$H$466,4,0)),"",(VLOOKUP(K8,'KAYIT LİSTESİ'!$B$4:$H$466,4,0)))</f>
        <v>27863</v>
      </c>
      <c r="N8" s="27" t="str">
        <f>IF(ISERROR(VLOOKUP(K8,'KAYIT LİSTESİ'!$B$4:$N$466,13,0)),"",(VLOOKUP(K8,'KAYIT LİSTESİ'!$B$4:$N$466,13,0)))</f>
        <v>F-35</v>
      </c>
      <c r="O8" s="46" t="str">
        <f>IF(ISERROR(VLOOKUP(K8,'KAYIT LİSTESİ'!$B$4:$H$466,5,0)),"",(VLOOKUP(K8,'KAYIT LİSTESİ'!$B$4:$H$466,5,0)))</f>
        <v>GÜLSÜM BAŞTUĞ</v>
      </c>
      <c r="P8" s="46" t="str">
        <f>IF(ISERROR(VLOOKUP(K8,'KAYIT LİSTESİ'!$B$4:$H$466,6,0)),"",(VLOOKUP(K8,'KAYIT LİSTESİ'!$B$4:$H$466,6,0)))</f>
        <v>MUĞLA ÜNİVERSİTESİ SPOR KLUBÜ</v>
      </c>
      <c r="Q8" s="367">
        <v>33300</v>
      </c>
      <c r="R8" s="26">
        <v>3</v>
      </c>
    </row>
    <row r="9" spans="1:18" s="20" customFormat="1" ht="33" customHeight="1" x14ac:dyDescent="0.2">
      <c r="A9" s="70"/>
      <c r="B9" s="70"/>
      <c r="C9" s="117"/>
      <c r="D9" s="117"/>
      <c r="E9" s="181"/>
      <c r="F9" s="182"/>
      <c r="G9" s="367"/>
      <c r="H9" s="71"/>
      <c r="I9" s="23"/>
      <c r="J9" s="24">
        <v>2</v>
      </c>
      <c r="K9" s="25" t="s">
        <v>112</v>
      </c>
      <c r="L9" s="26">
        <f>IF(ISERROR(VLOOKUP(K9,'KAYIT LİSTESİ'!$B$4:$H$466,2,0)),"",(VLOOKUP(K9,'KAYIT LİSTESİ'!$B$4:$H$466,2,0)))</f>
        <v>83</v>
      </c>
      <c r="M9" s="27" t="str">
        <f>IF(ISERROR(VLOOKUP(K9,'KAYIT LİSTESİ'!$B$4:$H$466,4,0)),"",(VLOOKUP(K9,'KAYIT LİSTESİ'!$B$4:$H$466,4,0)))</f>
        <v>20.8.1970</v>
      </c>
      <c r="N9" s="27" t="str">
        <f>IF(ISERROR(VLOOKUP(K9,'KAYIT LİSTESİ'!$B$4:$N$466,13,0)),"",(VLOOKUP(K9,'KAYIT LİSTESİ'!$B$4:$N$466,13,0)))</f>
        <v>F-40</v>
      </c>
      <c r="O9" s="46" t="str">
        <f>IF(ISERROR(VLOOKUP(K9,'KAYIT LİSTESİ'!$B$4:$H$466,5,0)),"",(VLOOKUP(K9,'KAYIT LİSTESİ'!$B$4:$H$466,5,0)))</f>
        <v>BELKİS MERT</v>
      </c>
      <c r="P9" s="46" t="str">
        <f>IF(ISERROR(VLOOKUP(K9,'KAYIT LİSTESİ'!$B$4:$H$466,6,0)),"",(VLOOKUP(K9,'KAYIT LİSTESİ'!$B$4:$H$466,6,0)))</f>
        <v>İSTANBUL MASTERLERİ ATL. KULÜBÜ</v>
      </c>
      <c r="Q9" s="367">
        <v>30546</v>
      </c>
      <c r="R9" s="26">
        <v>2</v>
      </c>
    </row>
    <row r="10" spans="1:18" s="20" customFormat="1" ht="33" customHeight="1" x14ac:dyDescent="0.2">
      <c r="A10" s="70"/>
      <c r="B10" s="70"/>
      <c r="C10" s="117"/>
      <c r="D10" s="117"/>
      <c r="E10" s="181"/>
      <c r="F10" s="182"/>
      <c r="G10" s="367"/>
      <c r="H10" s="71"/>
      <c r="I10" s="23"/>
      <c r="J10" s="24">
        <v>3</v>
      </c>
      <c r="K10" s="25" t="s">
        <v>113</v>
      </c>
      <c r="L10" s="26">
        <f>IF(ISERROR(VLOOKUP(K10,'KAYIT LİSTESİ'!$B$4:$H$466,2,0)),"",(VLOOKUP(K10,'KAYIT LİSTESİ'!$B$4:$H$466,2,0)))</f>
        <v>118</v>
      </c>
      <c r="M10" s="27" t="str">
        <f>IF(ISERROR(VLOOKUP(K10,'KAYIT LİSTESİ'!$B$4:$H$466,4,0)),"",(VLOOKUP(K10,'KAYIT LİSTESİ'!$B$4:$H$466,4,0)))</f>
        <v>10.1.1974</v>
      </c>
      <c r="N10" s="27" t="str">
        <f>IF(ISERROR(VLOOKUP(K10,'KAYIT LİSTESİ'!$B$4:$N$466,13,0)),"",(VLOOKUP(K10,'KAYIT LİSTESİ'!$B$4:$N$466,13,0)))</f>
        <v>F-40</v>
      </c>
      <c r="O10" s="46" t="str">
        <f>IF(ISERROR(VLOOKUP(K10,'KAYIT LİSTESİ'!$B$4:$H$466,5,0)),"",(VLOOKUP(K10,'KAYIT LİSTESİ'!$B$4:$H$466,5,0)))</f>
        <v>GONUL  BABAYİGİT IREZ</v>
      </c>
      <c r="P10" s="46" t="str">
        <f>IF(ISERROR(VLOOKUP(K10,'KAYIT LİSTESİ'!$B$4:$H$466,6,0)),"",(VLOOKUP(K10,'KAYIT LİSTESİ'!$B$4:$H$466,6,0)))</f>
        <v>MUĞLA ÜNİVERSİTESİ SPOR KLUBÜ</v>
      </c>
      <c r="Q10" s="367">
        <v>25623</v>
      </c>
      <c r="R10" s="26">
        <v>1</v>
      </c>
    </row>
    <row r="11" spans="1:18" s="20" customFormat="1" ht="33" customHeight="1" x14ac:dyDescent="0.2">
      <c r="A11" s="469" t="s">
        <v>12</v>
      </c>
      <c r="B11" s="470" t="s">
        <v>141</v>
      </c>
      <c r="C11" s="462" t="s">
        <v>281</v>
      </c>
      <c r="D11" s="463"/>
      <c r="E11" s="464" t="str">
        <f>'YARIŞMA PROGRAMI'!K8</f>
        <v>ÜLKER KUTLU-2:43.47</v>
      </c>
      <c r="F11" s="465"/>
      <c r="G11" s="488" t="s">
        <v>15</v>
      </c>
      <c r="H11" s="467" t="s">
        <v>27</v>
      </c>
      <c r="I11" s="23"/>
      <c r="J11" s="24">
        <v>4</v>
      </c>
      <c r="K11" s="25" t="s">
        <v>114</v>
      </c>
      <c r="L11" s="26">
        <f>IF(ISERROR(VLOOKUP(K11,'KAYIT LİSTESİ'!$B$4:$H$466,2,0)),"",(VLOOKUP(K11,'KAYIT LİSTESİ'!$B$4:$H$466,2,0)))</f>
        <v>187</v>
      </c>
      <c r="M11" s="27" t="str">
        <f>IF(ISERROR(VLOOKUP(K11,'KAYIT LİSTESİ'!$B$4:$H$466,4,0)),"",(VLOOKUP(K11,'KAYIT LİSTESİ'!$B$4:$H$466,4,0)))</f>
        <v>25.9.1966</v>
      </c>
      <c r="N11" s="27" t="str">
        <f>IF(ISERROR(VLOOKUP(K11,'KAYIT LİSTESİ'!$B$4:$N$466,13,0)),"",(VLOOKUP(K11,'KAYIT LİSTESİ'!$B$4:$N$466,13,0)))</f>
        <v>F-45</v>
      </c>
      <c r="O11" s="46" t="str">
        <f>IF(ISERROR(VLOOKUP(K11,'KAYIT LİSTESİ'!$B$4:$H$466,5,0)),"",(VLOOKUP(K11,'KAYIT LİSTESİ'!$B$4:$H$466,5,0)))</f>
        <v>NESRİN OYGÜÇ</v>
      </c>
      <c r="P11" s="46" t="str">
        <f>IF(ISERROR(VLOOKUP(K11,'KAYIT LİSTESİ'!$B$4:$H$466,6,0)),"",(VLOOKUP(K11,'KAYIT LİSTESİ'!$B$4:$H$466,6,0)))</f>
        <v>ALTAY SPOR KULÜBÜ</v>
      </c>
      <c r="Q11" s="367">
        <v>35675</v>
      </c>
      <c r="R11" s="26">
        <v>6</v>
      </c>
    </row>
    <row r="12" spans="1:18" s="20" customFormat="1" ht="33" customHeight="1" x14ac:dyDescent="0.2">
      <c r="A12" s="469"/>
      <c r="B12" s="471"/>
      <c r="C12" s="337" t="s">
        <v>280</v>
      </c>
      <c r="D12" s="338" t="s">
        <v>217</v>
      </c>
      <c r="E12" s="333" t="s">
        <v>14</v>
      </c>
      <c r="F12" s="333" t="s">
        <v>45</v>
      </c>
      <c r="G12" s="488"/>
      <c r="H12" s="468"/>
      <c r="I12" s="23"/>
      <c r="J12" s="24">
        <v>5</v>
      </c>
      <c r="K12" s="25" t="s">
        <v>115</v>
      </c>
      <c r="L12" s="26">
        <f>IF(ISERROR(VLOOKUP(K12,'KAYIT LİSTESİ'!$B$4:$H$466,2,0)),"",(VLOOKUP(K12,'KAYIT LİSTESİ'!$B$4:$H$466,2,0)))</f>
        <v>199</v>
      </c>
      <c r="M12" s="27" t="str">
        <f>IF(ISERROR(VLOOKUP(K12,'KAYIT LİSTESİ'!$B$4:$H$466,4,0)),"",(VLOOKUP(K12,'KAYIT LİSTESİ'!$B$4:$H$466,4,0)))</f>
        <v>12.4.1969</v>
      </c>
      <c r="N12" s="27" t="str">
        <f>IF(ISERROR(VLOOKUP(K12,'KAYIT LİSTESİ'!$B$4:$N$466,13,0)),"",(VLOOKUP(K12,'KAYIT LİSTESİ'!$B$4:$N$466,13,0)))</f>
        <v>F-45</v>
      </c>
      <c r="O12" s="46" t="str">
        <f>IF(ISERROR(VLOOKUP(K12,'KAYIT LİSTESİ'!$B$4:$H$466,5,0)),"",(VLOOKUP(K12,'KAYIT LİSTESİ'!$B$4:$H$466,5,0)))</f>
        <v>HANİFE SANCAK</v>
      </c>
      <c r="P12" s="46" t="str">
        <f>IF(ISERROR(VLOOKUP(K12,'KAYIT LİSTESİ'!$B$4:$H$466,6,0)),"",(VLOOKUP(K12,'KAYIT LİSTESİ'!$B$4:$H$466,6,0)))</f>
        <v>İZMİR ATLETİZM SPOR KULÜBÜ</v>
      </c>
      <c r="Q12" s="367" t="s">
        <v>1079</v>
      </c>
      <c r="R12" s="26" t="s">
        <v>278</v>
      </c>
    </row>
    <row r="13" spans="1:18" s="20" customFormat="1" ht="33" customHeight="1" x14ac:dyDescent="0.2">
      <c r="A13" s="70">
        <v>1</v>
      </c>
      <c r="B13" s="70">
        <v>118</v>
      </c>
      <c r="C13" s="117" t="s">
        <v>889</v>
      </c>
      <c r="D13" s="117" t="s">
        <v>888</v>
      </c>
      <c r="E13" s="181" t="s">
        <v>890</v>
      </c>
      <c r="F13" s="182" t="s">
        <v>891</v>
      </c>
      <c r="G13" s="367">
        <v>25623</v>
      </c>
      <c r="H13" s="71"/>
      <c r="I13" s="23"/>
      <c r="J13" s="24">
        <v>6</v>
      </c>
      <c r="K13" s="25" t="s">
        <v>116</v>
      </c>
      <c r="L13" s="26">
        <f>IF(ISERROR(VLOOKUP(K13,'KAYIT LİSTESİ'!$B$4:$H$466,2,0)),"",(VLOOKUP(K13,'KAYIT LİSTESİ'!$B$4:$H$466,2,0)))</f>
        <v>61</v>
      </c>
      <c r="M13" s="27" t="str">
        <f>IF(ISERROR(VLOOKUP(K13,'KAYIT LİSTESİ'!$B$4:$H$466,4,0)),"",(VLOOKUP(K13,'KAYIT LİSTESİ'!$B$4:$H$466,4,0)))</f>
        <v>24.12.1959</v>
      </c>
      <c r="N13" s="27" t="str">
        <f>IF(ISERROR(VLOOKUP(K13,'KAYIT LİSTESİ'!$B$4:$N$466,13,0)),"",(VLOOKUP(K13,'KAYIT LİSTESİ'!$B$4:$N$466,13,0)))</f>
        <v>F-55</v>
      </c>
      <c r="O13" s="46" t="str">
        <f>IF(ISERROR(VLOOKUP(K13,'KAYIT LİSTESİ'!$B$4:$H$466,5,0)),"",(VLOOKUP(K13,'KAYIT LİSTESİ'!$B$4:$H$466,5,0)))</f>
        <v>İSMİGÜL YILDIZ</v>
      </c>
      <c r="P13" s="46" t="str">
        <f>IF(ISERROR(VLOOKUP(K13,'KAYIT LİSTESİ'!$B$4:$H$466,6,0)),"",(VLOOKUP(K13,'KAYIT LİSTESİ'!$B$4:$H$466,6,0)))</f>
        <v>İZMİR B. BLD. GENÇLİK VE SPOR KULÜBÜ</v>
      </c>
      <c r="Q13" s="367">
        <v>33599</v>
      </c>
      <c r="R13" s="26">
        <v>4</v>
      </c>
    </row>
    <row r="14" spans="1:18" s="20" customFormat="1" ht="33" customHeight="1" x14ac:dyDescent="0.2">
      <c r="A14" s="70">
        <v>2</v>
      </c>
      <c r="B14" s="70">
        <v>83</v>
      </c>
      <c r="C14" s="117" t="s">
        <v>896</v>
      </c>
      <c r="D14" s="117" t="s">
        <v>888</v>
      </c>
      <c r="E14" s="181" t="s">
        <v>897</v>
      </c>
      <c r="F14" s="182" t="s">
        <v>219</v>
      </c>
      <c r="G14" s="367">
        <v>30546</v>
      </c>
      <c r="H14" s="71"/>
      <c r="I14" s="23"/>
      <c r="J14" s="24">
        <v>7</v>
      </c>
      <c r="K14" s="25" t="s">
        <v>224</v>
      </c>
      <c r="L14" s="26">
        <f>IF(ISERROR(VLOOKUP(K14,'KAYIT LİSTESİ'!$B$4:$H$466,2,0)),"",(VLOOKUP(K14,'KAYIT LİSTESİ'!$B$4:$H$466,2,0)))</f>
        <v>96</v>
      </c>
      <c r="M14" s="27" t="str">
        <f>IF(ISERROR(VLOOKUP(K14,'KAYIT LİSTESİ'!$B$4:$H$466,4,0)),"",(VLOOKUP(K14,'KAYIT LİSTESİ'!$B$4:$H$466,4,0)))</f>
        <v>29.8.1951</v>
      </c>
      <c r="N14" s="27" t="str">
        <f>IF(ISERROR(VLOOKUP(K14,'KAYIT LİSTESİ'!$B$4:$N$466,13,0)),"",(VLOOKUP(K14,'KAYIT LİSTESİ'!$B$4:$N$466,13,0)))</f>
        <v>F-60</v>
      </c>
      <c r="O14" s="46" t="str">
        <f>IF(ISERROR(VLOOKUP(K14,'KAYIT LİSTESİ'!$B$4:$H$466,5,0)),"",(VLOOKUP(K14,'KAYIT LİSTESİ'!$B$4:$H$466,5,0)))</f>
        <v>AYSEL YILDIZ</v>
      </c>
      <c r="P14" s="46" t="str">
        <f>IF(ISERROR(VLOOKUP(K14,'KAYIT LİSTESİ'!$B$4:$H$466,6,0)),"",(VLOOKUP(K14,'KAYIT LİSTESİ'!$B$4:$H$466,6,0)))</f>
        <v>İZMİR MASTERLER ATL. KULÜBÜ</v>
      </c>
      <c r="Q14" s="367">
        <v>35007</v>
      </c>
      <c r="R14" s="26">
        <v>5</v>
      </c>
    </row>
    <row r="15" spans="1:18" s="20" customFormat="1" ht="33" customHeight="1" x14ac:dyDescent="0.2">
      <c r="A15" s="469" t="s">
        <v>12</v>
      </c>
      <c r="B15" s="470" t="s">
        <v>141</v>
      </c>
      <c r="C15" s="462" t="s">
        <v>281</v>
      </c>
      <c r="D15" s="463"/>
      <c r="E15" s="464" t="str">
        <f>'YARIŞMA PROGRAMI'!L8</f>
        <v>ÜLKER KUTLU-2:41.33</v>
      </c>
      <c r="F15" s="465"/>
      <c r="G15" s="488" t="s">
        <v>15</v>
      </c>
      <c r="H15" s="467" t="s">
        <v>27</v>
      </c>
      <c r="I15" s="23"/>
      <c r="J15" s="24">
        <v>8</v>
      </c>
      <c r="K15" s="25" t="s">
        <v>225</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33" customHeight="1" x14ac:dyDescent="0.2">
      <c r="A16" s="469"/>
      <c r="B16" s="471"/>
      <c r="C16" s="337" t="s">
        <v>280</v>
      </c>
      <c r="D16" s="338" t="s">
        <v>217</v>
      </c>
      <c r="E16" s="333" t="s">
        <v>14</v>
      </c>
      <c r="F16" s="333" t="s">
        <v>45</v>
      </c>
      <c r="G16" s="488"/>
      <c r="H16" s="468"/>
      <c r="I16" s="23"/>
      <c r="J16" s="485" t="s">
        <v>17</v>
      </c>
      <c r="K16" s="486"/>
      <c r="L16" s="486"/>
      <c r="M16" s="486"/>
      <c r="N16" s="486"/>
      <c r="O16" s="486"/>
      <c r="P16" s="486"/>
      <c r="Q16" s="486"/>
      <c r="R16" s="487"/>
    </row>
    <row r="17" spans="1:18" s="20" customFormat="1" ht="33" customHeight="1" x14ac:dyDescent="0.2">
      <c r="A17" s="70">
        <v>1</v>
      </c>
      <c r="B17" s="70">
        <v>187</v>
      </c>
      <c r="C17" s="117" t="s">
        <v>892</v>
      </c>
      <c r="D17" s="117" t="s">
        <v>895</v>
      </c>
      <c r="E17" s="181" t="s">
        <v>893</v>
      </c>
      <c r="F17" s="182" t="s">
        <v>894</v>
      </c>
      <c r="G17" s="367">
        <v>35675</v>
      </c>
      <c r="H17" s="234"/>
      <c r="I17" s="23"/>
      <c r="J17" s="45" t="s">
        <v>12</v>
      </c>
      <c r="K17" s="42" t="s">
        <v>142</v>
      </c>
      <c r="L17" s="42" t="s">
        <v>141</v>
      </c>
      <c r="M17" s="43" t="s">
        <v>13</v>
      </c>
      <c r="N17" s="43" t="s">
        <v>217</v>
      </c>
      <c r="O17" s="44" t="s">
        <v>14</v>
      </c>
      <c r="P17" s="44" t="s">
        <v>45</v>
      </c>
      <c r="Q17" s="42" t="s">
        <v>15</v>
      </c>
      <c r="R17" s="42" t="s">
        <v>27</v>
      </c>
    </row>
    <row r="18" spans="1:18" s="20" customFormat="1" ht="33" customHeight="1" x14ac:dyDescent="0.2">
      <c r="A18" s="70" t="s">
        <v>278</v>
      </c>
      <c r="B18" s="70">
        <v>199</v>
      </c>
      <c r="C18" s="117" t="s">
        <v>945</v>
      </c>
      <c r="D18" s="117" t="s">
        <v>895</v>
      </c>
      <c r="E18" s="181" t="s">
        <v>946</v>
      </c>
      <c r="F18" s="182" t="s">
        <v>218</v>
      </c>
      <c r="G18" s="367" t="s">
        <v>1079</v>
      </c>
      <c r="H18" s="234"/>
      <c r="I18" s="23"/>
      <c r="J18" s="24">
        <v>1</v>
      </c>
      <c r="K18" s="25" t="s">
        <v>117</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33" customHeight="1" x14ac:dyDescent="0.2">
      <c r="A19" s="70"/>
      <c r="B19" s="70"/>
      <c r="C19" s="117"/>
      <c r="D19" s="117"/>
      <c r="E19" s="181"/>
      <c r="F19" s="182"/>
      <c r="G19" s="367"/>
      <c r="H19" s="234"/>
      <c r="I19" s="23"/>
      <c r="J19" s="24">
        <v>2</v>
      </c>
      <c r="K19" s="25" t="s">
        <v>118</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33" customHeight="1" x14ac:dyDescent="0.2">
      <c r="A20" s="70"/>
      <c r="B20" s="70"/>
      <c r="C20" s="117"/>
      <c r="D20" s="117"/>
      <c r="E20" s="181"/>
      <c r="F20" s="182"/>
      <c r="G20" s="367"/>
      <c r="H20" s="71"/>
      <c r="I20" s="23"/>
      <c r="J20" s="24">
        <v>3</v>
      </c>
      <c r="K20" s="25" t="s">
        <v>119</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33" customHeight="1" x14ac:dyDescent="0.2">
      <c r="A21" s="70"/>
      <c r="B21" s="70"/>
      <c r="C21" s="117"/>
      <c r="D21" s="117"/>
      <c r="E21" s="181"/>
      <c r="F21" s="182"/>
      <c r="G21" s="367"/>
      <c r="H21" s="71"/>
      <c r="I21" s="23"/>
      <c r="J21" s="24">
        <v>4</v>
      </c>
      <c r="K21" s="25" t="s">
        <v>120</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33" customHeight="1" x14ac:dyDescent="0.2">
      <c r="A22" s="469" t="s">
        <v>12</v>
      </c>
      <c r="B22" s="470" t="s">
        <v>141</v>
      </c>
      <c r="C22" s="462" t="s">
        <v>281</v>
      </c>
      <c r="D22" s="463"/>
      <c r="E22" s="464" t="str">
        <f>'YARIŞMA PROGRAMI'!N8</f>
        <v>GÜL ÇIRAY AKBAŞ-2:47.74</v>
      </c>
      <c r="F22" s="465"/>
      <c r="G22" s="488" t="s">
        <v>15</v>
      </c>
      <c r="H22" s="467" t="s">
        <v>27</v>
      </c>
      <c r="I22" s="23"/>
      <c r="J22" s="24">
        <v>5</v>
      </c>
      <c r="K22" s="25" t="s">
        <v>121</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33" customHeight="1" x14ac:dyDescent="0.2">
      <c r="A23" s="469"/>
      <c r="B23" s="471"/>
      <c r="C23" s="337" t="s">
        <v>280</v>
      </c>
      <c r="D23" s="338" t="s">
        <v>217</v>
      </c>
      <c r="E23" s="333" t="s">
        <v>14</v>
      </c>
      <c r="F23" s="333" t="s">
        <v>45</v>
      </c>
      <c r="G23" s="488"/>
      <c r="H23" s="468"/>
      <c r="I23" s="23"/>
      <c r="J23" s="24">
        <v>6</v>
      </c>
      <c r="K23" s="25" t="s">
        <v>122</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33" customHeight="1" x14ac:dyDescent="0.2">
      <c r="A24" s="70">
        <v>1</v>
      </c>
      <c r="B24" s="70">
        <v>61</v>
      </c>
      <c r="C24" s="117" t="s">
        <v>898</v>
      </c>
      <c r="D24" s="117" t="s">
        <v>882</v>
      </c>
      <c r="E24" s="181" t="s">
        <v>899</v>
      </c>
      <c r="F24" s="182" t="s">
        <v>342</v>
      </c>
      <c r="G24" s="367">
        <v>33599</v>
      </c>
      <c r="H24" s="71"/>
      <c r="I24" s="23"/>
      <c r="J24" s="24">
        <v>7</v>
      </c>
      <c r="K24" s="25" t="s">
        <v>226</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33" customHeight="1" x14ac:dyDescent="0.2">
      <c r="A25" s="70"/>
      <c r="B25" s="70"/>
      <c r="C25" s="117"/>
      <c r="D25" s="117"/>
      <c r="E25" s="181"/>
      <c r="F25" s="182"/>
      <c r="G25" s="367"/>
      <c r="H25" s="71"/>
      <c r="I25" s="23"/>
      <c r="J25" s="24">
        <v>8</v>
      </c>
      <c r="K25" s="25" t="s">
        <v>691</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33" customHeight="1" x14ac:dyDescent="0.2">
      <c r="A26" s="469" t="s">
        <v>12</v>
      </c>
      <c r="B26" s="470" t="s">
        <v>141</v>
      </c>
      <c r="C26" s="462" t="s">
        <v>281</v>
      </c>
      <c r="D26" s="463"/>
      <c r="E26" s="464" t="str">
        <f>'YARIŞMA PROGRAMI'!O8</f>
        <v>BİRSEN İNAN-3:10.0</v>
      </c>
      <c r="F26" s="465"/>
      <c r="G26" s="488" t="s">
        <v>15</v>
      </c>
      <c r="H26" s="467" t="s">
        <v>27</v>
      </c>
      <c r="I26" s="23"/>
      <c r="J26" s="485" t="s">
        <v>18</v>
      </c>
      <c r="K26" s="486"/>
      <c r="L26" s="486"/>
      <c r="M26" s="486"/>
      <c r="N26" s="486"/>
      <c r="O26" s="486"/>
      <c r="P26" s="486"/>
      <c r="Q26" s="486"/>
      <c r="R26" s="487"/>
    </row>
    <row r="27" spans="1:18" s="20" customFormat="1" ht="33" customHeight="1" x14ac:dyDescent="0.2">
      <c r="A27" s="469"/>
      <c r="B27" s="471"/>
      <c r="C27" s="337" t="s">
        <v>280</v>
      </c>
      <c r="D27" s="338" t="s">
        <v>217</v>
      </c>
      <c r="E27" s="333" t="s">
        <v>14</v>
      </c>
      <c r="F27" s="333" t="s">
        <v>45</v>
      </c>
      <c r="G27" s="488"/>
      <c r="H27" s="468"/>
      <c r="I27" s="23"/>
      <c r="J27" s="45" t="s">
        <v>12</v>
      </c>
      <c r="K27" s="42" t="s">
        <v>142</v>
      </c>
      <c r="L27" s="42" t="s">
        <v>141</v>
      </c>
      <c r="M27" s="43" t="s">
        <v>13</v>
      </c>
      <c r="N27" s="43" t="s">
        <v>217</v>
      </c>
      <c r="O27" s="44" t="s">
        <v>14</v>
      </c>
      <c r="P27" s="44" t="s">
        <v>45</v>
      </c>
      <c r="Q27" s="42" t="s">
        <v>15</v>
      </c>
      <c r="R27" s="42" t="s">
        <v>27</v>
      </c>
    </row>
    <row r="28" spans="1:18" s="20" customFormat="1" ht="33" customHeight="1" x14ac:dyDescent="0.2">
      <c r="A28" s="70">
        <v>1</v>
      </c>
      <c r="B28" s="70">
        <v>96</v>
      </c>
      <c r="C28" s="117" t="s">
        <v>873</v>
      </c>
      <c r="D28" s="117" t="s">
        <v>883</v>
      </c>
      <c r="E28" s="181" t="s">
        <v>874</v>
      </c>
      <c r="F28" s="182" t="s">
        <v>220</v>
      </c>
      <c r="G28" s="367">
        <v>35007</v>
      </c>
      <c r="H28" s="71"/>
      <c r="I28" s="23"/>
      <c r="J28" s="24">
        <v>1</v>
      </c>
      <c r="K28" s="25" t="s">
        <v>123</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33" customHeight="1" x14ac:dyDescent="0.2">
      <c r="A29" s="70"/>
      <c r="B29" s="70"/>
      <c r="C29" s="117"/>
      <c r="D29" s="117"/>
      <c r="E29" s="181"/>
      <c r="F29" s="182"/>
      <c r="G29" s="367"/>
      <c r="H29" s="71"/>
      <c r="I29" s="23"/>
      <c r="J29" s="24">
        <v>2</v>
      </c>
      <c r="K29" s="25" t="s">
        <v>124</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33" customHeight="1" x14ac:dyDescent="0.2">
      <c r="A30" s="70"/>
      <c r="B30" s="70"/>
      <c r="C30" s="117"/>
      <c r="D30" s="117"/>
      <c r="E30" s="181"/>
      <c r="F30" s="182"/>
      <c r="G30" s="367"/>
      <c r="H30" s="71"/>
      <c r="I30" s="23"/>
      <c r="J30" s="24">
        <v>3</v>
      </c>
      <c r="K30" s="25" t="s">
        <v>125</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33" customHeight="1" x14ac:dyDescent="0.2">
      <c r="A31" s="469" t="s">
        <v>12</v>
      </c>
      <c r="B31" s="470" t="s">
        <v>141</v>
      </c>
      <c r="C31" s="462" t="s">
        <v>281</v>
      </c>
      <c r="D31" s="463"/>
      <c r="E31" s="464"/>
      <c r="F31" s="465"/>
      <c r="G31" s="488" t="s">
        <v>15</v>
      </c>
      <c r="H31" s="467" t="s">
        <v>27</v>
      </c>
      <c r="I31" s="23"/>
      <c r="J31" s="24">
        <v>4</v>
      </c>
      <c r="K31" s="25" t="s">
        <v>126</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33" customHeight="1" x14ac:dyDescent="0.2">
      <c r="A32" s="469"/>
      <c r="B32" s="471"/>
      <c r="C32" s="337" t="s">
        <v>280</v>
      </c>
      <c r="D32" s="338" t="s">
        <v>217</v>
      </c>
      <c r="E32" s="333" t="s">
        <v>14</v>
      </c>
      <c r="F32" s="333" t="s">
        <v>45</v>
      </c>
      <c r="G32" s="488"/>
      <c r="H32" s="468"/>
      <c r="I32" s="23"/>
      <c r="J32" s="24">
        <v>5</v>
      </c>
      <c r="K32" s="25" t="s">
        <v>127</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9" s="20" customFormat="1" ht="33" customHeight="1" x14ac:dyDescent="0.2">
      <c r="A33" s="70">
        <v>1</v>
      </c>
      <c r="B33" s="70"/>
      <c r="C33" s="117"/>
      <c r="D33" s="117"/>
      <c r="E33" s="181"/>
      <c r="F33" s="182"/>
      <c r="G33" s="367"/>
      <c r="H33" s="71"/>
      <c r="I33" s="23"/>
      <c r="J33" s="24">
        <v>6</v>
      </c>
      <c r="K33" s="25" t="s">
        <v>128</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9" s="20" customFormat="1" ht="33" customHeight="1" x14ac:dyDescent="0.2">
      <c r="A34" s="70"/>
      <c r="B34" s="70"/>
      <c r="C34" s="117"/>
      <c r="D34" s="117"/>
      <c r="E34" s="181"/>
      <c r="F34" s="182"/>
      <c r="G34" s="367"/>
      <c r="H34" s="71"/>
      <c r="I34" s="23"/>
      <c r="J34" s="24">
        <v>7</v>
      </c>
      <c r="K34" s="25" t="s">
        <v>227</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9" s="20" customFormat="1" ht="33" customHeight="1" x14ac:dyDescent="0.2">
      <c r="A35" s="70"/>
      <c r="B35" s="70"/>
      <c r="C35" s="117"/>
      <c r="D35" s="117"/>
      <c r="E35" s="181"/>
      <c r="F35" s="182"/>
      <c r="G35" s="367"/>
      <c r="H35" s="71"/>
      <c r="I35" s="23"/>
      <c r="J35" s="24">
        <v>8</v>
      </c>
      <c r="K35" s="25" t="s">
        <v>692</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9" s="20" customFormat="1" ht="33" customHeight="1" x14ac:dyDescent="0.2">
      <c r="A36" s="70"/>
      <c r="B36" s="70"/>
      <c r="C36" s="117"/>
      <c r="D36" s="117"/>
      <c r="E36" s="181"/>
      <c r="F36" s="182"/>
      <c r="G36" s="367"/>
      <c r="H36" s="71"/>
      <c r="I36" s="23"/>
      <c r="J36" s="485" t="s">
        <v>18</v>
      </c>
      <c r="K36" s="486"/>
      <c r="L36" s="486"/>
      <c r="M36" s="486"/>
      <c r="N36" s="486"/>
      <c r="O36" s="486"/>
      <c r="P36" s="486"/>
      <c r="Q36" s="486"/>
      <c r="R36" s="487"/>
    </row>
    <row r="37" spans="1:19" s="20" customFormat="1" ht="33" customHeight="1" x14ac:dyDescent="0.2">
      <c r="A37" s="469" t="s">
        <v>12</v>
      </c>
      <c r="B37" s="470" t="s">
        <v>141</v>
      </c>
      <c r="C37" s="462" t="s">
        <v>281</v>
      </c>
      <c r="D37" s="463"/>
      <c r="E37" s="464"/>
      <c r="F37" s="465"/>
      <c r="G37" s="488" t="s">
        <v>15</v>
      </c>
      <c r="H37" s="467" t="s">
        <v>27</v>
      </c>
      <c r="I37" s="23"/>
      <c r="J37" s="45" t="s">
        <v>12</v>
      </c>
      <c r="K37" s="42" t="s">
        <v>142</v>
      </c>
      <c r="L37" s="42" t="s">
        <v>141</v>
      </c>
      <c r="M37" s="43" t="s">
        <v>13</v>
      </c>
      <c r="N37" s="43" t="s">
        <v>217</v>
      </c>
      <c r="O37" s="44" t="s">
        <v>14</v>
      </c>
      <c r="P37" s="44" t="s">
        <v>45</v>
      </c>
      <c r="Q37" s="42" t="s">
        <v>15</v>
      </c>
      <c r="R37" s="42" t="s">
        <v>27</v>
      </c>
    </row>
    <row r="38" spans="1:19" s="20" customFormat="1" ht="33" customHeight="1" x14ac:dyDescent="0.2">
      <c r="A38" s="469"/>
      <c r="B38" s="471"/>
      <c r="C38" s="337" t="s">
        <v>280</v>
      </c>
      <c r="D38" s="338" t="s">
        <v>217</v>
      </c>
      <c r="E38" s="333" t="s">
        <v>14</v>
      </c>
      <c r="F38" s="333" t="s">
        <v>45</v>
      </c>
      <c r="G38" s="488"/>
      <c r="H38" s="468"/>
      <c r="I38" s="23"/>
      <c r="J38" s="24">
        <v>1</v>
      </c>
      <c r="K38" s="25" t="s">
        <v>129</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8"/>
      <c r="R38" s="26"/>
    </row>
    <row r="39" spans="1:19" s="20" customFormat="1" ht="33" customHeight="1" x14ac:dyDescent="0.2">
      <c r="A39" s="70"/>
      <c r="B39" s="70"/>
      <c r="C39" s="117"/>
      <c r="D39" s="117"/>
      <c r="E39" s="181"/>
      <c r="F39" s="182"/>
      <c r="G39" s="367"/>
      <c r="H39" s="71"/>
      <c r="I39" s="23"/>
      <c r="J39" s="24">
        <v>2</v>
      </c>
      <c r="K39" s="25" t="s">
        <v>130</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8"/>
      <c r="R39" s="26"/>
    </row>
    <row r="40" spans="1:19" s="20" customFormat="1" ht="33" customHeight="1" x14ac:dyDescent="0.2">
      <c r="A40" s="70"/>
      <c r="B40" s="70"/>
      <c r="C40" s="117"/>
      <c r="D40" s="117"/>
      <c r="E40" s="181"/>
      <c r="F40" s="182"/>
      <c r="G40" s="367"/>
      <c r="H40" s="71"/>
      <c r="I40" s="23"/>
      <c r="J40" s="24">
        <v>3</v>
      </c>
      <c r="K40" s="25" t="s">
        <v>131</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8"/>
      <c r="R40" s="26"/>
    </row>
    <row r="41" spans="1:19" s="20" customFormat="1" ht="33" customHeight="1" x14ac:dyDescent="0.2">
      <c r="A41" s="70"/>
      <c r="B41" s="70"/>
      <c r="C41" s="117"/>
      <c r="D41" s="117"/>
      <c r="E41" s="181"/>
      <c r="F41" s="182"/>
      <c r="G41" s="367"/>
      <c r="H41" s="71"/>
      <c r="I41" s="23"/>
      <c r="J41" s="24">
        <v>4</v>
      </c>
      <c r="K41" s="25" t="s">
        <v>132</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8"/>
      <c r="R41" s="26"/>
    </row>
    <row r="42" spans="1:19" s="20" customFormat="1" ht="33" customHeight="1" x14ac:dyDescent="0.2">
      <c r="A42" s="70"/>
      <c r="B42" s="70"/>
      <c r="C42" s="117"/>
      <c r="D42" s="117"/>
      <c r="E42" s="181"/>
      <c r="F42" s="182"/>
      <c r="G42" s="367"/>
      <c r="H42" s="71"/>
      <c r="I42" s="23"/>
      <c r="J42" s="24">
        <v>5</v>
      </c>
      <c r="K42" s="25" t="s">
        <v>133</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8"/>
      <c r="R42" s="26"/>
    </row>
    <row r="43" spans="1:19" s="20" customFormat="1" ht="33" customHeight="1" x14ac:dyDescent="0.2">
      <c r="A43" s="70"/>
      <c r="B43" s="70"/>
      <c r="C43" s="117"/>
      <c r="D43" s="117"/>
      <c r="E43" s="181"/>
      <c r="F43" s="182"/>
      <c r="G43" s="367"/>
      <c r="H43" s="71"/>
      <c r="I43" s="23"/>
      <c r="J43" s="24">
        <v>6</v>
      </c>
      <c r="K43" s="25" t="s">
        <v>134</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8"/>
      <c r="R43" s="26"/>
    </row>
    <row r="44" spans="1:19" s="20" customFormat="1" ht="33" customHeight="1" x14ac:dyDescent="0.2">
      <c r="A44" s="70"/>
      <c r="B44" s="70"/>
      <c r="C44" s="117"/>
      <c r="D44" s="117"/>
      <c r="E44" s="181"/>
      <c r="F44" s="182"/>
      <c r="G44" s="367"/>
      <c r="H44" s="71"/>
      <c r="I44" s="23"/>
      <c r="J44" s="24">
        <v>7</v>
      </c>
      <c r="K44" s="25" t="s">
        <v>228</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8"/>
      <c r="R44" s="26"/>
    </row>
    <row r="45" spans="1:19" s="20" customFormat="1" ht="33" customHeight="1" x14ac:dyDescent="0.2">
      <c r="A45" s="70"/>
      <c r="B45" s="70"/>
      <c r="C45" s="117"/>
      <c r="D45" s="117"/>
      <c r="E45" s="181"/>
      <c r="F45" s="182"/>
      <c r="G45" s="367"/>
      <c r="H45" s="71"/>
      <c r="I45" s="23"/>
      <c r="J45" s="24">
        <v>8</v>
      </c>
      <c r="K45" s="25" t="s">
        <v>279</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8"/>
      <c r="R45" s="26"/>
    </row>
    <row r="46" spans="1:19" ht="14.25" customHeight="1" x14ac:dyDescent="0.2">
      <c r="A46" s="38"/>
      <c r="B46" s="38"/>
      <c r="C46" s="39"/>
      <c r="D46" s="39"/>
      <c r="E46" s="38"/>
      <c r="F46" s="40"/>
      <c r="G46" s="368"/>
      <c r="H46" s="41"/>
      <c r="R46" s="32"/>
      <c r="S46" s="34"/>
    </row>
    <row r="47" spans="1:19" x14ac:dyDescent="0.2">
      <c r="A47" s="32" t="s">
        <v>19</v>
      </c>
      <c r="B47" s="32"/>
      <c r="C47" s="32"/>
      <c r="D47" s="32"/>
      <c r="E47" s="32"/>
      <c r="F47" s="48" t="s">
        <v>0</v>
      </c>
      <c r="G47" s="369" t="s">
        <v>1</v>
      </c>
      <c r="H47" s="29"/>
      <c r="I47" s="33" t="s">
        <v>2</v>
      </c>
      <c r="J47" s="33"/>
      <c r="K47" s="33"/>
      <c r="L47" s="33"/>
      <c r="O47" s="50" t="s">
        <v>3</v>
      </c>
      <c r="P47" s="51" t="s">
        <v>3</v>
      </c>
      <c r="Q47" s="29" t="s">
        <v>3</v>
      </c>
    </row>
  </sheetData>
  <sortState ref="A13:G14">
    <sortCondition ref="A13"/>
  </sortState>
  <mergeCells count="56">
    <mergeCell ref="A1:R1"/>
    <mergeCell ref="A2:R2"/>
    <mergeCell ref="A3:C3"/>
    <mergeCell ref="E3:F3"/>
    <mergeCell ref="G3:H3"/>
    <mergeCell ref="J3:L3"/>
    <mergeCell ref="P3:R3"/>
    <mergeCell ref="H11:H12"/>
    <mergeCell ref="A4:C4"/>
    <mergeCell ref="E4:F4"/>
    <mergeCell ref="P5:R5"/>
    <mergeCell ref="A6:A7"/>
    <mergeCell ref="B6:B7"/>
    <mergeCell ref="C6:D6"/>
    <mergeCell ref="E6:F6"/>
    <mergeCell ref="G6:G7"/>
    <mergeCell ref="H6:H7"/>
    <mergeCell ref="J6:R6"/>
    <mergeCell ref="A11:A12"/>
    <mergeCell ref="B11:B12"/>
    <mergeCell ref="C11:D11"/>
    <mergeCell ref="E11:F11"/>
    <mergeCell ref="G11:G12"/>
    <mergeCell ref="H22:H23"/>
    <mergeCell ref="A15:A16"/>
    <mergeCell ref="B15:B16"/>
    <mergeCell ref="C15:D15"/>
    <mergeCell ref="E15:F15"/>
    <mergeCell ref="G15:G16"/>
    <mergeCell ref="H15:H16"/>
    <mergeCell ref="A22:A23"/>
    <mergeCell ref="B22:B23"/>
    <mergeCell ref="C22:D22"/>
    <mergeCell ref="E22:F22"/>
    <mergeCell ref="G22:G23"/>
    <mergeCell ref="B26:B27"/>
    <mergeCell ref="C26:D26"/>
    <mergeCell ref="E26:F26"/>
    <mergeCell ref="G26:G27"/>
    <mergeCell ref="H26:H27"/>
    <mergeCell ref="J16:R16"/>
    <mergeCell ref="J26:R26"/>
    <mergeCell ref="J36:R36"/>
    <mergeCell ref="A37:A38"/>
    <mergeCell ref="B37:B38"/>
    <mergeCell ref="C37:D37"/>
    <mergeCell ref="E37:F37"/>
    <mergeCell ref="G37:G38"/>
    <mergeCell ref="H37:H38"/>
    <mergeCell ref="A31:A32"/>
    <mergeCell ref="B31:B32"/>
    <mergeCell ref="C31:D31"/>
    <mergeCell ref="E31:F31"/>
    <mergeCell ref="G31:G32"/>
    <mergeCell ref="H31:H32"/>
    <mergeCell ref="A26:A27"/>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49"/>
  <sheetViews>
    <sheetView view="pageBreakPreview" zoomScale="80" zoomScaleNormal="100" zoomScaleSheetLayoutView="80" workbookViewId="0">
      <selection activeCell="M7" sqref="M7"/>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249"/>
      <c r="E3" s="480" t="str">
        <f>'YARIŞMA PROGRAMI'!C26</f>
        <v>2000 Metre Engelli</v>
      </c>
      <c r="F3" s="480"/>
      <c r="G3" s="474"/>
      <c r="H3" s="474"/>
      <c r="I3" s="11"/>
      <c r="J3" s="481"/>
      <c r="K3" s="481"/>
      <c r="L3" s="481"/>
      <c r="M3" s="12"/>
      <c r="N3" s="12"/>
      <c r="O3" s="248"/>
      <c r="P3" s="475"/>
      <c r="Q3" s="475"/>
      <c r="R3" s="475"/>
    </row>
    <row r="4" spans="1:18" s="13" customFormat="1" ht="17.25" customHeight="1" x14ac:dyDescent="0.2">
      <c r="A4" s="472" t="s">
        <v>145</v>
      </c>
      <c r="B4" s="472"/>
      <c r="C4" s="472"/>
      <c r="D4" s="250"/>
      <c r="E4" s="479" t="str">
        <f>'YARIŞMA BİLGİLERİ'!F21</f>
        <v>Master Kadınlar</v>
      </c>
      <c r="F4" s="479"/>
      <c r="G4" s="35"/>
      <c r="H4" s="35"/>
      <c r="I4" s="35"/>
      <c r="J4" s="35"/>
      <c r="K4" s="35"/>
      <c r="L4" s="35"/>
      <c r="M4" s="36"/>
      <c r="N4" s="36"/>
      <c r="O4" s="81" t="s">
        <v>5</v>
      </c>
      <c r="P4" s="254">
        <f>'YARIŞMA PROGRAMI'!B26</f>
        <v>42210.795138888891</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c r="F6" s="465"/>
      <c r="G6" s="466" t="s">
        <v>15</v>
      </c>
      <c r="H6" s="467" t="s">
        <v>27</v>
      </c>
      <c r="J6" s="485" t="s">
        <v>16</v>
      </c>
      <c r="K6" s="486"/>
      <c r="L6" s="486"/>
      <c r="M6" s="486"/>
      <c r="N6" s="486"/>
      <c r="O6" s="486"/>
      <c r="P6" s="486"/>
      <c r="Q6" s="486"/>
      <c r="R6" s="487"/>
    </row>
    <row r="7" spans="1:18" ht="24.75" customHeight="1" x14ac:dyDescent="0.2">
      <c r="A7" s="469"/>
      <c r="B7" s="471"/>
      <c r="C7" s="252" t="s">
        <v>280</v>
      </c>
      <c r="D7" s="253" t="s">
        <v>217</v>
      </c>
      <c r="E7" s="251" t="s">
        <v>14</v>
      </c>
      <c r="F7" s="251"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c r="B8" s="70"/>
      <c r="C8" s="117"/>
      <c r="D8" s="117"/>
      <c r="E8" s="181"/>
      <c r="F8" s="182"/>
      <c r="G8" s="233"/>
      <c r="H8" s="71"/>
      <c r="I8" s="23"/>
      <c r="J8" s="24">
        <v>1</v>
      </c>
      <c r="K8" s="25" t="s">
        <v>497</v>
      </c>
      <c r="L8" s="26" t="str">
        <f>IF(ISERROR(VLOOKUP(K8,'KAYIT LİSTESİ'!$B$4:$H$466,2,0)),"",(VLOOKUP(K8,'KAYIT LİSTESİ'!$B$4:$H$466,2,0)))</f>
        <v/>
      </c>
      <c r="M8" s="27" t="str">
        <f>IF(ISERROR(VLOOKUP(K8,'KAYIT LİSTESİ'!$B$4:$H$466,4,0)),"",(VLOOKUP(K8,'KAYIT LİSTESİ'!$B$4:$H$466,4,0)))</f>
        <v/>
      </c>
      <c r="N8" s="27" t="str">
        <f>IF(ISERROR(VLOOKUP(K8,'KAYIT LİSTESİ'!$B$4:$N$466,13,0)),"",(VLOOKUP(K8,'KAYIT LİSTESİ'!$B$4:$N$466,13,0)))</f>
        <v/>
      </c>
      <c r="O8" s="46" t="str">
        <f>IF(ISERROR(VLOOKUP(K8,'KAYIT LİSTESİ'!$B$4:$H$466,5,0)),"",(VLOOKUP(K8,'KAYIT LİSTESİ'!$B$4:$H$466,5,0)))</f>
        <v/>
      </c>
      <c r="P8" s="46" t="str">
        <f>IF(ISERROR(VLOOKUP(K8,'KAYIT LİSTESİ'!$B$4:$H$466,6,0)),"",(VLOOKUP(K8,'KAYIT LİSTESİ'!$B$4:$H$466,6,0)))</f>
        <v/>
      </c>
      <c r="Q8" s="233"/>
      <c r="R8" s="26"/>
    </row>
    <row r="9" spans="1:18" s="20" customFormat="1" ht="27.6" customHeight="1" x14ac:dyDescent="0.2">
      <c r="A9" s="70"/>
      <c r="B9" s="70"/>
      <c r="C9" s="117"/>
      <c r="D9" s="117"/>
      <c r="E9" s="181"/>
      <c r="F9" s="182"/>
      <c r="G9" s="233"/>
      <c r="H9" s="71"/>
      <c r="I9" s="23"/>
      <c r="J9" s="24">
        <v>2</v>
      </c>
      <c r="K9" s="25" t="s">
        <v>498</v>
      </c>
      <c r="L9" s="26" t="str">
        <f>IF(ISERROR(VLOOKUP(K9,'KAYIT LİSTESİ'!$B$4:$H$466,2,0)),"",(VLOOKUP(K9,'KAYIT LİSTESİ'!$B$4:$H$466,2,0)))</f>
        <v/>
      </c>
      <c r="M9" s="27" t="str">
        <f>IF(ISERROR(VLOOKUP(K9,'KAYIT LİSTESİ'!$B$4:$H$466,4,0)),"",(VLOOKUP(K9,'KAYIT LİSTESİ'!$B$4:$H$466,4,0)))</f>
        <v/>
      </c>
      <c r="N9" s="27" t="str">
        <f>IF(ISERROR(VLOOKUP(K9,'KAYIT LİSTESİ'!$B$4:$N$466,13,0)),"",(VLOOKUP(K9,'KAYIT LİSTESİ'!$B$4:$N$466,13,0)))</f>
        <v/>
      </c>
      <c r="O9" s="46" t="str">
        <f>IF(ISERROR(VLOOKUP(K9,'KAYIT LİSTESİ'!$B$4:$H$466,5,0)),"",(VLOOKUP(K9,'KAYIT LİSTESİ'!$B$4:$H$466,5,0)))</f>
        <v/>
      </c>
      <c r="P9" s="46" t="str">
        <f>IF(ISERROR(VLOOKUP(K9,'KAYIT LİSTESİ'!$B$4:$H$466,6,0)),"",(VLOOKUP(K9,'KAYIT LİSTESİ'!$B$4:$H$466,6,0)))</f>
        <v/>
      </c>
      <c r="Q9" s="233"/>
      <c r="R9" s="26"/>
    </row>
    <row r="10" spans="1:18" s="20" customFormat="1" ht="27.6" customHeight="1" x14ac:dyDescent="0.2">
      <c r="A10" s="70"/>
      <c r="B10" s="70"/>
      <c r="C10" s="117"/>
      <c r="D10" s="117"/>
      <c r="E10" s="181"/>
      <c r="F10" s="182"/>
      <c r="G10" s="233"/>
      <c r="H10" s="71"/>
      <c r="I10" s="23"/>
      <c r="J10" s="24">
        <v>3</v>
      </c>
      <c r="K10" s="25" t="s">
        <v>499</v>
      </c>
      <c r="L10" s="26" t="str">
        <f>IF(ISERROR(VLOOKUP(K10,'KAYIT LİSTESİ'!$B$4:$H$466,2,0)),"",(VLOOKUP(K10,'KAYIT LİSTESİ'!$B$4:$H$466,2,0)))</f>
        <v/>
      </c>
      <c r="M10" s="27" t="str">
        <f>IF(ISERROR(VLOOKUP(K10,'KAYIT LİSTESİ'!$B$4:$H$466,4,0)),"",(VLOOKUP(K10,'KAYIT LİSTESİ'!$B$4:$H$466,4,0)))</f>
        <v/>
      </c>
      <c r="N10" s="27" t="str">
        <f>IF(ISERROR(VLOOKUP(K10,'KAYIT LİSTESİ'!$B$4:$N$466,13,0)),"",(VLOOKUP(K10,'KAYIT LİSTESİ'!$B$4:$N$466,13,0)))</f>
        <v/>
      </c>
      <c r="O10" s="46" t="str">
        <f>IF(ISERROR(VLOOKUP(K10,'KAYIT LİSTESİ'!$B$4:$H$466,5,0)),"",(VLOOKUP(K10,'KAYIT LİSTESİ'!$B$4:$H$466,5,0)))</f>
        <v/>
      </c>
      <c r="P10" s="46" t="str">
        <f>IF(ISERROR(VLOOKUP(K10,'KAYIT LİSTESİ'!$B$4:$H$466,6,0)),"",(VLOOKUP(K10,'KAYIT LİSTESİ'!$B$4:$H$466,6,0)))</f>
        <v/>
      </c>
      <c r="Q10" s="233"/>
      <c r="R10" s="26"/>
    </row>
    <row r="11" spans="1:18" s="20" customFormat="1" ht="27.6" customHeight="1" x14ac:dyDescent="0.2">
      <c r="A11" s="70"/>
      <c r="B11" s="70"/>
      <c r="C11" s="117"/>
      <c r="D11" s="117"/>
      <c r="E11" s="181"/>
      <c r="F11" s="182"/>
      <c r="G11" s="233"/>
      <c r="H11" s="71"/>
      <c r="I11" s="23"/>
      <c r="J11" s="24">
        <v>4</v>
      </c>
      <c r="K11" s="25" t="s">
        <v>500</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27.6" customHeight="1" x14ac:dyDescent="0.2">
      <c r="A12" s="70"/>
      <c r="B12" s="70"/>
      <c r="C12" s="117"/>
      <c r="D12" s="117"/>
      <c r="E12" s="181"/>
      <c r="F12" s="182"/>
      <c r="G12" s="233"/>
      <c r="H12" s="71"/>
      <c r="I12" s="23"/>
      <c r="J12" s="24">
        <v>5</v>
      </c>
      <c r="K12" s="25" t="s">
        <v>501</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27.6" customHeight="1" x14ac:dyDescent="0.2">
      <c r="A13" s="70"/>
      <c r="B13" s="70"/>
      <c r="C13" s="117"/>
      <c r="D13" s="117"/>
      <c r="E13" s="181"/>
      <c r="F13" s="182"/>
      <c r="G13" s="233"/>
      <c r="H13" s="71"/>
      <c r="I13" s="23"/>
      <c r="J13" s="24">
        <v>6</v>
      </c>
      <c r="K13" s="25" t="s">
        <v>502</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27.6" customHeight="1" x14ac:dyDescent="0.2">
      <c r="A14" s="70"/>
      <c r="B14" s="70"/>
      <c r="C14" s="117"/>
      <c r="D14" s="117"/>
      <c r="E14" s="181"/>
      <c r="F14" s="182"/>
      <c r="G14" s="233"/>
      <c r="H14" s="71"/>
      <c r="I14" s="23"/>
      <c r="J14" s="24">
        <v>7</v>
      </c>
      <c r="K14" s="25" t="s">
        <v>503</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27.6" customHeight="1" x14ac:dyDescent="0.2">
      <c r="A15" s="70"/>
      <c r="B15" s="70"/>
      <c r="C15" s="117"/>
      <c r="D15" s="117"/>
      <c r="E15" s="181"/>
      <c r="F15" s="182"/>
      <c r="G15" s="233"/>
      <c r="H15" s="71"/>
      <c r="I15" s="23"/>
      <c r="J15" s="24">
        <v>8</v>
      </c>
      <c r="K15" s="25" t="s">
        <v>504</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469" t="s">
        <v>12</v>
      </c>
      <c r="B16" s="470" t="s">
        <v>141</v>
      </c>
      <c r="C16" s="462" t="s">
        <v>281</v>
      </c>
      <c r="D16" s="463"/>
      <c r="E16" s="464"/>
      <c r="F16" s="465"/>
      <c r="G16" s="466" t="s">
        <v>15</v>
      </c>
      <c r="H16" s="467" t="s">
        <v>27</v>
      </c>
      <c r="I16" s="23"/>
      <c r="J16" s="24">
        <v>9</v>
      </c>
      <c r="K16" s="25" t="s">
        <v>513</v>
      </c>
      <c r="L16" s="26" t="str">
        <f>IF(ISERROR(VLOOKUP(K16,'KAYIT LİSTESİ'!$B$4:$H$466,2,0)),"",(VLOOKUP(K16,'KAYIT LİSTESİ'!$B$4:$H$466,2,0)))</f>
        <v/>
      </c>
      <c r="M16" s="27" t="str">
        <f>IF(ISERROR(VLOOKUP(K16,'KAYIT LİSTESİ'!$B$4:$H$466,4,0)),"",(VLOOKUP(K16,'KAYIT LİSTESİ'!$B$4:$H$466,4,0)))</f>
        <v/>
      </c>
      <c r="N16" s="27" t="str">
        <f>IF(ISERROR(VLOOKUP(K16,'KAYIT LİSTESİ'!$B$4:$N$466,13,0)),"",(VLOOKUP(K16,'KAYIT LİSTESİ'!$B$4:$N$466,13,0)))</f>
        <v/>
      </c>
      <c r="O16" s="46" t="str">
        <f>IF(ISERROR(VLOOKUP(K16,'KAYIT LİSTESİ'!$B$4:$H$466,5,0)),"",(VLOOKUP(K16,'KAYIT LİSTESİ'!$B$4:$H$466,5,0)))</f>
        <v/>
      </c>
      <c r="P16" s="46" t="str">
        <f>IF(ISERROR(VLOOKUP(K16,'KAYIT LİSTESİ'!$B$4:$H$466,6,0)),"",(VLOOKUP(K16,'KAYIT LİSTESİ'!$B$4:$H$466,6,0)))</f>
        <v/>
      </c>
      <c r="Q16" s="233"/>
      <c r="R16" s="26"/>
    </row>
    <row r="17" spans="1:18" s="20" customFormat="1" ht="27.6" customHeight="1" x14ac:dyDescent="0.2">
      <c r="A17" s="469"/>
      <c r="B17" s="471"/>
      <c r="C17" s="252" t="s">
        <v>280</v>
      </c>
      <c r="D17" s="253" t="s">
        <v>217</v>
      </c>
      <c r="E17" s="251" t="s">
        <v>14</v>
      </c>
      <c r="F17" s="251" t="s">
        <v>45</v>
      </c>
      <c r="G17" s="466"/>
      <c r="H17" s="468"/>
      <c r="I17" s="23"/>
      <c r="J17" s="24">
        <v>10</v>
      </c>
      <c r="K17" s="25" t="s">
        <v>514</v>
      </c>
      <c r="L17" s="26" t="str">
        <f>IF(ISERROR(VLOOKUP(K17,'KAYIT LİSTESİ'!$B$4:$H$466,2,0)),"",(VLOOKUP(K17,'KAYIT LİSTESİ'!$B$4:$H$466,2,0)))</f>
        <v/>
      </c>
      <c r="M17" s="27" t="str">
        <f>IF(ISERROR(VLOOKUP(K17,'KAYIT LİSTESİ'!$B$4:$H$466,4,0)),"",(VLOOKUP(K17,'KAYIT LİSTESİ'!$B$4:$H$466,4,0)))</f>
        <v/>
      </c>
      <c r="N17" s="27" t="str">
        <f>IF(ISERROR(VLOOKUP(K17,'KAYIT LİSTESİ'!$B$4:$N$466,13,0)),"",(VLOOKUP(K17,'KAYIT LİSTESİ'!$B$4:$N$466,13,0)))</f>
        <v/>
      </c>
      <c r="O17" s="46" t="str">
        <f>IF(ISERROR(VLOOKUP(K17,'KAYIT LİSTESİ'!$B$4:$H$466,5,0)),"",(VLOOKUP(K17,'KAYIT LİSTESİ'!$B$4:$H$466,5,0)))</f>
        <v/>
      </c>
      <c r="P17" s="46" t="str">
        <f>IF(ISERROR(VLOOKUP(K17,'KAYIT LİSTESİ'!$B$4:$H$466,6,0)),"",(VLOOKUP(K17,'KAYIT LİSTESİ'!$B$4:$H$466,6,0)))</f>
        <v/>
      </c>
      <c r="Q17" s="233"/>
      <c r="R17" s="26"/>
    </row>
    <row r="18" spans="1:18" s="20" customFormat="1" ht="27.6" customHeight="1" x14ac:dyDescent="0.2">
      <c r="A18" s="70"/>
      <c r="B18" s="70"/>
      <c r="C18" s="117"/>
      <c r="D18" s="117"/>
      <c r="E18" s="181"/>
      <c r="F18" s="182"/>
      <c r="G18" s="233"/>
      <c r="H18" s="234"/>
      <c r="I18" s="23"/>
      <c r="J18" s="24">
        <v>11</v>
      </c>
      <c r="K18" s="25" t="s">
        <v>515</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7.6" customHeight="1" x14ac:dyDescent="0.2">
      <c r="A19" s="70"/>
      <c r="B19" s="70"/>
      <c r="C19" s="117"/>
      <c r="D19" s="117"/>
      <c r="E19" s="181"/>
      <c r="F19" s="182"/>
      <c r="G19" s="233"/>
      <c r="H19" s="234"/>
      <c r="I19" s="23"/>
      <c r="J19" s="24">
        <v>12</v>
      </c>
      <c r="K19" s="25" t="s">
        <v>516</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7.6" customHeight="1" x14ac:dyDescent="0.2">
      <c r="A20" s="70"/>
      <c r="B20" s="70"/>
      <c r="C20" s="117"/>
      <c r="D20" s="117"/>
      <c r="E20" s="181"/>
      <c r="F20" s="182"/>
      <c r="G20" s="233"/>
      <c r="H20" s="234"/>
      <c r="I20" s="23"/>
      <c r="J20" s="485" t="s">
        <v>17</v>
      </c>
      <c r="K20" s="486"/>
      <c r="L20" s="486"/>
      <c r="M20" s="486"/>
      <c r="N20" s="486"/>
      <c r="O20" s="486"/>
      <c r="P20" s="486"/>
      <c r="Q20" s="486"/>
      <c r="R20" s="487"/>
    </row>
    <row r="21" spans="1:18" s="20" customFormat="1" ht="27.6" customHeight="1" x14ac:dyDescent="0.2">
      <c r="A21" s="70"/>
      <c r="B21" s="70"/>
      <c r="C21" s="117"/>
      <c r="D21" s="117"/>
      <c r="E21" s="181"/>
      <c r="F21" s="182"/>
      <c r="G21" s="233"/>
      <c r="H21" s="71"/>
      <c r="I21" s="23"/>
      <c r="J21" s="45" t="s">
        <v>12</v>
      </c>
      <c r="K21" s="42" t="s">
        <v>142</v>
      </c>
      <c r="L21" s="42" t="s">
        <v>141</v>
      </c>
      <c r="M21" s="43" t="s">
        <v>13</v>
      </c>
      <c r="N21" s="43" t="s">
        <v>217</v>
      </c>
      <c r="O21" s="44" t="s">
        <v>14</v>
      </c>
      <c r="P21" s="44" t="s">
        <v>45</v>
      </c>
      <c r="Q21" s="42" t="s">
        <v>15</v>
      </c>
      <c r="R21" s="42" t="s">
        <v>27</v>
      </c>
    </row>
    <row r="22" spans="1:18" s="20" customFormat="1" ht="27.6" customHeight="1" x14ac:dyDescent="0.2">
      <c r="A22" s="70"/>
      <c r="B22" s="70"/>
      <c r="C22" s="117"/>
      <c r="D22" s="117"/>
      <c r="E22" s="181"/>
      <c r="F22" s="182"/>
      <c r="G22" s="233"/>
      <c r="H22" s="71"/>
      <c r="I22" s="23"/>
      <c r="J22" s="24">
        <v>1</v>
      </c>
      <c r="K22" s="25" t="s">
        <v>505</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70"/>
      <c r="B23" s="70"/>
      <c r="C23" s="117"/>
      <c r="D23" s="117"/>
      <c r="E23" s="181"/>
      <c r="F23" s="182"/>
      <c r="G23" s="233"/>
      <c r="H23" s="71"/>
      <c r="I23" s="23"/>
      <c r="J23" s="24">
        <v>2</v>
      </c>
      <c r="K23" s="25" t="s">
        <v>506</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70"/>
      <c r="B24" s="70"/>
      <c r="C24" s="117"/>
      <c r="D24" s="117"/>
      <c r="E24" s="181"/>
      <c r="F24" s="182"/>
      <c r="G24" s="233"/>
      <c r="H24" s="71"/>
      <c r="I24" s="23"/>
      <c r="J24" s="24">
        <v>3</v>
      </c>
      <c r="K24" s="25" t="s">
        <v>507</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c r="B25" s="70"/>
      <c r="C25" s="117"/>
      <c r="D25" s="117"/>
      <c r="E25" s="181"/>
      <c r="F25" s="182"/>
      <c r="G25" s="233"/>
      <c r="H25" s="71"/>
      <c r="I25" s="23"/>
      <c r="J25" s="24">
        <v>4</v>
      </c>
      <c r="K25" s="25" t="s">
        <v>508</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c r="B26" s="70"/>
      <c r="C26" s="117"/>
      <c r="D26" s="117"/>
      <c r="E26" s="181"/>
      <c r="F26" s="182"/>
      <c r="G26" s="233"/>
      <c r="H26" s="71"/>
      <c r="I26" s="23"/>
      <c r="J26" s="24">
        <v>5</v>
      </c>
      <c r="K26" s="25" t="s">
        <v>509</v>
      </c>
      <c r="L26" s="26" t="str">
        <f>IF(ISERROR(VLOOKUP(K26,'KAYIT LİSTESİ'!$B$4:$H$466,2,0)),"",(VLOOKUP(K26,'KAYIT LİSTESİ'!$B$4:$H$466,2,0)))</f>
        <v/>
      </c>
      <c r="M26" s="27" t="str">
        <f>IF(ISERROR(VLOOKUP(K26,'KAYIT LİSTESİ'!$B$4:$H$466,4,0)),"",(VLOOKUP(K26,'KAYIT LİSTESİ'!$B$4:$H$466,4,0)))</f>
        <v/>
      </c>
      <c r="N26" s="27" t="str">
        <f>IF(ISERROR(VLOOKUP(K26,'KAYIT LİSTESİ'!$B$4:$N$466,13,0)),"",(VLOOKUP(K26,'KAYIT LİSTESİ'!$B$4:$N$466,13,0)))</f>
        <v/>
      </c>
      <c r="O26" s="46" t="str">
        <f>IF(ISERROR(VLOOKUP(K26,'KAYIT LİSTESİ'!$B$4:$H$466,5,0)),"",(VLOOKUP(K26,'KAYIT LİSTESİ'!$B$4:$H$466,5,0)))</f>
        <v/>
      </c>
      <c r="P26" s="46" t="str">
        <f>IF(ISERROR(VLOOKUP(K26,'KAYIT LİSTESİ'!$B$4:$H$466,6,0)),"",(VLOOKUP(K26,'KAYIT LİSTESİ'!$B$4:$H$466,6,0)))</f>
        <v/>
      </c>
      <c r="Q26" s="233"/>
      <c r="R26" s="26"/>
    </row>
    <row r="27" spans="1:18" s="20" customFormat="1" ht="27.6" customHeight="1" x14ac:dyDescent="0.2">
      <c r="A27" s="70"/>
      <c r="B27" s="70"/>
      <c r="C27" s="117"/>
      <c r="D27" s="117"/>
      <c r="E27" s="181"/>
      <c r="F27" s="182"/>
      <c r="G27" s="233"/>
      <c r="H27" s="71"/>
      <c r="I27" s="23"/>
      <c r="J27" s="24">
        <v>6</v>
      </c>
      <c r="K27" s="25" t="s">
        <v>510</v>
      </c>
      <c r="L27" s="26" t="str">
        <f>IF(ISERROR(VLOOKUP(K27,'KAYIT LİSTESİ'!$B$4:$H$466,2,0)),"",(VLOOKUP(K27,'KAYIT LİSTESİ'!$B$4:$H$466,2,0)))</f>
        <v/>
      </c>
      <c r="M27" s="27" t="str">
        <f>IF(ISERROR(VLOOKUP(K27,'KAYIT LİSTESİ'!$B$4:$H$466,4,0)),"",(VLOOKUP(K27,'KAYIT LİSTESİ'!$B$4:$H$466,4,0)))</f>
        <v/>
      </c>
      <c r="N27" s="27" t="str">
        <f>IF(ISERROR(VLOOKUP(K27,'KAYIT LİSTESİ'!$B$4:$N$466,13,0)),"",(VLOOKUP(K27,'KAYIT LİSTESİ'!$B$4:$N$466,13,0)))</f>
        <v/>
      </c>
      <c r="O27" s="46" t="str">
        <f>IF(ISERROR(VLOOKUP(K27,'KAYIT LİSTESİ'!$B$4:$H$466,5,0)),"",(VLOOKUP(K27,'KAYIT LİSTESİ'!$B$4:$H$466,5,0)))</f>
        <v/>
      </c>
      <c r="P27" s="46" t="str">
        <f>IF(ISERROR(VLOOKUP(K27,'KAYIT LİSTESİ'!$B$4:$H$466,6,0)),"",(VLOOKUP(K27,'KAYIT LİSTESİ'!$B$4:$H$466,6,0)))</f>
        <v/>
      </c>
      <c r="Q27" s="233"/>
      <c r="R27" s="26"/>
    </row>
    <row r="28" spans="1:18" s="20" customFormat="1" ht="27.6" customHeight="1" x14ac:dyDescent="0.2">
      <c r="A28" s="70"/>
      <c r="B28" s="70"/>
      <c r="C28" s="117"/>
      <c r="D28" s="117"/>
      <c r="E28" s="181"/>
      <c r="F28" s="182"/>
      <c r="G28" s="233"/>
      <c r="H28" s="71"/>
      <c r="I28" s="23"/>
      <c r="J28" s="24">
        <v>7</v>
      </c>
      <c r="K28" s="25" t="s">
        <v>511</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33"/>
      <c r="R28" s="26"/>
    </row>
    <row r="29" spans="1:18" s="20" customFormat="1" ht="27.6" customHeight="1" x14ac:dyDescent="0.2">
      <c r="A29" s="70"/>
      <c r="B29" s="70"/>
      <c r="C29" s="117"/>
      <c r="D29" s="117"/>
      <c r="E29" s="181"/>
      <c r="F29" s="182"/>
      <c r="G29" s="233"/>
      <c r="H29" s="71"/>
      <c r="I29" s="23"/>
      <c r="J29" s="24">
        <v>8</v>
      </c>
      <c r="K29" s="25" t="s">
        <v>512</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33"/>
      <c r="R29" s="26"/>
    </row>
    <row r="30" spans="1:18" s="20" customFormat="1" ht="27.6" customHeight="1" x14ac:dyDescent="0.2">
      <c r="A30" s="70"/>
      <c r="B30" s="70"/>
      <c r="C30" s="117"/>
      <c r="D30" s="117"/>
      <c r="E30" s="181"/>
      <c r="F30" s="182"/>
      <c r="G30" s="233"/>
      <c r="H30" s="71"/>
      <c r="I30" s="23"/>
      <c r="J30" s="24">
        <v>9</v>
      </c>
      <c r="K30" s="25" t="s">
        <v>517</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33"/>
      <c r="R30" s="26"/>
    </row>
    <row r="31" spans="1:18" s="20" customFormat="1" ht="27.6" customHeight="1" x14ac:dyDescent="0.2">
      <c r="A31" s="70"/>
      <c r="B31" s="70"/>
      <c r="C31" s="117"/>
      <c r="D31" s="117"/>
      <c r="E31" s="181"/>
      <c r="F31" s="182"/>
      <c r="G31" s="233"/>
      <c r="H31" s="71"/>
      <c r="I31" s="23"/>
      <c r="J31" s="24">
        <v>10</v>
      </c>
      <c r="K31" s="25" t="s">
        <v>518</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33"/>
      <c r="R31" s="26"/>
    </row>
    <row r="32" spans="1:18" s="20" customFormat="1" ht="27.6" customHeight="1" x14ac:dyDescent="0.2">
      <c r="A32" s="469" t="s">
        <v>12</v>
      </c>
      <c r="B32" s="470" t="s">
        <v>141</v>
      </c>
      <c r="C32" s="462" t="s">
        <v>281</v>
      </c>
      <c r="D32" s="463"/>
      <c r="E32" s="464"/>
      <c r="F32" s="465"/>
      <c r="G32" s="466" t="s">
        <v>15</v>
      </c>
      <c r="H32" s="467" t="s">
        <v>27</v>
      </c>
      <c r="I32" s="23"/>
      <c r="J32" s="24">
        <v>11</v>
      </c>
      <c r="K32" s="25" t="s">
        <v>519</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33"/>
      <c r="R32" s="26"/>
    </row>
    <row r="33" spans="1:19" s="20" customFormat="1" ht="27.6" customHeight="1" x14ac:dyDescent="0.2">
      <c r="A33" s="469"/>
      <c r="B33" s="471"/>
      <c r="C33" s="252" t="s">
        <v>280</v>
      </c>
      <c r="D33" s="253" t="s">
        <v>217</v>
      </c>
      <c r="E33" s="251" t="s">
        <v>14</v>
      </c>
      <c r="F33" s="251" t="s">
        <v>45</v>
      </c>
      <c r="G33" s="466"/>
      <c r="H33" s="468"/>
      <c r="I33" s="23"/>
      <c r="J33" s="24">
        <v>12</v>
      </c>
      <c r="K33" s="25" t="s">
        <v>520</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33"/>
      <c r="R33" s="26"/>
    </row>
    <row r="34" spans="1:19" s="20" customFormat="1" ht="27.6" customHeight="1" x14ac:dyDescent="0.2">
      <c r="A34" s="70"/>
      <c r="B34" s="70"/>
      <c r="C34" s="117"/>
      <c r="D34" s="117"/>
      <c r="E34" s="181"/>
      <c r="F34" s="182"/>
      <c r="G34" s="233"/>
      <c r="H34" s="71"/>
      <c r="I34" s="23"/>
      <c r="J34" s="485" t="s">
        <v>18</v>
      </c>
      <c r="K34" s="486"/>
      <c r="L34" s="486"/>
      <c r="M34" s="486"/>
      <c r="N34" s="486"/>
      <c r="O34" s="486"/>
      <c r="P34" s="486"/>
      <c r="Q34" s="486"/>
      <c r="R34" s="487"/>
    </row>
    <row r="35" spans="1:19" s="20" customFormat="1" ht="27.6" customHeight="1" x14ac:dyDescent="0.2">
      <c r="A35" s="70"/>
      <c r="B35" s="70"/>
      <c r="C35" s="117"/>
      <c r="D35" s="117"/>
      <c r="E35" s="181"/>
      <c r="F35" s="182"/>
      <c r="G35" s="233"/>
      <c r="H35" s="71"/>
      <c r="I35" s="23"/>
      <c r="J35" s="45" t="s">
        <v>12</v>
      </c>
      <c r="K35" s="42" t="s">
        <v>142</v>
      </c>
      <c r="L35" s="42" t="s">
        <v>141</v>
      </c>
      <c r="M35" s="43" t="s">
        <v>13</v>
      </c>
      <c r="N35" s="43" t="s">
        <v>217</v>
      </c>
      <c r="O35" s="44" t="s">
        <v>14</v>
      </c>
      <c r="P35" s="44" t="s">
        <v>45</v>
      </c>
      <c r="Q35" s="42" t="s">
        <v>15</v>
      </c>
      <c r="R35" s="42" t="s">
        <v>27</v>
      </c>
    </row>
    <row r="36" spans="1:19" s="20" customFormat="1" ht="27.6" customHeight="1" x14ac:dyDescent="0.2">
      <c r="A36" s="70"/>
      <c r="B36" s="70"/>
      <c r="C36" s="117"/>
      <c r="D36" s="117"/>
      <c r="E36" s="181"/>
      <c r="F36" s="182"/>
      <c r="G36" s="233"/>
      <c r="H36" s="71"/>
      <c r="I36" s="23"/>
      <c r="J36" s="24">
        <v>1</v>
      </c>
      <c r="K36" s="25" t="s">
        <v>521</v>
      </c>
      <c r="L36" s="26" t="str">
        <f>IF(ISERROR(VLOOKUP(K36,'KAYIT LİSTESİ'!$B$4:$H$466,2,0)),"",(VLOOKUP(K36,'KAYIT LİSTESİ'!$B$4:$H$466,2,0)))</f>
        <v/>
      </c>
      <c r="M36" s="27" t="str">
        <f>IF(ISERROR(VLOOKUP(K36,'KAYIT LİSTESİ'!$B$4:$H$466,4,0)),"",(VLOOKUP(K36,'KAYIT LİSTESİ'!$B$4:$H$466,4,0)))</f>
        <v/>
      </c>
      <c r="N36" s="27" t="str">
        <f>IF(ISERROR(VLOOKUP(K36,'KAYIT LİSTESİ'!$B$4:$N$466,13,0)),"",(VLOOKUP(K36,'KAYIT LİSTESİ'!$B$4:$N$466,13,0)))</f>
        <v/>
      </c>
      <c r="O36" s="46" t="str">
        <f>IF(ISERROR(VLOOKUP(K36,'KAYIT LİSTESİ'!$B$4:$H$466,5,0)),"",(VLOOKUP(K36,'KAYIT LİSTESİ'!$B$4:$H$466,5,0)))</f>
        <v/>
      </c>
      <c r="P36" s="46" t="str">
        <f>IF(ISERROR(VLOOKUP(K36,'KAYIT LİSTESİ'!$B$4:$H$466,6,0)),"",(VLOOKUP(K36,'KAYIT LİSTESİ'!$B$4:$H$466,6,0)))</f>
        <v/>
      </c>
      <c r="Q36" s="28"/>
      <c r="R36" s="26"/>
    </row>
    <row r="37" spans="1:19" s="20" customFormat="1" ht="27.6" customHeight="1" x14ac:dyDescent="0.2">
      <c r="A37" s="70"/>
      <c r="B37" s="70"/>
      <c r="C37" s="117"/>
      <c r="D37" s="117"/>
      <c r="E37" s="181"/>
      <c r="F37" s="182"/>
      <c r="G37" s="233"/>
      <c r="H37" s="71"/>
      <c r="I37" s="23"/>
      <c r="J37" s="24">
        <v>2</v>
      </c>
      <c r="K37" s="25" t="s">
        <v>522</v>
      </c>
      <c r="L37" s="26" t="str">
        <f>IF(ISERROR(VLOOKUP(K37,'KAYIT LİSTESİ'!$B$4:$H$466,2,0)),"",(VLOOKUP(K37,'KAYIT LİSTESİ'!$B$4:$H$466,2,0)))</f>
        <v/>
      </c>
      <c r="M37" s="27" t="str">
        <f>IF(ISERROR(VLOOKUP(K37,'KAYIT LİSTESİ'!$B$4:$H$466,4,0)),"",(VLOOKUP(K37,'KAYIT LİSTESİ'!$B$4:$H$466,4,0)))</f>
        <v/>
      </c>
      <c r="N37" s="27" t="str">
        <f>IF(ISERROR(VLOOKUP(K37,'KAYIT LİSTESİ'!$B$4:$N$466,13,0)),"",(VLOOKUP(K37,'KAYIT LİSTESİ'!$B$4:$N$466,13,0)))</f>
        <v/>
      </c>
      <c r="O37" s="46" t="str">
        <f>IF(ISERROR(VLOOKUP(K37,'KAYIT LİSTESİ'!$B$4:$H$466,5,0)),"",(VLOOKUP(K37,'KAYIT LİSTESİ'!$B$4:$H$466,5,0)))</f>
        <v/>
      </c>
      <c r="P37" s="46" t="str">
        <f>IF(ISERROR(VLOOKUP(K37,'KAYIT LİSTESİ'!$B$4:$H$466,6,0)),"",(VLOOKUP(K37,'KAYIT LİSTESİ'!$B$4:$H$466,6,0)))</f>
        <v/>
      </c>
      <c r="Q37" s="28"/>
      <c r="R37" s="26"/>
    </row>
    <row r="38" spans="1:19" s="20" customFormat="1" ht="27.6" customHeight="1" x14ac:dyDescent="0.2">
      <c r="A38" s="70"/>
      <c r="B38" s="70"/>
      <c r="C38" s="117"/>
      <c r="D38" s="117"/>
      <c r="E38" s="181"/>
      <c r="F38" s="182"/>
      <c r="G38" s="233"/>
      <c r="H38" s="71"/>
      <c r="I38" s="23"/>
      <c r="J38" s="24">
        <v>3</v>
      </c>
      <c r="K38" s="25" t="s">
        <v>523</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8"/>
      <c r="R38" s="26"/>
    </row>
    <row r="39" spans="1:19" s="20" customFormat="1" ht="27.6" customHeight="1" x14ac:dyDescent="0.2">
      <c r="A39" s="70"/>
      <c r="B39" s="70"/>
      <c r="C39" s="117"/>
      <c r="D39" s="117"/>
      <c r="E39" s="181"/>
      <c r="F39" s="182"/>
      <c r="G39" s="233"/>
      <c r="H39" s="71"/>
      <c r="I39" s="23"/>
      <c r="J39" s="24">
        <v>4</v>
      </c>
      <c r="K39" s="25" t="s">
        <v>524</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8"/>
      <c r="R39" s="26"/>
    </row>
    <row r="40" spans="1:19" s="20" customFormat="1" ht="27.6" customHeight="1" x14ac:dyDescent="0.2">
      <c r="A40" s="70"/>
      <c r="B40" s="70"/>
      <c r="C40" s="117"/>
      <c r="D40" s="117"/>
      <c r="E40" s="181"/>
      <c r="F40" s="182"/>
      <c r="G40" s="233"/>
      <c r="H40" s="71"/>
      <c r="I40" s="23"/>
      <c r="J40" s="24">
        <v>5</v>
      </c>
      <c r="K40" s="25" t="s">
        <v>525</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8"/>
      <c r="R40" s="26"/>
    </row>
    <row r="41" spans="1:19" s="20" customFormat="1" ht="27.6" customHeight="1" x14ac:dyDescent="0.2">
      <c r="A41" s="70"/>
      <c r="B41" s="70"/>
      <c r="C41" s="117"/>
      <c r="D41" s="117"/>
      <c r="E41" s="181"/>
      <c r="F41" s="182"/>
      <c r="G41" s="233"/>
      <c r="H41" s="71"/>
      <c r="I41" s="23"/>
      <c r="J41" s="24">
        <v>6</v>
      </c>
      <c r="K41" s="25" t="s">
        <v>526</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8"/>
      <c r="R41" s="26"/>
    </row>
    <row r="42" spans="1:19" s="20" customFormat="1" ht="27.6" customHeight="1" x14ac:dyDescent="0.2">
      <c r="A42" s="70"/>
      <c r="B42" s="70"/>
      <c r="C42" s="117"/>
      <c r="D42" s="117"/>
      <c r="E42" s="181"/>
      <c r="F42" s="182"/>
      <c r="G42" s="233"/>
      <c r="H42" s="71"/>
      <c r="I42" s="23"/>
      <c r="J42" s="24">
        <v>7</v>
      </c>
      <c r="K42" s="25" t="s">
        <v>527</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8"/>
      <c r="R42" s="26"/>
    </row>
    <row r="43" spans="1:19" s="20" customFormat="1" ht="27.6" customHeight="1" x14ac:dyDescent="0.2">
      <c r="A43" s="70"/>
      <c r="B43" s="70"/>
      <c r="C43" s="117"/>
      <c r="D43" s="117"/>
      <c r="E43" s="181"/>
      <c r="F43" s="182"/>
      <c r="G43" s="233"/>
      <c r="H43" s="71"/>
      <c r="I43" s="23"/>
      <c r="J43" s="24">
        <v>8</v>
      </c>
      <c r="K43" s="25" t="s">
        <v>528</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8"/>
      <c r="R43" s="26"/>
    </row>
    <row r="44" spans="1:19" s="20" customFormat="1" ht="27.6" customHeight="1" x14ac:dyDescent="0.2">
      <c r="A44" s="70"/>
      <c r="B44" s="70"/>
      <c r="C44" s="117"/>
      <c r="D44" s="117"/>
      <c r="E44" s="181"/>
      <c r="F44" s="182"/>
      <c r="G44" s="233"/>
      <c r="H44" s="71"/>
      <c r="I44" s="23"/>
      <c r="J44" s="24">
        <v>9</v>
      </c>
      <c r="K44" s="25" t="s">
        <v>529</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8"/>
      <c r="R44" s="26"/>
    </row>
    <row r="45" spans="1:19" s="20" customFormat="1" ht="27.6" customHeight="1" x14ac:dyDescent="0.2">
      <c r="A45" s="70"/>
      <c r="B45" s="70"/>
      <c r="C45" s="117"/>
      <c r="D45" s="117"/>
      <c r="E45" s="181"/>
      <c r="F45" s="182"/>
      <c r="G45" s="233"/>
      <c r="H45" s="71"/>
      <c r="I45" s="23"/>
      <c r="J45" s="24">
        <v>10</v>
      </c>
      <c r="K45" s="25" t="s">
        <v>530</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8"/>
      <c r="R45" s="26"/>
    </row>
    <row r="46" spans="1:19" s="20" customFormat="1" ht="27.6" customHeight="1" x14ac:dyDescent="0.2">
      <c r="A46" s="70"/>
      <c r="B46" s="70"/>
      <c r="C46" s="117"/>
      <c r="D46" s="117"/>
      <c r="E46" s="181"/>
      <c r="F46" s="182"/>
      <c r="G46" s="233"/>
      <c r="H46" s="71"/>
      <c r="I46" s="23"/>
      <c r="J46" s="24">
        <v>11</v>
      </c>
      <c r="K46" s="25" t="s">
        <v>531</v>
      </c>
      <c r="L46" s="26" t="str">
        <f>IF(ISERROR(VLOOKUP(K46,'KAYIT LİSTESİ'!$B$4:$H$466,2,0)),"",(VLOOKUP(K46,'KAYIT LİSTESİ'!$B$4:$H$466,2,0)))</f>
        <v/>
      </c>
      <c r="M46" s="27" t="str">
        <f>IF(ISERROR(VLOOKUP(K46,'KAYIT LİSTESİ'!$B$4:$H$466,4,0)),"",(VLOOKUP(K46,'KAYIT LİSTESİ'!$B$4:$H$466,4,0)))</f>
        <v/>
      </c>
      <c r="N46" s="27" t="str">
        <f>IF(ISERROR(VLOOKUP(K46,'KAYIT LİSTESİ'!$B$4:$N$466,13,0)),"",(VLOOKUP(K46,'KAYIT LİSTESİ'!$B$4:$N$466,13,0)))</f>
        <v/>
      </c>
      <c r="O46" s="46" t="str">
        <f>IF(ISERROR(VLOOKUP(K46,'KAYIT LİSTESİ'!$B$4:$H$466,5,0)),"",(VLOOKUP(K46,'KAYIT LİSTESİ'!$B$4:$H$466,5,0)))</f>
        <v/>
      </c>
      <c r="P46" s="46" t="str">
        <f>IF(ISERROR(VLOOKUP(K46,'KAYIT LİSTESİ'!$B$4:$H$466,6,0)),"",(VLOOKUP(K46,'KAYIT LİSTESİ'!$B$4:$H$466,6,0)))</f>
        <v/>
      </c>
      <c r="Q46" s="28"/>
      <c r="R46" s="26"/>
    </row>
    <row r="47" spans="1:19" s="20" customFormat="1" ht="27.6" customHeight="1" x14ac:dyDescent="0.2">
      <c r="A47" s="70"/>
      <c r="B47" s="70"/>
      <c r="C47" s="117"/>
      <c r="D47" s="117"/>
      <c r="E47" s="181"/>
      <c r="F47" s="182"/>
      <c r="G47" s="233"/>
      <c r="H47" s="71"/>
      <c r="I47" s="23"/>
      <c r="J47" s="24">
        <v>12</v>
      </c>
      <c r="K47" s="25" t="s">
        <v>532</v>
      </c>
      <c r="L47" s="26" t="str">
        <f>IF(ISERROR(VLOOKUP(K47,'KAYIT LİSTESİ'!$B$4:$H$466,2,0)),"",(VLOOKUP(K47,'KAYIT LİSTESİ'!$B$4:$H$466,2,0)))</f>
        <v/>
      </c>
      <c r="M47" s="27" t="str">
        <f>IF(ISERROR(VLOOKUP(K47,'KAYIT LİSTESİ'!$B$4:$H$466,4,0)),"",(VLOOKUP(K47,'KAYIT LİSTESİ'!$B$4:$H$466,4,0)))</f>
        <v/>
      </c>
      <c r="N47" s="27" t="str">
        <f>IF(ISERROR(VLOOKUP(K47,'KAYIT LİSTESİ'!$B$4:$N$466,13,0)),"",(VLOOKUP(K47,'KAYIT LİSTESİ'!$B$4:$N$466,13,0)))</f>
        <v/>
      </c>
      <c r="O47" s="46" t="str">
        <f>IF(ISERROR(VLOOKUP(K47,'KAYIT LİSTESİ'!$B$4:$H$466,5,0)),"",(VLOOKUP(K47,'KAYIT LİSTESİ'!$B$4:$H$466,5,0)))</f>
        <v/>
      </c>
      <c r="P47" s="46" t="str">
        <f>IF(ISERROR(VLOOKUP(K47,'KAYIT LİSTESİ'!$B$4:$H$466,6,0)),"",(VLOOKUP(K47,'KAYIT LİSTESİ'!$B$4:$H$466,6,0)))</f>
        <v/>
      </c>
      <c r="Q47" s="28"/>
      <c r="R47" s="26"/>
    </row>
    <row r="48" spans="1:19" ht="14.25" customHeight="1" x14ac:dyDescent="0.2">
      <c r="A48" s="38"/>
      <c r="B48" s="38"/>
      <c r="C48" s="39"/>
      <c r="D48" s="39"/>
      <c r="E48" s="38"/>
      <c r="F48" s="40"/>
      <c r="G48" s="47"/>
      <c r="H48" s="41"/>
      <c r="R48" s="32"/>
      <c r="S48" s="34"/>
    </row>
    <row r="49" spans="1:17" x14ac:dyDescent="0.2">
      <c r="A49" s="32" t="s">
        <v>19</v>
      </c>
      <c r="B49" s="32"/>
      <c r="C49" s="32"/>
      <c r="D49" s="32"/>
      <c r="E49" s="32"/>
      <c r="F49" s="48" t="s">
        <v>0</v>
      </c>
      <c r="G49" s="48" t="s">
        <v>1</v>
      </c>
      <c r="H49" s="29"/>
      <c r="I49" s="33" t="s">
        <v>2</v>
      </c>
      <c r="J49" s="33"/>
      <c r="K49" s="33"/>
      <c r="L49" s="33"/>
      <c r="O49" s="50" t="s">
        <v>3</v>
      </c>
      <c r="P49" s="51" t="s">
        <v>3</v>
      </c>
      <c r="Q49" s="29" t="s">
        <v>3</v>
      </c>
    </row>
  </sheetData>
  <mergeCells count="31">
    <mergeCell ref="J34:R34"/>
    <mergeCell ref="A32:A33"/>
    <mergeCell ref="B32:B33"/>
    <mergeCell ref="C32:D32"/>
    <mergeCell ref="E32:F32"/>
    <mergeCell ref="G32:G33"/>
    <mergeCell ref="H32:H33"/>
    <mergeCell ref="J20:R20"/>
    <mergeCell ref="A16:A17"/>
    <mergeCell ref="B16:B17"/>
    <mergeCell ref="C16:D16"/>
    <mergeCell ref="E16:F16"/>
    <mergeCell ref="G16:G17"/>
    <mergeCell ref="H16:H17"/>
    <mergeCell ref="A4:C4"/>
    <mergeCell ref="E4:F4"/>
    <mergeCell ref="P5:R5"/>
    <mergeCell ref="A6:A7"/>
    <mergeCell ref="B6:B7"/>
    <mergeCell ref="C6:D6"/>
    <mergeCell ref="E6:F6"/>
    <mergeCell ref="G6:G7"/>
    <mergeCell ref="H6:H7"/>
    <mergeCell ref="J6:R6"/>
    <mergeCell ref="A1:R1"/>
    <mergeCell ref="A2:R2"/>
    <mergeCell ref="A3:C3"/>
    <mergeCell ref="E3:F3"/>
    <mergeCell ref="G3:H3"/>
    <mergeCell ref="J3:L3"/>
    <mergeCell ref="P3:R3"/>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
  <sheetViews>
    <sheetView view="pageBreakPreview" zoomScale="90" zoomScaleNormal="100" zoomScaleSheetLayoutView="90" workbookViewId="0">
      <selection activeCell="E41" sqref="E41"/>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456" t="str">
        <f>'YARIŞMA BİLGİLERİ'!A2</f>
        <v>Türkiye Atletizm Federasyonu
İzmir Atletizm İl Temsilciliği</v>
      </c>
      <c r="B1" s="456"/>
      <c r="C1" s="456"/>
      <c r="D1" s="456"/>
      <c r="E1" s="456"/>
      <c r="F1" s="456"/>
      <c r="G1" s="456"/>
      <c r="H1" s="456"/>
      <c r="I1" s="456"/>
      <c r="J1" s="456"/>
      <c r="K1" s="456"/>
      <c r="L1" s="456"/>
      <c r="M1" s="456"/>
      <c r="N1" s="456"/>
      <c r="O1" s="456"/>
      <c r="P1" s="456"/>
    </row>
    <row r="2" spans="1:16" ht="25.5" customHeight="1" x14ac:dyDescent="0.2">
      <c r="A2" s="457" t="str">
        <f>'YARIŞMA BİLGİLERİ'!F19</f>
        <v>Masterler Türkiye Şampiyonası</v>
      </c>
      <c r="B2" s="457"/>
      <c r="C2" s="457"/>
      <c r="D2" s="457"/>
      <c r="E2" s="457"/>
      <c r="F2" s="457"/>
      <c r="G2" s="457"/>
      <c r="H2" s="457"/>
      <c r="I2" s="457"/>
      <c r="J2" s="457"/>
      <c r="K2" s="457"/>
      <c r="L2" s="457"/>
      <c r="M2" s="457"/>
      <c r="N2" s="457"/>
      <c r="O2" s="457"/>
      <c r="P2" s="457"/>
    </row>
    <row r="3" spans="1:16" s="4" customFormat="1" ht="20.25" customHeight="1" x14ac:dyDescent="0.2">
      <c r="A3" s="458" t="s">
        <v>154</v>
      </c>
      <c r="B3" s="458"/>
      <c r="C3" s="458"/>
      <c r="D3" s="459" t="str">
        <f>'YARIŞMA PROGRAMI'!C21</f>
        <v>Cirit Atma</v>
      </c>
      <c r="E3" s="459"/>
      <c r="F3" s="459"/>
      <c r="G3" s="94"/>
      <c r="H3" s="461"/>
      <c r="I3" s="461"/>
      <c r="J3" s="461"/>
      <c r="K3" s="331"/>
      <c r="L3" s="331"/>
      <c r="M3" s="336"/>
      <c r="N3" s="460"/>
      <c r="O3" s="460"/>
      <c r="P3" s="460"/>
    </row>
    <row r="4" spans="1:16" s="4" customFormat="1" ht="17.25" customHeight="1" x14ac:dyDescent="0.2">
      <c r="A4" s="448" t="s">
        <v>155</v>
      </c>
      <c r="B4" s="448"/>
      <c r="C4" s="448"/>
      <c r="D4" s="451" t="str">
        <f>'YARIŞMA BİLGİLERİ'!F21</f>
        <v>Master Kadınlar</v>
      </c>
      <c r="E4" s="451"/>
      <c r="F4" s="451"/>
      <c r="G4" s="155"/>
      <c r="H4" s="156"/>
      <c r="I4" s="449"/>
      <c r="J4" s="449"/>
      <c r="K4" s="332"/>
      <c r="L4" s="448" t="s">
        <v>153</v>
      </c>
      <c r="M4" s="448"/>
      <c r="N4" s="450">
        <f>'YARIŞMA PROGRAMI'!B21</f>
        <v>42210.729166666664</v>
      </c>
      <c r="O4" s="450"/>
      <c r="P4" s="194"/>
    </row>
    <row r="5" spans="1:16" ht="13.5" customHeight="1" x14ac:dyDescent="0.2">
      <c r="A5" s="5"/>
      <c r="B5" s="5"/>
      <c r="C5" s="5"/>
      <c r="D5" s="9"/>
      <c r="E5" s="9"/>
      <c r="F5" s="6"/>
      <c r="G5" s="7"/>
      <c r="H5" s="8"/>
      <c r="I5" s="8"/>
      <c r="J5" s="8"/>
      <c r="K5" s="8"/>
      <c r="L5" s="8"/>
      <c r="M5" s="8"/>
      <c r="N5" s="8"/>
      <c r="O5" s="206">
        <f ca="1">NOW()</f>
        <v>42212.506756828705</v>
      </c>
      <c r="P5" s="206"/>
    </row>
    <row r="6" spans="1:16" ht="32.450000000000003" customHeight="1" x14ac:dyDescent="0.2">
      <c r="A6" s="443" t="s">
        <v>6</v>
      </c>
      <c r="B6" s="443"/>
      <c r="C6" s="446" t="s">
        <v>140</v>
      </c>
      <c r="D6" s="452" t="s">
        <v>281</v>
      </c>
      <c r="E6" s="453"/>
      <c r="F6" s="454" t="str">
        <f>'YARIŞMA PROGRAMI'!M27</f>
        <v>HÜRREM TURANLI-26.45</v>
      </c>
      <c r="G6" s="455"/>
      <c r="H6" s="447" t="s">
        <v>269</v>
      </c>
      <c r="I6" s="447"/>
      <c r="J6" s="447"/>
      <c r="K6" s="447"/>
      <c r="L6" s="447"/>
      <c r="M6" s="447"/>
      <c r="N6" s="447"/>
      <c r="O6" s="444" t="s">
        <v>8</v>
      </c>
      <c r="P6" s="444" t="s">
        <v>209</v>
      </c>
    </row>
    <row r="7" spans="1:16" ht="21.75" customHeight="1" x14ac:dyDescent="0.2">
      <c r="A7" s="443"/>
      <c r="B7" s="443"/>
      <c r="C7" s="446"/>
      <c r="D7" s="321" t="s">
        <v>280</v>
      </c>
      <c r="E7" s="322" t="s">
        <v>217</v>
      </c>
      <c r="F7" s="257" t="s">
        <v>14</v>
      </c>
      <c r="G7" s="257" t="s">
        <v>45</v>
      </c>
      <c r="H7" s="328">
        <v>1</v>
      </c>
      <c r="I7" s="328">
        <v>2</v>
      </c>
      <c r="J7" s="328">
        <v>3</v>
      </c>
      <c r="K7" s="214" t="s">
        <v>210</v>
      </c>
      <c r="L7" s="328">
        <v>4</v>
      </c>
      <c r="M7" s="328">
        <v>5</v>
      </c>
      <c r="N7" s="328">
        <v>6</v>
      </c>
      <c r="O7" s="445"/>
      <c r="P7" s="445"/>
    </row>
    <row r="8" spans="1:16" s="83" customFormat="1" ht="51" customHeight="1" x14ac:dyDescent="0.2">
      <c r="A8" s="98">
        <v>1</v>
      </c>
      <c r="B8" s="99" t="s">
        <v>626</v>
      </c>
      <c r="C8" s="100">
        <f>IF(ISERROR(VLOOKUP(B8,'KAYIT LİSTESİ'!$B$4:$H$466,2,0)),"",(VLOOKUP(B8,'KAYIT LİSTESİ'!$B$4:$H$466,2,0)))</f>
        <v>194</v>
      </c>
      <c r="D8" s="101" t="str">
        <f>IF(ISERROR(VLOOKUP(B8,'KAYIT LİSTESİ'!$B$4:$H$466,4,0)),"",(VLOOKUP(B8,'KAYIT LİSTESİ'!$B$4:$H$466,4,0)))</f>
        <v>15.3.1965</v>
      </c>
      <c r="E8" s="101" t="str">
        <f>IF(ISERROR(VLOOKUP(B8,'KAYIT LİSTESİ'!$B$4:$N$466,13,0)),"",(VLOOKUP(B8,'KAYIT LİSTESİ'!$B$4:$N$466,13,0)))</f>
        <v>F-50</v>
      </c>
      <c r="F8" s="187" t="str">
        <f>IF(ISERROR(VLOOKUP(B8,'KAYIT LİSTESİ'!$B$4:$H$466,5,0)),"",(VLOOKUP(B8,'KAYIT LİSTESİ'!$B$4:$H$466,5,0)))</f>
        <v>AYŞE YEŞİM TÜL</v>
      </c>
      <c r="G8" s="187" t="str">
        <f>IF(ISERROR(VLOOKUP(B8,'KAYIT LİSTESİ'!$B$4:$H$466,6,0)),"",(VLOOKUP(B8,'KAYIT LİSTESİ'!$B$4:$H$466,6,0)))</f>
        <v>İZMİR MASTERLER ATL. KULÜBÜ</v>
      </c>
      <c r="H8" s="180">
        <v>1279</v>
      </c>
      <c r="I8" s="180">
        <v>1254</v>
      </c>
      <c r="J8" s="180">
        <v>1141</v>
      </c>
      <c r="K8" s="215">
        <f>MAX(H8:J8)</f>
        <v>1279</v>
      </c>
      <c r="L8" s="216" t="s">
        <v>1080</v>
      </c>
      <c r="M8" s="216">
        <v>1222</v>
      </c>
      <c r="N8" s="216">
        <v>1336</v>
      </c>
      <c r="O8" s="215">
        <f>MAX(H8:N8)</f>
        <v>1336</v>
      </c>
      <c r="P8" s="102"/>
    </row>
    <row r="9" spans="1:16" s="83" customFormat="1" ht="51" hidden="1" customHeight="1" x14ac:dyDescent="0.2">
      <c r="A9" s="98">
        <v>2</v>
      </c>
      <c r="B9" s="99" t="s">
        <v>934</v>
      </c>
      <c r="C9" s="100" t="str">
        <f>IF(ISERROR(VLOOKUP(B9,'KAYIT LİSTESİ'!$B$4:$H$466,2,0)),"",(VLOOKUP(B9,'KAYIT LİSTESİ'!$B$4:$H$466,2,0)))</f>
        <v/>
      </c>
      <c r="D9" s="101" t="str">
        <f>IF(ISERROR(VLOOKUP(B9,'KAYIT LİSTESİ'!$B$4:$H$466,4,0)),"",(VLOOKUP(B9,'KAYIT LİSTESİ'!$B$4:$H$466,4,0)))</f>
        <v/>
      </c>
      <c r="E9" s="101" t="str">
        <f>IF(ISERROR(VLOOKUP(B9,'KAYIT LİSTESİ'!$B$4:$N$466,13,0)),"",(VLOOKUP(B9,'KAYIT LİSTESİ'!$B$4:$N$466,13,0)))</f>
        <v/>
      </c>
      <c r="F9" s="187" t="str">
        <f>IF(ISERROR(VLOOKUP(B9,'KAYIT LİSTESİ'!$B$4:$H$466,5,0)),"",(VLOOKUP(B9,'KAYIT LİSTESİ'!$B$4:$H$466,5,0)))</f>
        <v/>
      </c>
      <c r="G9" s="187" t="str">
        <f>IF(ISERROR(VLOOKUP(B9,'KAYIT LİSTESİ'!$B$4:$H$466,6,0)),"",(VLOOKUP(B9,'KAYIT LİSTESİ'!$B$4:$H$466,6,0)))</f>
        <v/>
      </c>
      <c r="H9" s="180"/>
      <c r="I9" s="180"/>
      <c r="J9" s="180"/>
      <c r="K9" s="215">
        <f>MAX(H9:J9)</f>
        <v>0</v>
      </c>
      <c r="L9" s="216"/>
      <c r="M9" s="216"/>
      <c r="N9" s="216"/>
      <c r="O9" s="215">
        <f>MAX(H9:N9)</f>
        <v>0</v>
      </c>
      <c r="P9" s="102"/>
    </row>
    <row r="10" spans="1:16" ht="32.450000000000003" customHeight="1" x14ac:dyDescent="0.2">
      <c r="A10" s="443" t="s">
        <v>6</v>
      </c>
      <c r="B10" s="443"/>
      <c r="C10" s="446" t="s">
        <v>140</v>
      </c>
      <c r="D10" s="452" t="s">
        <v>281</v>
      </c>
      <c r="E10" s="453"/>
      <c r="F10" s="454" t="str">
        <f>'YARIŞMA PROGRAMI'!N27</f>
        <v>HÜRREM TURANLI-24.38</v>
      </c>
      <c r="G10" s="455"/>
      <c r="H10" s="447" t="s">
        <v>270</v>
      </c>
      <c r="I10" s="447"/>
      <c r="J10" s="447"/>
      <c r="K10" s="447"/>
      <c r="L10" s="447"/>
      <c r="M10" s="447"/>
      <c r="N10" s="447"/>
      <c r="O10" s="444" t="s">
        <v>8</v>
      </c>
      <c r="P10" s="444" t="s">
        <v>209</v>
      </c>
    </row>
    <row r="11" spans="1:16" ht="21.75" customHeight="1" x14ac:dyDescent="0.2">
      <c r="A11" s="443"/>
      <c r="B11" s="443"/>
      <c r="C11" s="446"/>
      <c r="D11" s="321" t="s">
        <v>280</v>
      </c>
      <c r="E11" s="322" t="s">
        <v>217</v>
      </c>
      <c r="F11" s="257" t="s">
        <v>14</v>
      </c>
      <c r="G11" s="257" t="s">
        <v>45</v>
      </c>
      <c r="H11" s="328">
        <v>1</v>
      </c>
      <c r="I11" s="328">
        <v>2</v>
      </c>
      <c r="J11" s="328">
        <v>3</v>
      </c>
      <c r="K11" s="214" t="s">
        <v>210</v>
      </c>
      <c r="L11" s="328">
        <v>4</v>
      </c>
      <c r="M11" s="328">
        <v>5</v>
      </c>
      <c r="N11" s="328">
        <v>6</v>
      </c>
      <c r="O11" s="445"/>
      <c r="P11" s="445"/>
    </row>
    <row r="12" spans="1:16" s="83" customFormat="1" ht="51" customHeight="1" x14ac:dyDescent="0.2">
      <c r="A12" s="98">
        <v>1</v>
      </c>
      <c r="B12" s="99" t="s">
        <v>628</v>
      </c>
      <c r="C12" s="100">
        <f>IF(ISERROR(VLOOKUP(B12,'KAYIT LİSTESİ'!$B$4:$H$466,2,0)),"",(VLOOKUP(B12,'KAYIT LİSTESİ'!$B$4:$H$466,2,0)))</f>
        <v>99</v>
      </c>
      <c r="D12" s="101" t="str">
        <f>IF(ISERROR(VLOOKUP(B12,'KAYIT LİSTESİ'!$B$4:$H$466,4,0)),"",(VLOOKUP(B12,'KAYIT LİSTESİ'!$B$4:$H$466,4,0)))</f>
        <v>15.2.1960</v>
      </c>
      <c r="E12" s="101" t="str">
        <f>IF(ISERROR(VLOOKUP(B12,'KAYIT LİSTESİ'!$B$4:$N$466,13,0)),"",(VLOOKUP(B12,'KAYIT LİSTESİ'!$B$4:$N$466,13,0)))</f>
        <v>F-55</v>
      </c>
      <c r="F12" s="187" t="str">
        <f>IF(ISERROR(VLOOKUP(B12,'KAYIT LİSTESİ'!$B$4:$H$466,5,0)),"",(VLOOKUP(B12,'KAYIT LİSTESİ'!$B$4:$H$466,5,0)))</f>
        <v>KAMURAN SÖNMEZ</v>
      </c>
      <c r="G12" s="187" t="str">
        <f>IF(ISERROR(VLOOKUP(B12,'KAYIT LİSTESİ'!$B$4:$H$466,6,0)),"",(VLOOKUP(B12,'KAYIT LİSTESİ'!$B$4:$H$466,6,0)))</f>
        <v>İZMİR MASTERLER ATL. KULÜBÜ</v>
      </c>
      <c r="H12" s="180">
        <v>2097</v>
      </c>
      <c r="I12" s="180" t="s">
        <v>1080</v>
      </c>
      <c r="J12" s="180">
        <v>2206</v>
      </c>
      <c r="K12" s="215">
        <f>MAX(H12:J12)</f>
        <v>2206</v>
      </c>
      <c r="L12" s="216">
        <v>2183</v>
      </c>
      <c r="M12" s="216">
        <v>2239</v>
      </c>
      <c r="N12" s="216">
        <v>2148</v>
      </c>
      <c r="O12" s="215">
        <f>MAX(H12:N12)</f>
        <v>2239</v>
      </c>
      <c r="P12" s="102"/>
    </row>
    <row r="13" spans="1:16" s="83" customFormat="1" ht="51" customHeight="1" x14ac:dyDescent="0.2">
      <c r="A13" s="98">
        <v>2</v>
      </c>
      <c r="B13" s="99" t="s">
        <v>627</v>
      </c>
      <c r="C13" s="100">
        <f>IF(ISERROR(VLOOKUP(B13,'KAYIT LİSTESİ'!$B$4:$H$466,2,0)),"",(VLOOKUP(B13,'KAYIT LİSTESİ'!$B$4:$H$466,2,0)))</f>
        <v>190</v>
      </c>
      <c r="D13" s="101" t="str">
        <f>IF(ISERROR(VLOOKUP(B13,'KAYIT LİSTESİ'!$B$4:$H$466,4,0)),"",(VLOOKUP(B13,'KAYIT LİSTESİ'!$B$4:$H$466,4,0)))</f>
        <v>6.2.1957</v>
      </c>
      <c r="E13" s="101" t="str">
        <f>IF(ISERROR(VLOOKUP(B13,'KAYIT LİSTESİ'!$B$4:$N$466,13,0)),"",(VLOOKUP(B13,'KAYIT LİSTESİ'!$B$4:$N$466,13,0)))</f>
        <v>F-55</v>
      </c>
      <c r="F13" s="187" t="str">
        <f>IF(ISERROR(VLOOKUP(B13,'KAYIT LİSTESİ'!$B$4:$H$466,5,0)),"",(VLOOKUP(B13,'KAYIT LİSTESİ'!$B$4:$H$466,5,0)))</f>
        <v xml:space="preserve">SEVİL YİLDİRİM </v>
      </c>
      <c r="G13" s="187" t="str">
        <f>IF(ISERROR(VLOOKUP(B13,'KAYIT LİSTESİ'!$B$4:$H$466,6,0)),"",(VLOOKUP(B13,'KAYIT LİSTESİ'!$B$4:$H$466,6,0)))</f>
        <v>MUĞLA ÜNİVERSİTESİ SPOR KLUBÜ</v>
      </c>
      <c r="H13" s="180" t="s">
        <v>1080</v>
      </c>
      <c r="I13" s="180">
        <v>1480</v>
      </c>
      <c r="J13" s="180">
        <v>1263</v>
      </c>
      <c r="K13" s="215">
        <f>MAX(H13:J13)</f>
        <v>1480</v>
      </c>
      <c r="L13" s="216">
        <v>1462</v>
      </c>
      <c r="M13" s="216">
        <v>1484</v>
      </c>
      <c r="N13" s="216">
        <v>1524</v>
      </c>
      <c r="O13" s="215">
        <f>MAX(H13:N13)</f>
        <v>1524</v>
      </c>
      <c r="P13" s="102"/>
    </row>
    <row r="14" spans="1:16" s="83" customFormat="1" ht="51" hidden="1" customHeight="1" x14ac:dyDescent="0.2">
      <c r="A14" s="98">
        <v>3</v>
      </c>
      <c r="B14" s="99" t="s">
        <v>629</v>
      </c>
      <c r="C14" s="100" t="str">
        <f>IF(ISERROR(VLOOKUP(B14,'KAYIT LİSTESİ'!$B$4:$H$466,2,0)),"",(VLOOKUP(B14,'KAYIT LİSTESİ'!$B$4:$H$466,2,0)))</f>
        <v/>
      </c>
      <c r="D14" s="101" t="str">
        <f>IF(ISERROR(VLOOKUP(B14,'KAYIT LİSTESİ'!$B$4:$H$466,4,0)),"",(VLOOKUP(B14,'KAYIT LİSTESİ'!$B$4:$H$466,4,0)))</f>
        <v/>
      </c>
      <c r="E14" s="101" t="str">
        <f>IF(ISERROR(VLOOKUP(B14,'KAYIT LİSTESİ'!$B$4:$N$466,13,0)),"",(VLOOKUP(B14,'KAYIT LİSTESİ'!$B$4:$N$466,13,0)))</f>
        <v/>
      </c>
      <c r="F14" s="187" t="str">
        <f>IF(ISERROR(VLOOKUP(B14,'KAYIT LİSTESİ'!$B$4:$H$466,5,0)),"",(VLOOKUP(B14,'KAYIT LİSTESİ'!$B$4:$H$466,5,0)))</f>
        <v/>
      </c>
      <c r="G14" s="187" t="str">
        <f>IF(ISERROR(VLOOKUP(B14,'KAYIT LİSTESİ'!$B$4:$H$466,6,0)),"",(VLOOKUP(B14,'KAYIT LİSTESİ'!$B$4:$H$466,6,0)))</f>
        <v/>
      </c>
      <c r="H14" s="180"/>
      <c r="I14" s="180"/>
      <c r="J14" s="180"/>
      <c r="K14" s="215">
        <f t="shared" ref="K14" si="0">MAX(H14:J14)</f>
        <v>0</v>
      </c>
      <c r="L14" s="216"/>
      <c r="M14" s="216"/>
      <c r="N14" s="216"/>
      <c r="O14" s="215">
        <f t="shared" ref="O14" si="1">MAX(H14:N14)</f>
        <v>0</v>
      </c>
      <c r="P14" s="102"/>
    </row>
    <row r="15" spans="1:16" ht="32.450000000000003" hidden="1" customHeight="1" x14ac:dyDescent="0.2">
      <c r="A15" s="443" t="s">
        <v>6</v>
      </c>
      <c r="B15" s="443"/>
      <c r="C15" s="446" t="s">
        <v>140</v>
      </c>
      <c r="D15" s="452" t="s">
        <v>281</v>
      </c>
      <c r="E15" s="453"/>
      <c r="F15" s="454"/>
      <c r="G15" s="455"/>
      <c r="H15" s="447" t="s">
        <v>268</v>
      </c>
      <c r="I15" s="447"/>
      <c r="J15" s="447"/>
      <c r="K15" s="447"/>
      <c r="L15" s="447"/>
      <c r="M15" s="447"/>
      <c r="N15" s="447"/>
      <c r="O15" s="444" t="s">
        <v>8</v>
      </c>
      <c r="P15" s="444" t="s">
        <v>209</v>
      </c>
    </row>
    <row r="16" spans="1:16" ht="21.75" hidden="1" customHeight="1" x14ac:dyDescent="0.2">
      <c r="A16" s="443"/>
      <c r="B16" s="443"/>
      <c r="C16" s="446"/>
      <c r="D16" s="321" t="s">
        <v>280</v>
      </c>
      <c r="E16" s="322" t="s">
        <v>217</v>
      </c>
      <c r="F16" s="257" t="s">
        <v>14</v>
      </c>
      <c r="G16" s="257" t="s">
        <v>45</v>
      </c>
      <c r="H16" s="328">
        <v>1</v>
      </c>
      <c r="I16" s="328">
        <v>2</v>
      </c>
      <c r="J16" s="328">
        <v>3</v>
      </c>
      <c r="K16" s="214" t="s">
        <v>210</v>
      </c>
      <c r="L16" s="328">
        <v>4</v>
      </c>
      <c r="M16" s="328">
        <v>5</v>
      </c>
      <c r="N16" s="328">
        <v>6</v>
      </c>
      <c r="O16" s="445"/>
      <c r="P16" s="445"/>
    </row>
    <row r="17" spans="1:16" s="83" customFormat="1" ht="51" hidden="1" customHeight="1" x14ac:dyDescent="0.2">
      <c r="A17" s="98">
        <v>1</v>
      </c>
      <c r="B17" s="99" t="s">
        <v>630</v>
      </c>
      <c r="C17" s="100" t="str">
        <f>IF(ISERROR(VLOOKUP(B17,'KAYIT LİSTESİ'!$B$4:$H$466,2,0)),"",(VLOOKUP(B17,'KAYIT LİSTESİ'!$B$4:$H$466,2,0)))</f>
        <v/>
      </c>
      <c r="D17" s="101" t="str">
        <f>IF(ISERROR(VLOOKUP(B17,'KAYIT LİSTESİ'!$B$4:$H$466,4,0)),"",(VLOOKUP(B17,'KAYIT LİSTESİ'!$B$4:$H$466,4,0)))</f>
        <v/>
      </c>
      <c r="E17" s="101" t="str">
        <f>IF(ISERROR(VLOOKUP(B17,'KAYIT LİSTESİ'!$B$4:$N$466,13,0)),"",(VLOOKUP(B17,'KAYIT LİSTESİ'!$B$4:$N$466,13,0)))</f>
        <v/>
      </c>
      <c r="F17" s="187" t="str">
        <f>IF(ISERROR(VLOOKUP(B17,'KAYIT LİSTESİ'!$B$4:$H$466,5,0)),"",(VLOOKUP(B17,'KAYIT LİSTESİ'!$B$4:$H$466,5,0)))</f>
        <v/>
      </c>
      <c r="G17" s="187" t="str">
        <f>IF(ISERROR(VLOOKUP(B17,'KAYIT LİSTESİ'!$B$4:$H$466,6,0)),"",(VLOOKUP(B17,'KAYIT LİSTESİ'!$B$4:$H$466,6,0)))</f>
        <v/>
      </c>
      <c r="H17" s="180"/>
      <c r="I17" s="180"/>
      <c r="J17" s="180"/>
      <c r="K17" s="215">
        <f t="shared" ref="K17:K18" si="2">MAX(H17:J17)</f>
        <v>0</v>
      </c>
      <c r="L17" s="216"/>
      <c r="M17" s="216"/>
      <c r="N17" s="216"/>
      <c r="O17" s="215">
        <f t="shared" ref="O17:O18" si="3">MAX(H17:N17)</f>
        <v>0</v>
      </c>
      <c r="P17" s="102"/>
    </row>
    <row r="18" spans="1:16" s="83" customFormat="1" ht="51" hidden="1" customHeight="1" x14ac:dyDescent="0.2">
      <c r="A18" s="98">
        <v>2</v>
      </c>
      <c r="B18" s="99" t="s">
        <v>631</v>
      </c>
      <c r="C18" s="100" t="str">
        <f>IF(ISERROR(VLOOKUP(B18,'KAYIT LİSTESİ'!$B$4:$H$466,2,0)),"",(VLOOKUP(B18,'KAYIT LİSTESİ'!$B$4:$H$466,2,0)))</f>
        <v/>
      </c>
      <c r="D18" s="101" t="str">
        <f>IF(ISERROR(VLOOKUP(B18,'KAYIT LİSTESİ'!$B$4:$H$466,4,0)),"",(VLOOKUP(B18,'KAYIT LİSTESİ'!$B$4:$H$466,4,0)))</f>
        <v/>
      </c>
      <c r="E18" s="101" t="str">
        <f>IF(ISERROR(VLOOKUP(B18,'KAYIT LİSTESİ'!$B$4:$N$466,13,0)),"",(VLOOKUP(B18,'KAYIT LİSTESİ'!$B$4:$N$466,13,0)))</f>
        <v/>
      </c>
      <c r="F18" s="187" t="str">
        <f>IF(ISERROR(VLOOKUP(B18,'KAYIT LİSTESİ'!$B$4:$H$466,5,0)),"",(VLOOKUP(B18,'KAYIT LİSTESİ'!$B$4:$H$466,5,0)))</f>
        <v/>
      </c>
      <c r="G18" s="187" t="str">
        <f>IF(ISERROR(VLOOKUP(B18,'KAYIT LİSTESİ'!$B$4:$H$466,6,0)),"",(VLOOKUP(B18,'KAYIT LİSTESİ'!$B$4:$H$466,6,0)))</f>
        <v/>
      </c>
      <c r="H18" s="180"/>
      <c r="I18" s="180"/>
      <c r="J18" s="180"/>
      <c r="K18" s="215">
        <f t="shared" si="2"/>
        <v>0</v>
      </c>
      <c r="L18" s="216"/>
      <c r="M18" s="216"/>
      <c r="N18" s="216"/>
      <c r="O18" s="215">
        <f t="shared" si="3"/>
        <v>0</v>
      </c>
      <c r="P18" s="102"/>
    </row>
    <row r="19" spans="1:16" ht="32.450000000000003" hidden="1" customHeight="1" x14ac:dyDescent="0.2">
      <c r="A19" s="443" t="s">
        <v>6</v>
      </c>
      <c r="B19" s="443"/>
      <c r="C19" s="446" t="s">
        <v>140</v>
      </c>
      <c r="D19" s="452" t="s">
        <v>281</v>
      </c>
      <c r="E19" s="453"/>
      <c r="F19" s="454"/>
      <c r="G19" s="455"/>
      <c r="H19" s="447" t="s">
        <v>269</v>
      </c>
      <c r="I19" s="447"/>
      <c r="J19" s="447"/>
      <c r="K19" s="447"/>
      <c r="L19" s="447"/>
      <c r="M19" s="447"/>
      <c r="N19" s="447"/>
      <c r="O19" s="444" t="s">
        <v>8</v>
      </c>
      <c r="P19" s="444" t="s">
        <v>209</v>
      </c>
    </row>
    <row r="20" spans="1:16" ht="21.75" hidden="1" customHeight="1" x14ac:dyDescent="0.2">
      <c r="A20" s="443"/>
      <c r="B20" s="443"/>
      <c r="C20" s="446"/>
      <c r="D20" s="321" t="s">
        <v>280</v>
      </c>
      <c r="E20" s="322" t="s">
        <v>217</v>
      </c>
      <c r="F20" s="257" t="s">
        <v>14</v>
      </c>
      <c r="G20" s="257" t="s">
        <v>45</v>
      </c>
      <c r="H20" s="328">
        <v>1</v>
      </c>
      <c r="I20" s="328">
        <v>2</v>
      </c>
      <c r="J20" s="328">
        <v>3</v>
      </c>
      <c r="K20" s="214" t="s">
        <v>210</v>
      </c>
      <c r="L20" s="328">
        <v>4</v>
      </c>
      <c r="M20" s="328">
        <v>5</v>
      </c>
      <c r="N20" s="328">
        <v>6</v>
      </c>
      <c r="O20" s="445"/>
      <c r="P20" s="445"/>
    </row>
    <row r="21" spans="1:16" s="83" customFormat="1" ht="51" hidden="1" customHeight="1" x14ac:dyDescent="0.2">
      <c r="A21" s="98">
        <v>1</v>
      </c>
      <c r="B21" s="99" t="s">
        <v>632</v>
      </c>
      <c r="C21" s="100" t="str">
        <f>IF(ISERROR(VLOOKUP(B21,'KAYIT LİSTESİ'!$B$4:$H$466,2,0)),"",(VLOOKUP(B21,'KAYIT LİSTESİ'!$B$4:$H$466,2,0)))</f>
        <v/>
      </c>
      <c r="D21" s="101" t="str">
        <f>IF(ISERROR(VLOOKUP(B21,'KAYIT LİSTESİ'!$B$4:$H$466,4,0)),"",(VLOOKUP(B21,'KAYIT LİSTESİ'!$B$4:$H$466,4,0)))</f>
        <v/>
      </c>
      <c r="E21" s="101" t="str">
        <f>IF(ISERROR(VLOOKUP(B21,'KAYIT LİSTESİ'!$B$4:$N$466,13,0)),"",(VLOOKUP(B21,'KAYIT LİSTESİ'!$B$4:$N$466,13,0)))</f>
        <v/>
      </c>
      <c r="F21" s="187" t="str">
        <f>IF(ISERROR(VLOOKUP(B21,'KAYIT LİSTESİ'!$B$4:$H$466,5,0)),"",(VLOOKUP(B21,'KAYIT LİSTESİ'!$B$4:$H$466,5,0)))</f>
        <v/>
      </c>
      <c r="G21" s="187" t="str">
        <f>IF(ISERROR(VLOOKUP(B21,'KAYIT LİSTESİ'!$B$4:$H$466,6,0)),"",(VLOOKUP(B21,'KAYIT LİSTESİ'!$B$4:$H$466,6,0)))</f>
        <v/>
      </c>
      <c r="H21" s="180"/>
      <c r="I21" s="180"/>
      <c r="J21" s="180"/>
      <c r="K21" s="215">
        <f t="shared" ref="K21" si="4">MAX(H21:J21)</f>
        <v>0</v>
      </c>
      <c r="L21" s="216"/>
      <c r="M21" s="216"/>
      <c r="N21" s="216"/>
      <c r="O21" s="215">
        <f t="shared" ref="O21" si="5">MAX(H21:N21)</f>
        <v>0</v>
      </c>
      <c r="P21" s="102"/>
    </row>
    <row r="22" spans="1:16" ht="32.450000000000003" hidden="1" customHeight="1" x14ac:dyDescent="0.2">
      <c r="A22" s="443" t="s">
        <v>6</v>
      </c>
      <c r="B22" s="443"/>
      <c r="C22" s="446" t="s">
        <v>140</v>
      </c>
      <c r="D22" s="452" t="s">
        <v>281</v>
      </c>
      <c r="E22" s="453"/>
      <c r="F22" s="454"/>
      <c r="G22" s="455"/>
      <c r="H22" s="447" t="s">
        <v>270</v>
      </c>
      <c r="I22" s="447"/>
      <c r="J22" s="447"/>
      <c r="K22" s="447"/>
      <c r="L22" s="447"/>
      <c r="M22" s="447"/>
      <c r="N22" s="447"/>
      <c r="O22" s="444" t="s">
        <v>8</v>
      </c>
      <c r="P22" s="444" t="s">
        <v>209</v>
      </c>
    </row>
    <row r="23" spans="1:16" ht="21.75" hidden="1" customHeight="1" x14ac:dyDescent="0.2">
      <c r="A23" s="443"/>
      <c r="B23" s="443"/>
      <c r="C23" s="446"/>
      <c r="D23" s="321" t="s">
        <v>280</v>
      </c>
      <c r="E23" s="322" t="s">
        <v>217</v>
      </c>
      <c r="F23" s="257" t="s">
        <v>14</v>
      </c>
      <c r="G23" s="257" t="s">
        <v>45</v>
      </c>
      <c r="H23" s="328">
        <v>1</v>
      </c>
      <c r="I23" s="328">
        <v>2</v>
      </c>
      <c r="J23" s="328">
        <v>3</v>
      </c>
      <c r="K23" s="214" t="s">
        <v>210</v>
      </c>
      <c r="L23" s="328">
        <v>4</v>
      </c>
      <c r="M23" s="328">
        <v>5</v>
      </c>
      <c r="N23" s="328">
        <v>6</v>
      </c>
      <c r="O23" s="445"/>
      <c r="P23" s="445"/>
    </row>
    <row r="24" spans="1:16" s="83" customFormat="1" ht="51" hidden="1" customHeight="1" x14ac:dyDescent="0.2">
      <c r="A24" s="98">
        <v>1</v>
      </c>
      <c r="B24" s="99" t="s">
        <v>633</v>
      </c>
      <c r="C24" s="100" t="str">
        <f>IF(ISERROR(VLOOKUP(B24,'KAYIT LİSTESİ'!$B$4:$H$466,2,0)),"",(VLOOKUP(B24,'KAYIT LİSTESİ'!$B$4:$H$466,2,0)))</f>
        <v/>
      </c>
      <c r="D24" s="101" t="str">
        <f>IF(ISERROR(VLOOKUP(B24,'KAYIT LİSTESİ'!$B$4:$H$466,4,0)),"",(VLOOKUP(B24,'KAYIT LİSTESİ'!$B$4:$H$466,4,0)))</f>
        <v/>
      </c>
      <c r="E24" s="101" t="str">
        <f>IF(ISERROR(VLOOKUP(B24,'KAYIT LİSTESİ'!$B$4:$N$466,13,0)),"",(VLOOKUP(B24,'KAYIT LİSTESİ'!$B$4:$N$466,13,0)))</f>
        <v/>
      </c>
      <c r="F24" s="187" t="str">
        <f>IF(ISERROR(VLOOKUP(B24,'KAYIT LİSTESİ'!$B$4:$H$466,5,0)),"",(VLOOKUP(B24,'KAYIT LİSTESİ'!$B$4:$H$466,5,0)))</f>
        <v/>
      </c>
      <c r="G24" s="187" t="str">
        <f>IF(ISERROR(VLOOKUP(B24,'KAYIT LİSTESİ'!$B$4:$H$466,6,0)),"",(VLOOKUP(B24,'KAYIT LİSTESİ'!$B$4:$H$466,6,0)))</f>
        <v/>
      </c>
      <c r="H24" s="180"/>
      <c r="I24" s="180"/>
      <c r="J24" s="180"/>
      <c r="K24" s="215">
        <f t="shared" ref="K24:K25" si="6">MAX(H24:J24)</f>
        <v>0</v>
      </c>
      <c r="L24" s="216"/>
      <c r="M24" s="216"/>
      <c r="N24" s="216"/>
      <c r="O24" s="215">
        <f t="shared" ref="O24:O25" si="7">MAX(H24:N24)</f>
        <v>0</v>
      </c>
      <c r="P24" s="102"/>
    </row>
    <row r="25" spans="1:16" s="83" customFormat="1" ht="51" hidden="1" customHeight="1" x14ac:dyDescent="0.2">
      <c r="A25" s="98">
        <v>2</v>
      </c>
      <c r="B25" s="99" t="s">
        <v>634</v>
      </c>
      <c r="C25" s="100" t="str">
        <f>IF(ISERROR(VLOOKUP(B25,'KAYIT LİSTESİ'!$B$4:$H$466,2,0)),"",(VLOOKUP(B25,'KAYIT LİSTESİ'!$B$4:$H$466,2,0)))</f>
        <v/>
      </c>
      <c r="D25" s="101" t="str">
        <f>IF(ISERROR(VLOOKUP(B25,'KAYIT LİSTESİ'!$B$4:$H$466,4,0)),"",(VLOOKUP(B25,'KAYIT LİSTESİ'!$B$4:$H$466,4,0)))</f>
        <v/>
      </c>
      <c r="E25" s="101" t="str">
        <f>IF(ISERROR(VLOOKUP(B25,'KAYIT LİSTESİ'!$B$4:$N$466,13,0)),"",(VLOOKUP(B25,'KAYIT LİSTESİ'!$B$4:$N$466,13,0)))</f>
        <v/>
      </c>
      <c r="F25" s="187" t="str">
        <f>IF(ISERROR(VLOOKUP(B25,'KAYIT LİSTESİ'!$B$4:$H$466,5,0)),"",(VLOOKUP(B25,'KAYIT LİSTESİ'!$B$4:$H$466,5,0)))</f>
        <v/>
      </c>
      <c r="G25" s="187" t="str">
        <f>IF(ISERROR(VLOOKUP(B25,'KAYIT LİSTESİ'!$B$4:$H$466,6,0)),"",(VLOOKUP(B25,'KAYIT LİSTESİ'!$B$4:$H$466,6,0)))</f>
        <v/>
      </c>
      <c r="H25" s="180"/>
      <c r="I25" s="180"/>
      <c r="J25" s="180"/>
      <c r="K25" s="215">
        <f t="shared" si="6"/>
        <v>0</v>
      </c>
      <c r="L25" s="216"/>
      <c r="M25" s="216"/>
      <c r="N25" s="216"/>
      <c r="O25" s="215">
        <f t="shared" si="7"/>
        <v>0</v>
      </c>
      <c r="P25" s="102"/>
    </row>
    <row r="26" spans="1:16" s="83" customFormat="1" ht="51" hidden="1" customHeight="1" x14ac:dyDescent="0.2">
      <c r="A26" s="98">
        <v>3</v>
      </c>
      <c r="B26" s="99" t="s">
        <v>635</v>
      </c>
      <c r="C26" s="100" t="str">
        <f>IF(ISERROR(VLOOKUP(B26,'KAYIT LİSTESİ'!$B$4:$H$466,2,0)),"",(VLOOKUP(B26,'KAYIT LİSTESİ'!$B$4:$H$466,2,0)))</f>
        <v/>
      </c>
      <c r="D26" s="101" t="str">
        <f>IF(ISERROR(VLOOKUP(B26,'KAYIT LİSTESİ'!$B$4:$H$466,4,0)),"",(VLOOKUP(B26,'KAYIT LİSTESİ'!$B$4:$H$466,4,0)))</f>
        <v/>
      </c>
      <c r="E26" s="101" t="str">
        <f>IF(ISERROR(VLOOKUP(B26,'KAYIT LİSTESİ'!$B$4:$N$466,13,0)),"",(VLOOKUP(B26,'KAYIT LİSTESİ'!$B$4:$N$466,13,0)))</f>
        <v/>
      </c>
      <c r="F26" s="187" t="str">
        <f>IF(ISERROR(VLOOKUP(B26,'KAYIT LİSTESİ'!$B$4:$H$466,5,0)),"",(VLOOKUP(B26,'KAYIT LİSTESİ'!$B$4:$H$466,5,0)))</f>
        <v/>
      </c>
      <c r="G26" s="187" t="str">
        <f>IF(ISERROR(VLOOKUP(B26,'KAYIT LİSTESİ'!$B$4:$H$466,6,0)),"",(VLOOKUP(B26,'KAYIT LİSTESİ'!$B$4:$H$466,6,0)))</f>
        <v/>
      </c>
      <c r="H26" s="180"/>
      <c r="I26" s="180"/>
      <c r="J26" s="180"/>
      <c r="K26" s="215">
        <f t="shared" ref="K26" si="8">MAX(H26:J26)</f>
        <v>0</v>
      </c>
      <c r="L26" s="216"/>
      <c r="M26" s="216"/>
      <c r="N26" s="216"/>
      <c r="O26" s="215">
        <f t="shared" ref="O26" si="9">MAX(H26:N26)</f>
        <v>0</v>
      </c>
      <c r="P26" s="102"/>
    </row>
    <row r="27" spans="1:16" ht="32.450000000000003" hidden="1" customHeight="1" x14ac:dyDescent="0.2">
      <c r="A27" s="443" t="s">
        <v>6</v>
      </c>
      <c r="B27" s="443"/>
      <c r="C27" s="446" t="s">
        <v>140</v>
      </c>
      <c r="D27" s="452" t="s">
        <v>281</v>
      </c>
      <c r="E27" s="453"/>
      <c r="F27" s="454"/>
      <c r="G27" s="455"/>
      <c r="H27" s="447" t="s">
        <v>271</v>
      </c>
      <c r="I27" s="447"/>
      <c r="J27" s="447"/>
      <c r="K27" s="447"/>
      <c r="L27" s="447"/>
      <c r="M27" s="447"/>
      <c r="N27" s="447"/>
      <c r="O27" s="444" t="s">
        <v>8</v>
      </c>
      <c r="P27" s="444" t="s">
        <v>209</v>
      </c>
    </row>
    <row r="28" spans="1:16" ht="21.75" hidden="1" customHeight="1" x14ac:dyDescent="0.2">
      <c r="A28" s="443"/>
      <c r="B28" s="443"/>
      <c r="C28" s="446"/>
      <c r="D28" s="321" t="s">
        <v>280</v>
      </c>
      <c r="E28" s="322" t="s">
        <v>217</v>
      </c>
      <c r="F28" s="257" t="s">
        <v>14</v>
      </c>
      <c r="G28" s="257" t="s">
        <v>45</v>
      </c>
      <c r="H28" s="328">
        <v>1</v>
      </c>
      <c r="I28" s="328">
        <v>2</v>
      </c>
      <c r="J28" s="328">
        <v>3</v>
      </c>
      <c r="K28" s="214" t="s">
        <v>210</v>
      </c>
      <c r="L28" s="328">
        <v>4</v>
      </c>
      <c r="M28" s="328">
        <v>5</v>
      </c>
      <c r="N28" s="328">
        <v>6</v>
      </c>
      <c r="O28" s="445"/>
      <c r="P28" s="445"/>
    </row>
    <row r="29" spans="1:16" s="83" customFormat="1" ht="51" hidden="1" customHeight="1" x14ac:dyDescent="0.2">
      <c r="A29" s="98">
        <v>1</v>
      </c>
      <c r="B29" s="99" t="s">
        <v>636</v>
      </c>
      <c r="C29" s="100" t="str">
        <f>IF(ISERROR(VLOOKUP(B29,'KAYIT LİSTESİ'!$B$4:$H$466,2,0)),"",(VLOOKUP(B29,'KAYIT LİSTESİ'!$B$4:$H$466,2,0)))</f>
        <v/>
      </c>
      <c r="D29" s="101" t="str">
        <f>IF(ISERROR(VLOOKUP(B29,'KAYIT LİSTESİ'!$B$4:$H$466,4,0)),"",(VLOOKUP(B29,'KAYIT LİSTESİ'!$B$4:$H$466,4,0)))</f>
        <v/>
      </c>
      <c r="E29" s="101" t="str">
        <f>IF(ISERROR(VLOOKUP(B29,'KAYIT LİSTESİ'!$B$4:$N$466,13,0)),"",(VLOOKUP(B29,'KAYIT LİSTESİ'!$B$4:$N$466,13,0)))</f>
        <v/>
      </c>
      <c r="F29" s="187" t="str">
        <f>IF(ISERROR(VLOOKUP(B29,'KAYIT LİSTESİ'!$B$4:$H$466,5,0)),"",(VLOOKUP(B29,'KAYIT LİSTESİ'!$B$4:$H$466,5,0)))</f>
        <v/>
      </c>
      <c r="G29" s="187" t="str">
        <f>IF(ISERROR(VLOOKUP(B29,'KAYIT LİSTESİ'!$B$4:$H$466,6,0)),"",(VLOOKUP(B29,'KAYIT LİSTESİ'!$B$4:$H$466,6,0)))</f>
        <v/>
      </c>
      <c r="H29" s="180"/>
      <c r="I29" s="180"/>
      <c r="J29" s="180"/>
      <c r="K29" s="215">
        <f t="shared" ref="K29:K31" si="10">MAX(H29:J29)</f>
        <v>0</v>
      </c>
      <c r="L29" s="216"/>
      <c r="M29" s="216"/>
      <c r="N29" s="216"/>
      <c r="O29" s="215">
        <f t="shared" ref="O29:O31" si="11">MAX(H29:N29)</f>
        <v>0</v>
      </c>
      <c r="P29" s="102"/>
    </row>
    <row r="30" spans="1:16" s="83" customFormat="1" ht="51" hidden="1" customHeight="1" x14ac:dyDescent="0.2">
      <c r="A30" s="98">
        <v>2</v>
      </c>
      <c r="B30" s="99" t="s">
        <v>637</v>
      </c>
      <c r="C30" s="100" t="str">
        <f>IF(ISERROR(VLOOKUP(B30,'KAYIT LİSTESİ'!$B$4:$H$466,2,0)),"",(VLOOKUP(B30,'KAYIT LİSTESİ'!$B$4:$H$466,2,0)))</f>
        <v/>
      </c>
      <c r="D30" s="101" t="str">
        <f>IF(ISERROR(VLOOKUP(B30,'KAYIT LİSTESİ'!$B$4:$H$466,4,0)),"",(VLOOKUP(B30,'KAYIT LİSTESİ'!$B$4:$H$466,4,0)))</f>
        <v/>
      </c>
      <c r="E30" s="101" t="str">
        <f>IF(ISERROR(VLOOKUP(B30,'KAYIT LİSTESİ'!$B$4:$N$466,13,0)),"",(VLOOKUP(B30,'KAYIT LİSTESİ'!$B$4:$N$466,13,0)))</f>
        <v/>
      </c>
      <c r="F30" s="187" t="str">
        <f>IF(ISERROR(VLOOKUP(B30,'KAYIT LİSTESİ'!$B$4:$H$466,5,0)),"",(VLOOKUP(B30,'KAYIT LİSTESİ'!$B$4:$H$466,5,0)))</f>
        <v/>
      </c>
      <c r="G30" s="187" t="str">
        <f>IF(ISERROR(VLOOKUP(B30,'KAYIT LİSTESİ'!$B$4:$H$466,6,0)),"",(VLOOKUP(B30,'KAYIT LİSTESİ'!$B$4:$H$466,6,0)))</f>
        <v/>
      </c>
      <c r="H30" s="180"/>
      <c r="I30" s="180"/>
      <c r="J30" s="180"/>
      <c r="K30" s="215">
        <f t="shared" ref="K30" si="12">MAX(H30:J30)</f>
        <v>0</v>
      </c>
      <c r="L30" s="216"/>
      <c r="M30" s="216"/>
      <c r="N30" s="216"/>
      <c r="O30" s="215">
        <f t="shared" ref="O30" si="13">MAX(H30:N30)</f>
        <v>0</v>
      </c>
      <c r="P30" s="102"/>
    </row>
    <row r="31" spans="1:16" s="83" customFormat="1" ht="51" hidden="1" customHeight="1" x14ac:dyDescent="0.2">
      <c r="A31" s="98">
        <v>3</v>
      </c>
      <c r="B31" s="99" t="s">
        <v>638</v>
      </c>
      <c r="C31" s="100" t="str">
        <f>IF(ISERROR(VLOOKUP(B31,'KAYIT LİSTESİ'!$B$4:$H$466,2,0)),"",(VLOOKUP(B31,'KAYIT LİSTESİ'!$B$4:$H$466,2,0)))</f>
        <v/>
      </c>
      <c r="D31" s="101" t="str">
        <f>IF(ISERROR(VLOOKUP(B31,'KAYIT LİSTESİ'!$B$4:$H$466,4,0)),"",(VLOOKUP(B31,'KAYIT LİSTESİ'!$B$4:$H$466,4,0)))</f>
        <v/>
      </c>
      <c r="E31" s="101" t="str">
        <f>IF(ISERROR(VLOOKUP(B31,'KAYIT LİSTESİ'!$B$4:$N$466,13,0)),"",(VLOOKUP(B31,'KAYIT LİSTESİ'!$B$4:$N$466,13,0)))</f>
        <v/>
      </c>
      <c r="F31" s="187" t="str">
        <f>IF(ISERROR(VLOOKUP(B31,'KAYIT LİSTESİ'!$B$4:$H$466,5,0)),"",(VLOOKUP(B31,'KAYIT LİSTESİ'!$B$4:$H$466,5,0)))</f>
        <v/>
      </c>
      <c r="G31" s="187" t="str">
        <f>IF(ISERROR(VLOOKUP(B31,'KAYIT LİSTESİ'!$B$4:$H$466,6,0)),"",(VLOOKUP(B31,'KAYIT LİSTESİ'!$B$4:$H$466,6,0)))</f>
        <v/>
      </c>
      <c r="H31" s="180"/>
      <c r="I31" s="180"/>
      <c r="J31" s="180"/>
      <c r="K31" s="215">
        <f t="shared" si="10"/>
        <v>0</v>
      </c>
      <c r="L31" s="216"/>
      <c r="M31" s="216"/>
      <c r="N31" s="216"/>
      <c r="O31" s="215">
        <f t="shared" si="11"/>
        <v>0</v>
      </c>
      <c r="P31" s="102"/>
    </row>
    <row r="32" spans="1:16" ht="28.9" hidden="1" customHeight="1" x14ac:dyDescent="0.2">
      <c r="A32" s="443" t="s">
        <v>6</v>
      </c>
      <c r="B32" s="443"/>
      <c r="C32" s="446" t="s">
        <v>140</v>
      </c>
      <c r="D32" s="452" t="s">
        <v>281</v>
      </c>
      <c r="E32" s="453"/>
      <c r="F32" s="454"/>
      <c r="G32" s="455"/>
      <c r="H32" s="447" t="s">
        <v>277</v>
      </c>
      <c r="I32" s="447"/>
      <c r="J32" s="447"/>
      <c r="K32" s="447"/>
      <c r="L32" s="447"/>
      <c r="M32" s="447"/>
      <c r="N32" s="447"/>
      <c r="O32" s="444" t="s">
        <v>8</v>
      </c>
      <c r="P32" s="444" t="s">
        <v>209</v>
      </c>
    </row>
    <row r="33" spans="1:16" ht="22.9" hidden="1" customHeight="1" x14ac:dyDescent="0.2">
      <c r="A33" s="443"/>
      <c r="B33" s="443"/>
      <c r="C33" s="446"/>
      <c r="D33" s="321" t="s">
        <v>280</v>
      </c>
      <c r="E33" s="322" t="s">
        <v>217</v>
      </c>
      <c r="F33" s="257" t="s">
        <v>14</v>
      </c>
      <c r="G33" s="257" t="s">
        <v>45</v>
      </c>
      <c r="H33" s="328">
        <v>1</v>
      </c>
      <c r="I33" s="328">
        <v>2</v>
      </c>
      <c r="J33" s="328">
        <v>3</v>
      </c>
      <c r="K33" s="214" t="s">
        <v>210</v>
      </c>
      <c r="L33" s="328">
        <v>4</v>
      </c>
      <c r="M33" s="328">
        <v>5</v>
      </c>
      <c r="N33" s="328">
        <v>6</v>
      </c>
      <c r="O33" s="445"/>
      <c r="P33" s="445"/>
    </row>
    <row r="34" spans="1:16" s="83" customFormat="1" ht="51" hidden="1" customHeight="1" x14ac:dyDescent="0.2">
      <c r="A34" s="98">
        <v>1</v>
      </c>
      <c r="B34" s="99" t="s">
        <v>639</v>
      </c>
      <c r="C34" s="100" t="str">
        <f>IF(ISERROR(VLOOKUP(B34,'KAYIT LİSTESİ'!$B$4:$H$466,2,0)),"",(VLOOKUP(B34,'KAYIT LİSTESİ'!$B$4:$H$466,2,0)))</f>
        <v/>
      </c>
      <c r="D34" s="101" t="str">
        <f>IF(ISERROR(VLOOKUP(B34,'KAYIT LİSTESİ'!$B$4:$H$466,4,0)),"",(VLOOKUP(B34,'KAYIT LİSTESİ'!$B$4:$H$466,4,0)))</f>
        <v/>
      </c>
      <c r="E34" s="101" t="str">
        <f>IF(ISERROR(VLOOKUP(B34,'KAYIT LİSTESİ'!$B$4:$N$466,13,0)),"",(VLOOKUP(B34,'KAYIT LİSTESİ'!$B$4:$N$466,13,0)))</f>
        <v/>
      </c>
      <c r="F34" s="187" t="str">
        <f>IF(ISERROR(VLOOKUP(B34,'KAYIT LİSTESİ'!$B$4:$H$466,5,0)),"",(VLOOKUP(B34,'KAYIT LİSTESİ'!$B$4:$H$466,5,0)))</f>
        <v/>
      </c>
      <c r="G34" s="187" t="str">
        <f>IF(ISERROR(VLOOKUP(B34,'KAYIT LİSTESİ'!$B$4:$H$466,6,0)),"",(VLOOKUP(B34,'KAYIT LİSTESİ'!$B$4:$H$466,6,0)))</f>
        <v/>
      </c>
      <c r="H34" s="180"/>
      <c r="I34" s="180"/>
      <c r="J34" s="180"/>
      <c r="K34" s="215">
        <f t="shared" ref="K34:K36" si="14">MAX(H34:J34)</f>
        <v>0</v>
      </c>
      <c r="L34" s="216"/>
      <c r="M34" s="216"/>
      <c r="N34" s="216"/>
      <c r="O34" s="215">
        <f t="shared" ref="O34:O36" si="15">MAX(H34:N34)</f>
        <v>0</v>
      </c>
      <c r="P34" s="102"/>
    </row>
    <row r="35" spans="1:16" s="83" customFormat="1" ht="51" hidden="1" customHeight="1" x14ac:dyDescent="0.2">
      <c r="A35" s="98">
        <v>2</v>
      </c>
      <c r="B35" s="99" t="s">
        <v>640</v>
      </c>
      <c r="C35" s="100" t="str">
        <f>IF(ISERROR(VLOOKUP(B35,'KAYIT LİSTESİ'!$B$4:$H$466,2,0)),"",(VLOOKUP(B35,'KAYIT LİSTESİ'!$B$4:$H$466,2,0)))</f>
        <v/>
      </c>
      <c r="D35" s="101" t="str">
        <f>IF(ISERROR(VLOOKUP(B35,'KAYIT LİSTESİ'!$B$4:$H$466,4,0)),"",(VLOOKUP(B35,'KAYIT LİSTESİ'!$B$4:$H$466,4,0)))</f>
        <v/>
      </c>
      <c r="E35" s="101" t="str">
        <f>IF(ISERROR(VLOOKUP(B35,'KAYIT LİSTESİ'!$B$4:$N$466,13,0)),"",(VLOOKUP(B35,'KAYIT LİSTESİ'!$B$4:$N$466,13,0)))</f>
        <v/>
      </c>
      <c r="F35" s="187" t="str">
        <f>IF(ISERROR(VLOOKUP(B35,'KAYIT LİSTESİ'!$B$4:$H$466,5,0)),"",(VLOOKUP(B35,'KAYIT LİSTESİ'!$B$4:$H$466,5,0)))</f>
        <v/>
      </c>
      <c r="G35" s="187" t="str">
        <f>IF(ISERROR(VLOOKUP(B35,'KAYIT LİSTESİ'!$B$4:$H$466,6,0)),"",(VLOOKUP(B35,'KAYIT LİSTESİ'!$B$4:$H$466,6,0)))</f>
        <v/>
      </c>
      <c r="H35" s="180"/>
      <c r="I35" s="180"/>
      <c r="J35" s="180"/>
      <c r="K35" s="215">
        <f t="shared" si="14"/>
        <v>0</v>
      </c>
      <c r="L35" s="216"/>
      <c r="M35" s="216"/>
      <c r="N35" s="216"/>
      <c r="O35" s="215">
        <f t="shared" si="15"/>
        <v>0</v>
      </c>
      <c r="P35" s="102"/>
    </row>
    <row r="36" spans="1:16" s="83" customFormat="1" ht="51" hidden="1" customHeight="1" x14ac:dyDescent="0.2">
      <c r="A36" s="98">
        <v>3</v>
      </c>
      <c r="B36" s="99" t="s">
        <v>641</v>
      </c>
      <c r="C36" s="100" t="str">
        <f>IF(ISERROR(VLOOKUP(B36,'KAYIT LİSTESİ'!$B$4:$H$466,2,0)),"",(VLOOKUP(B36,'KAYIT LİSTESİ'!$B$4:$H$466,2,0)))</f>
        <v/>
      </c>
      <c r="D36" s="101" t="str">
        <f>IF(ISERROR(VLOOKUP(B36,'KAYIT LİSTESİ'!$B$4:$H$466,4,0)),"",(VLOOKUP(B36,'KAYIT LİSTESİ'!$B$4:$H$466,4,0)))</f>
        <v/>
      </c>
      <c r="E36" s="101" t="str">
        <f>IF(ISERROR(VLOOKUP(B36,'KAYIT LİSTESİ'!$B$4:$N$466,13,0)),"",(VLOOKUP(B36,'KAYIT LİSTESİ'!$B$4:$N$466,13,0)))</f>
        <v/>
      </c>
      <c r="F36" s="187" t="str">
        <f>IF(ISERROR(VLOOKUP(B36,'KAYIT LİSTESİ'!$B$4:$H$466,5,0)),"",(VLOOKUP(B36,'KAYIT LİSTESİ'!$B$4:$H$466,5,0)))</f>
        <v/>
      </c>
      <c r="G36" s="187" t="str">
        <f>IF(ISERROR(VLOOKUP(B36,'KAYIT LİSTESİ'!$B$4:$H$466,6,0)),"",(VLOOKUP(B36,'KAYIT LİSTESİ'!$B$4:$H$466,6,0)))</f>
        <v/>
      </c>
      <c r="H36" s="180"/>
      <c r="I36" s="180"/>
      <c r="J36" s="180"/>
      <c r="K36" s="215">
        <f t="shared" si="14"/>
        <v>0</v>
      </c>
      <c r="L36" s="216"/>
      <c r="M36" s="216"/>
      <c r="N36" s="216"/>
      <c r="O36" s="215">
        <f t="shared" si="15"/>
        <v>0</v>
      </c>
      <c r="P36" s="102"/>
    </row>
    <row r="37" spans="1:16" s="87" customFormat="1" ht="9" customHeight="1" x14ac:dyDescent="0.2">
      <c r="A37" s="329"/>
      <c r="B37" s="329"/>
      <c r="C37" s="329"/>
      <c r="D37" s="86"/>
      <c r="E37" s="86"/>
      <c r="F37" s="329"/>
      <c r="O37" s="88"/>
      <c r="P37" s="329"/>
    </row>
    <row r="38" spans="1:16" s="87" customFormat="1" ht="25.5" customHeight="1" x14ac:dyDescent="0.2">
      <c r="A38" s="441" t="s">
        <v>4</v>
      </c>
      <c r="B38" s="441"/>
      <c r="C38" s="441"/>
      <c r="D38" s="441"/>
      <c r="E38" s="329"/>
      <c r="F38" s="330" t="s">
        <v>0</v>
      </c>
      <c r="G38" s="330" t="s">
        <v>1</v>
      </c>
      <c r="H38" s="442" t="s">
        <v>2</v>
      </c>
      <c r="I38" s="442"/>
      <c r="J38" s="442"/>
      <c r="K38" s="442"/>
      <c r="L38" s="442"/>
      <c r="M38" s="442"/>
      <c r="N38" s="442"/>
      <c r="O38" s="442" t="s">
        <v>3</v>
      </c>
      <c r="P38" s="442"/>
    </row>
  </sheetData>
  <sortState ref="A12:O13">
    <sortCondition descending="1" ref="O12:O13"/>
  </sortState>
  <mergeCells count="70">
    <mergeCell ref="A1:P1"/>
    <mergeCell ref="A2:P2"/>
    <mergeCell ref="A3:C3"/>
    <mergeCell ref="D3:F3"/>
    <mergeCell ref="H3:J3"/>
    <mergeCell ref="N3:P3"/>
    <mergeCell ref="A4:C4"/>
    <mergeCell ref="D4:F4"/>
    <mergeCell ref="I4:J4"/>
    <mergeCell ref="L4:M4"/>
    <mergeCell ref="N4:O4"/>
    <mergeCell ref="H6:N6"/>
    <mergeCell ref="O6:O7"/>
    <mergeCell ref="P6:P7"/>
    <mergeCell ref="A10:A11"/>
    <mergeCell ref="B10:B11"/>
    <mergeCell ref="C10:C11"/>
    <mergeCell ref="D10:E10"/>
    <mergeCell ref="F10:G10"/>
    <mergeCell ref="H10:N10"/>
    <mergeCell ref="O10:O11"/>
    <mergeCell ref="A6:A7"/>
    <mergeCell ref="B6:B7"/>
    <mergeCell ref="C6:C7"/>
    <mergeCell ref="D6:E6"/>
    <mergeCell ref="F6:G6"/>
    <mergeCell ref="P10:P11"/>
    <mergeCell ref="H15:N15"/>
    <mergeCell ref="O15:O16"/>
    <mergeCell ref="P15:P16"/>
    <mergeCell ref="A19:A20"/>
    <mergeCell ref="B19:B20"/>
    <mergeCell ref="C19:C20"/>
    <mergeCell ref="D19:E19"/>
    <mergeCell ref="F19:G19"/>
    <mergeCell ref="A15:A16"/>
    <mergeCell ref="B15:B16"/>
    <mergeCell ref="C15:C16"/>
    <mergeCell ref="D15:E15"/>
    <mergeCell ref="F15:G15"/>
    <mergeCell ref="A22:A23"/>
    <mergeCell ref="B22:B23"/>
    <mergeCell ref="C22:C23"/>
    <mergeCell ref="D22:E22"/>
    <mergeCell ref="F22:G22"/>
    <mergeCell ref="H27:N27"/>
    <mergeCell ref="O27:O28"/>
    <mergeCell ref="P27:P28"/>
    <mergeCell ref="O19:O20"/>
    <mergeCell ref="P19:P20"/>
    <mergeCell ref="H22:N22"/>
    <mergeCell ref="O22:O23"/>
    <mergeCell ref="P22:P23"/>
    <mergeCell ref="H19:N19"/>
    <mergeCell ref="A27:A28"/>
    <mergeCell ref="B27:B28"/>
    <mergeCell ref="C27:C28"/>
    <mergeCell ref="D27:E27"/>
    <mergeCell ref="F27:G27"/>
    <mergeCell ref="A38:D38"/>
    <mergeCell ref="H38:N38"/>
    <mergeCell ref="O38:P38"/>
    <mergeCell ref="O32:O33"/>
    <mergeCell ref="P32:P33"/>
    <mergeCell ref="A32:A33"/>
    <mergeCell ref="B32:B33"/>
    <mergeCell ref="C32:C33"/>
    <mergeCell ref="D32:E32"/>
    <mergeCell ref="F32:G32"/>
    <mergeCell ref="H32:N32"/>
  </mergeCells>
  <conditionalFormatting sqref="O12:O14 O17:O18 O21 O24:O26">
    <cfRule type="cellIs" dxfId="32" priority="17" operator="equal">
      <formula>0</formula>
    </cfRule>
  </conditionalFormatting>
  <conditionalFormatting sqref="O9">
    <cfRule type="cellIs" dxfId="31" priority="16" operator="equal">
      <formula>0</formula>
    </cfRule>
  </conditionalFormatting>
  <conditionalFormatting sqref="O29 O31">
    <cfRule type="cellIs" dxfId="30" priority="15" operator="equal">
      <formula>0</formula>
    </cfRule>
  </conditionalFormatting>
  <conditionalFormatting sqref="O34:O36">
    <cfRule type="cellIs" dxfId="29" priority="14" operator="equal">
      <formula>0</formula>
    </cfRule>
  </conditionalFormatting>
  <conditionalFormatting sqref="K12:K14">
    <cfRule type="cellIs" dxfId="28" priority="12" operator="equal">
      <formula>0</formula>
    </cfRule>
  </conditionalFormatting>
  <conditionalFormatting sqref="K9">
    <cfRule type="cellIs" dxfId="27" priority="13" operator="equal">
      <formula>0</formula>
    </cfRule>
  </conditionalFormatting>
  <conditionalFormatting sqref="K17:K18">
    <cfRule type="cellIs" dxfId="26" priority="11" operator="equal">
      <formula>0</formula>
    </cfRule>
  </conditionalFormatting>
  <conditionalFormatting sqref="K21">
    <cfRule type="cellIs" dxfId="25" priority="10" operator="equal">
      <formula>0</formula>
    </cfRule>
  </conditionalFormatting>
  <conditionalFormatting sqref="K24:K25">
    <cfRule type="cellIs" dxfId="24" priority="9" operator="equal">
      <formula>0</formula>
    </cfRule>
  </conditionalFormatting>
  <conditionalFormatting sqref="K26">
    <cfRule type="cellIs" dxfId="23" priority="8" operator="equal">
      <formula>0</formula>
    </cfRule>
  </conditionalFormatting>
  <conditionalFormatting sqref="K29 K31">
    <cfRule type="cellIs" dxfId="22" priority="7" operator="equal">
      <formula>0</formula>
    </cfRule>
  </conditionalFormatting>
  <conditionalFormatting sqref="K34:K36">
    <cfRule type="cellIs" dxfId="21" priority="6" operator="equal">
      <formula>0</formula>
    </cfRule>
  </conditionalFormatting>
  <conditionalFormatting sqref="O30">
    <cfRule type="cellIs" dxfId="20" priority="4" operator="equal">
      <formula>0</formula>
    </cfRule>
  </conditionalFormatting>
  <conditionalFormatting sqref="K30">
    <cfRule type="cellIs" dxfId="19" priority="3" operator="equal">
      <formula>0</formula>
    </cfRule>
  </conditionalFormatting>
  <conditionalFormatting sqref="O8">
    <cfRule type="cellIs" dxfId="18" priority="2" operator="equal">
      <formula>0</formula>
    </cfRule>
  </conditionalFormatting>
  <conditionalFormatting sqref="K8">
    <cfRule type="cellIs" dxfId="17"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6"/>
  <sheetViews>
    <sheetView view="pageBreakPreview" topLeftCell="A4" zoomScale="90" zoomScaleNormal="100" zoomScaleSheetLayoutView="90" workbookViewId="0">
      <selection activeCell="F17" sqref="F17"/>
    </sheetView>
  </sheetViews>
  <sheetFormatPr defaultColWidth="9.140625" defaultRowHeight="12.75" x14ac:dyDescent="0.2"/>
  <cols>
    <col min="1" max="1" width="6" style="90" customWidth="1"/>
    <col min="2" max="2" width="16.42578125" style="90" hidden="1" customWidth="1"/>
    <col min="3" max="3" width="7.28515625" style="90" customWidth="1"/>
    <col min="4" max="4" width="12.28515625" style="91" customWidth="1"/>
    <col min="5" max="5" width="10.42578125" style="91" customWidth="1"/>
    <col min="6" max="6" width="23.28515625" style="90" customWidth="1"/>
    <col min="7" max="7" width="24.42578125" style="3" customWidth="1"/>
    <col min="8" max="14" width="11.85546875" style="3" customWidth="1"/>
    <col min="15" max="15" width="16.7109375" style="92" customWidth="1"/>
    <col min="16" max="16" width="7.28515625" style="90" customWidth="1"/>
    <col min="17" max="17" width="9.140625" style="3" customWidth="1"/>
    <col min="18" max="16384" width="9.140625" style="3"/>
  </cols>
  <sheetData>
    <row r="1" spans="1:16" ht="48.75" customHeight="1" x14ac:dyDescent="0.2">
      <c r="A1" s="456" t="str">
        <f>'YARIŞMA BİLGİLERİ'!A2</f>
        <v>Türkiye Atletizm Federasyonu
İzmir Atletizm İl Temsilciliği</v>
      </c>
      <c r="B1" s="456"/>
      <c r="C1" s="456"/>
      <c r="D1" s="456"/>
      <c r="E1" s="456"/>
      <c r="F1" s="456"/>
      <c r="G1" s="456"/>
      <c r="H1" s="456"/>
      <c r="I1" s="456"/>
      <c r="J1" s="456"/>
      <c r="K1" s="456"/>
      <c r="L1" s="456"/>
      <c r="M1" s="456"/>
      <c r="N1" s="456"/>
      <c r="O1" s="456"/>
      <c r="P1" s="456"/>
    </row>
    <row r="2" spans="1:16" ht="25.5" customHeight="1" x14ac:dyDescent="0.2">
      <c r="A2" s="457" t="str">
        <f>'YARIŞMA BİLGİLERİ'!F19</f>
        <v>Masterler Türkiye Şampiyonası</v>
      </c>
      <c r="B2" s="457"/>
      <c r="C2" s="457"/>
      <c r="D2" s="457"/>
      <c r="E2" s="457"/>
      <c r="F2" s="457"/>
      <c r="G2" s="457"/>
      <c r="H2" s="457"/>
      <c r="I2" s="457"/>
      <c r="J2" s="457"/>
      <c r="K2" s="457"/>
      <c r="L2" s="457"/>
      <c r="M2" s="457"/>
      <c r="N2" s="457"/>
      <c r="O2" s="457"/>
      <c r="P2" s="457"/>
    </row>
    <row r="3" spans="1:16" s="4" customFormat="1" ht="20.25" customHeight="1" x14ac:dyDescent="0.2">
      <c r="A3" s="458" t="s">
        <v>154</v>
      </c>
      <c r="B3" s="458"/>
      <c r="C3" s="458"/>
      <c r="D3" s="459" t="str">
        <f>'YARIŞMA PROGRAMI'!C24</f>
        <v>Disk Atma</v>
      </c>
      <c r="E3" s="459"/>
      <c r="F3" s="459"/>
      <c r="G3" s="94"/>
      <c r="H3" s="461"/>
      <c r="I3" s="461"/>
      <c r="J3" s="461"/>
      <c r="K3" s="331"/>
      <c r="L3" s="331"/>
      <c r="M3" s="336"/>
      <c r="N3" s="460"/>
      <c r="O3" s="460"/>
      <c r="P3" s="460"/>
    </row>
    <row r="4" spans="1:16" s="4" customFormat="1" ht="17.25" customHeight="1" x14ac:dyDescent="0.2">
      <c r="A4" s="448" t="s">
        <v>155</v>
      </c>
      <c r="B4" s="448"/>
      <c r="C4" s="448"/>
      <c r="D4" s="451" t="str">
        <f>'YARIŞMA BİLGİLERİ'!F21</f>
        <v>Master Kadınlar</v>
      </c>
      <c r="E4" s="451"/>
      <c r="F4" s="451"/>
      <c r="G4" s="155"/>
      <c r="H4" s="156"/>
      <c r="I4" s="449"/>
      <c r="J4" s="449"/>
      <c r="K4" s="332"/>
      <c r="L4" s="448" t="s">
        <v>153</v>
      </c>
      <c r="M4" s="448"/>
      <c r="N4" s="450">
        <f>'YARIŞMA PROGRAMI'!B24</f>
        <v>42211.770833333336</v>
      </c>
      <c r="O4" s="450"/>
      <c r="P4" s="194"/>
    </row>
    <row r="5" spans="1:16" ht="13.5" customHeight="1" x14ac:dyDescent="0.2">
      <c r="A5" s="5"/>
      <c r="B5" s="5"/>
      <c r="C5" s="5"/>
      <c r="D5" s="9"/>
      <c r="E5" s="9"/>
      <c r="F5" s="6"/>
      <c r="G5" s="7"/>
      <c r="H5" s="8"/>
      <c r="I5" s="8"/>
      <c r="J5" s="8"/>
      <c r="K5" s="8"/>
      <c r="L5" s="8"/>
      <c r="M5" s="8"/>
      <c r="N5" s="8"/>
      <c r="O5" s="206">
        <f ca="1">NOW()</f>
        <v>42212.506756828705</v>
      </c>
      <c r="P5" s="206"/>
    </row>
    <row r="6" spans="1:16" ht="32.450000000000003" customHeight="1" x14ac:dyDescent="0.2">
      <c r="A6" s="443" t="s">
        <v>6</v>
      </c>
      <c r="B6" s="443"/>
      <c r="C6" s="446" t="s">
        <v>140</v>
      </c>
      <c r="D6" s="452" t="s">
        <v>281</v>
      </c>
      <c r="E6" s="453"/>
      <c r="F6" s="454" t="str">
        <f>'YARIŞMA PROGRAMI'!J26</f>
        <v>SVETYLA SINIRTAŞ-49.96</v>
      </c>
      <c r="G6" s="455"/>
      <c r="H6" s="447" t="s">
        <v>267</v>
      </c>
      <c r="I6" s="447"/>
      <c r="J6" s="447"/>
      <c r="K6" s="447"/>
      <c r="L6" s="447"/>
      <c r="M6" s="447"/>
      <c r="N6" s="447"/>
      <c r="O6" s="444" t="s">
        <v>8</v>
      </c>
      <c r="P6" s="444" t="s">
        <v>209</v>
      </c>
    </row>
    <row r="7" spans="1:16" ht="21.75" customHeight="1" x14ac:dyDescent="0.2">
      <c r="A7" s="443"/>
      <c r="B7" s="443"/>
      <c r="C7" s="446"/>
      <c r="D7" s="321" t="s">
        <v>280</v>
      </c>
      <c r="E7" s="322" t="s">
        <v>217</v>
      </c>
      <c r="F7" s="257" t="s">
        <v>14</v>
      </c>
      <c r="G7" s="257" t="s">
        <v>45</v>
      </c>
      <c r="H7" s="328">
        <v>1</v>
      </c>
      <c r="I7" s="328">
        <v>2</v>
      </c>
      <c r="J7" s="328">
        <v>3</v>
      </c>
      <c r="K7" s="214" t="s">
        <v>210</v>
      </c>
      <c r="L7" s="328">
        <v>4</v>
      </c>
      <c r="M7" s="328">
        <v>5</v>
      </c>
      <c r="N7" s="328">
        <v>6</v>
      </c>
      <c r="O7" s="445"/>
      <c r="P7" s="445"/>
    </row>
    <row r="8" spans="1:16" s="83" customFormat="1" ht="51" customHeight="1" x14ac:dyDescent="0.2">
      <c r="A8" s="98">
        <v>1</v>
      </c>
      <c r="B8" s="99" t="s">
        <v>678</v>
      </c>
      <c r="C8" s="100">
        <f>IF(ISERROR(VLOOKUP(B8,'KAYIT LİSTESİ'!$B$4:$H$466,2,0)),"",(VLOOKUP(B8,'KAYIT LİSTESİ'!$B$4:$H$466,2,0)))</f>
        <v>211</v>
      </c>
      <c r="D8" s="101">
        <f>IF(ISERROR(VLOOKUP(B8,'KAYIT LİSTESİ'!$B$4:$H$466,4,0)),"",(VLOOKUP(B8,'KAYIT LİSTESİ'!$B$4:$H$466,4,0)))</f>
        <v>27863</v>
      </c>
      <c r="E8" s="101" t="str">
        <f>IF(ISERROR(VLOOKUP(B8,'KAYIT LİSTESİ'!$B$4:$N$466,13,0)),"",(VLOOKUP(B8,'KAYIT LİSTESİ'!$B$4:$N$466,13,0)))</f>
        <v>F-35</v>
      </c>
      <c r="F8" s="187" t="str">
        <f>IF(ISERROR(VLOOKUP(B8,'KAYIT LİSTESİ'!$B$4:$H$466,5,0)),"",(VLOOKUP(B8,'KAYIT LİSTESİ'!$B$4:$H$466,5,0)))</f>
        <v>GÜLSÜM BAŞTUĞ</v>
      </c>
      <c r="G8" s="187" t="str">
        <f>IF(ISERROR(VLOOKUP(B8,'KAYIT LİSTESİ'!$B$4:$H$466,6,0)),"",(VLOOKUP(B8,'KAYIT LİSTESİ'!$B$4:$H$466,6,0)))</f>
        <v>MUĞLA ÜNİVERSİTESİ SPOR KLUBÜ</v>
      </c>
      <c r="H8" s="180">
        <v>1528</v>
      </c>
      <c r="I8" s="180">
        <v>1776</v>
      </c>
      <c r="J8" s="180">
        <v>1988</v>
      </c>
      <c r="K8" s="215">
        <f>MAX(H8:J8)</f>
        <v>1988</v>
      </c>
      <c r="L8" s="216">
        <v>1992</v>
      </c>
      <c r="M8" s="216">
        <v>1827</v>
      </c>
      <c r="N8" s="216">
        <v>1920</v>
      </c>
      <c r="O8" s="215">
        <f>MAX(H8:N8)</f>
        <v>1992</v>
      </c>
      <c r="P8" s="102"/>
    </row>
    <row r="9" spans="1:16" ht="32.450000000000003" customHeight="1" x14ac:dyDescent="0.2">
      <c r="A9" s="443" t="s">
        <v>6</v>
      </c>
      <c r="B9" s="443"/>
      <c r="C9" s="446" t="s">
        <v>140</v>
      </c>
      <c r="D9" s="452" t="s">
        <v>281</v>
      </c>
      <c r="E9" s="453"/>
      <c r="F9" s="454" t="str">
        <f>'YARIŞMA PROGRAMI'!L26</f>
        <v>AYCAN ÖNEL-26.54</v>
      </c>
      <c r="G9" s="455"/>
      <c r="H9" s="447" t="s">
        <v>268</v>
      </c>
      <c r="I9" s="447"/>
      <c r="J9" s="447"/>
      <c r="K9" s="447"/>
      <c r="L9" s="447"/>
      <c r="M9" s="447"/>
      <c r="N9" s="447"/>
      <c r="O9" s="444" t="s">
        <v>8</v>
      </c>
      <c r="P9" s="444" t="s">
        <v>209</v>
      </c>
    </row>
    <row r="10" spans="1:16" ht="21.75" customHeight="1" x14ac:dyDescent="0.2">
      <c r="A10" s="443"/>
      <c r="B10" s="443"/>
      <c r="C10" s="446"/>
      <c r="D10" s="321" t="s">
        <v>280</v>
      </c>
      <c r="E10" s="322" t="s">
        <v>217</v>
      </c>
      <c r="F10" s="257" t="s">
        <v>14</v>
      </c>
      <c r="G10" s="257" t="s">
        <v>45</v>
      </c>
      <c r="H10" s="328">
        <v>1</v>
      </c>
      <c r="I10" s="328">
        <v>2</v>
      </c>
      <c r="J10" s="328">
        <v>3</v>
      </c>
      <c r="K10" s="214" t="s">
        <v>210</v>
      </c>
      <c r="L10" s="328">
        <v>4</v>
      </c>
      <c r="M10" s="328">
        <v>5</v>
      </c>
      <c r="N10" s="328">
        <v>6</v>
      </c>
      <c r="O10" s="445"/>
      <c r="P10" s="445"/>
    </row>
    <row r="11" spans="1:16" s="83" customFormat="1" ht="51" customHeight="1" x14ac:dyDescent="0.2">
      <c r="A11" s="98">
        <v>1</v>
      </c>
      <c r="B11" s="99" t="s">
        <v>679</v>
      </c>
      <c r="C11" s="100">
        <f>IF(ISERROR(VLOOKUP(B11,'KAYIT LİSTESİ'!$B$4:$H$466,2,0)),"",(VLOOKUP(B11,'KAYIT LİSTESİ'!$B$4:$H$466,2,0)))</f>
        <v>204</v>
      </c>
      <c r="D11" s="101" t="str">
        <f>IF(ISERROR(VLOOKUP(B11,'KAYIT LİSTESİ'!$B$4:$H$466,4,0)),"",(VLOOKUP(B11,'KAYIT LİSTESİ'!$B$4:$H$466,4,0)))</f>
        <v>31.12.1967</v>
      </c>
      <c r="E11" s="101" t="str">
        <f>IF(ISERROR(VLOOKUP(B11,'KAYIT LİSTESİ'!$B$4:$N$466,13,0)),"",(VLOOKUP(B11,'KAYIT LİSTESİ'!$B$4:$N$466,13,0)))</f>
        <v>F-45</v>
      </c>
      <c r="F11" s="187" t="str">
        <f>IF(ISERROR(VLOOKUP(B11,'KAYIT LİSTESİ'!$B$4:$H$466,5,0)),"",(VLOOKUP(B11,'KAYIT LİSTESİ'!$B$4:$H$466,5,0)))</f>
        <v>SEVGI ŞEN</v>
      </c>
      <c r="G11" s="187" t="str">
        <f>IF(ISERROR(VLOOKUP(B11,'KAYIT LİSTESİ'!$B$4:$H$466,6,0)),"",(VLOOKUP(B11,'KAYIT LİSTESİ'!$B$4:$H$466,6,0)))</f>
        <v xml:space="preserve"> FERDİ</v>
      </c>
      <c r="H11" s="180">
        <v>1766</v>
      </c>
      <c r="I11" s="180" t="s">
        <v>1080</v>
      </c>
      <c r="J11" s="180">
        <v>2451</v>
      </c>
      <c r="K11" s="215">
        <f>MAX(H11:J11)</f>
        <v>2451</v>
      </c>
      <c r="L11" s="216">
        <v>2725</v>
      </c>
      <c r="M11" s="216">
        <v>2502</v>
      </c>
      <c r="N11" s="216" t="s">
        <v>1080</v>
      </c>
      <c r="O11" s="215">
        <f>MAX(H11:N11)</f>
        <v>2725</v>
      </c>
      <c r="P11" s="102" t="s">
        <v>1081</v>
      </c>
    </row>
    <row r="12" spans="1:16" s="83" customFormat="1" ht="51" hidden="1" customHeight="1" x14ac:dyDescent="0.2">
      <c r="A12" s="98">
        <v>2</v>
      </c>
      <c r="B12" s="99" t="s">
        <v>680</v>
      </c>
      <c r="C12" s="100" t="str">
        <f>IF(ISERROR(VLOOKUP(B12,'KAYIT LİSTESİ'!$B$4:$H$466,2,0)),"",(VLOOKUP(B12,'KAYIT LİSTESİ'!$B$4:$H$466,2,0)))</f>
        <v/>
      </c>
      <c r="D12" s="101" t="str">
        <f>IF(ISERROR(VLOOKUP(B12,'KAYIT LİSTESİ'!$B$4:$H$466,4,0)),"",(VLOOKUP(B12,'KAYIT LİSTESİ'!$B$4:$H$466,4,0)))</f>
        <v/>
      </c>
      <c r="E12" s="101" t="str">
        <f>IF(ISERROR(VLOOKUP(B12,'KAYIT LİSTESİ'!$B$4:$N$466,13,0)),"",(VLOOKUP(B12,'KAYIT LİSTESİ'!$B$4:$N$466,13,0)))</f>
        <v/>
      </c>
      <c r="F12" s="187" t="str">
        <f>IF(ISERROR(VLOOKUP(B12,'KAYIT LİSTESİ'!$B$4:$H$466,5,0)),"",(VLOOKUP(B12,'KAYIT LİSTESİ'!$B$4:$H$466,5,0)))</f>
        <v/>
      </c>
      <c r="G12" s="187" t="str">
        <f>IF(ISERROR(VLOOKUP(B12,'KAYIT LİSTESİ'!$B$4:$H$466,6,0)),"",(VLOOKUP(B12,'KAYIT LİSTESİ'!$B$4:$H$466,6,0)))</f>
        <v/>
      </c>
      <c r="H12" s="180"/>
      <c r="I12" s="180"/>
      <c r="J12" s="180"/>
      <c r="K12" s="215">
        <f t="shared" ref="K12" si="0">MAX(H12:J12)</f>
        <v>0</v>
      </c>
      <c r="L12" s="216"/>
      <c r="M12" s="216"/>
      <c r="N12" s="216"/>
      <c r="O12" s="215">
        <f t="shared" ref="O12" si="1">MAX(H12:N12)</f>
        <v>0</v>
      </c>
      <c r="P12" s="102"/>
    </row>
    <row r="13" spans="1:16" ht="32.450000000000003" customHeight="1" x14ac:dyDescent="0.2">
      <c r="A13" s="443" t="s">
        <v>6</v>
      </c>
      <c r="B13" s="443"/>
      <c r="C13" s="446" t="s">
        <v>140</v>
      </c>
      <c r="D13" s="452" t="s">
        <v>281</v>
      </c>
      <c r="E13" s="453"/>
      <c r="F13" s="454" t="str">
        <f>'YARIŞMA PROGRAMI'!N26</f>
        <v>AYCAN ÖNEL-25.46</v>
      </c>
      <c r="G13" s="455"/>
      <c r="H13" s="447" t="s">
        <v>270</v>
      </c>
      <c r="I13" s="447"/>
      <c r="J13" s="447"/>
      <c r="K13" s="447"/>
      <c r="L13" s="447"/>
      <c r="M13" s="447"/>
      <c r="N13" s="447"/>
      <c r="O13" s="444" t="s">
        <v>8</v>
      </c>
      <c r="P13" s="444" t="s">
        <v>209</v>
      </c>
    </row>
    <row r="14" spans="1:16" ht="21.75" customHeight="1" x14ac:dyDescent="0.2">
      <c r="A14" s="443"/>
      <c r="B14" s="443"/>
      <c r="C14" s="446"/>
      <c r="D14" s="321" t="s">
        <v>280</v>
      </c>
      <c r="E14" s="322" t="s">
        <v>217</v>
      </c>
      <c r="F14" s="257" t="s">
        <v>14</v>
      </c>
      <c r="G14" s="257" t="s">
        <v>45</v>
      </c>
      <c r="H14" s="328">
        <v>1</v>
      </c>
      <c r="I14" s="328">
        <v>2</v>
      </c>
      <c r="J14" s="328">
        <v>3</v>
      </c>
      <c r="K14" s="214" t="s">
        <v>210</v>
      </c>
      <c r="L14" s="328">
        <v>4</v>
      </c>
      <c r="M14" s="328">
        <v>5</v>
      </c>
      <c r="N14" s="328">
        <v>6</v>
      </c>
      <c r="O14" s="445"/>
      <c r="P14" s="445"/>
    </row>
    <row r="15" spans="1:16" s="83" customFormat="1" ht="51" customHeight="1" x14ac:dyDescent="0.2">
      <c r="A15" s="98">
        <v>1</v>
      </c>
      <c r="B15" s="99" t="s">
        <v>681</v>
      </c>
      <c r="C15" s="100">
        <f>IF(ISERROR(VLOOKUP(B15,'KAYIT LİSTESİ'!$B$4:$H$466,2,0)),"",(VLOOKUP(B15,'KAYIT LİSTESİ'!$B$4:$H$466,2,0)))</f>
        <v>190</v>
      </c>
      <c r="D15" s="101" t="str">
        <f>IF(ISERROR(VLOOKUP(B15,'KAYIT LİSTESİ'!$B$4:$H$466,4,0)),"",(VLOOKUP(B15,'KAYIT LİSTESİ'!$B$4:$H$466,4,0)))</f>
        <v>6.2.1957</v>
      </c>
      <c r="E15" s="101" t="str">
        <f>IF(ISERROR(VLOOKUP(B15,'KAYIT LİSTESİ'!$B$4:$N$466,13,0)),"",(VLOOKUP(B15,'KAYIT LİSTESİ'!$B$4:$N$466,13,0)))</f>
        <v>F-55</v>
      </c>
      <c r="F15" s="187" t="str">
        <f>IF(ISERROR(VLOOKUP(B15,'KAYIT LİSTESİ'!$B$4:$H$466,5,0)),"",(VLOOKUP(B15,'KAYIT LİSTESİ'!$B$4:$H$466,5,0)))</f>
        <v xml:space="preserve">SEVİL YİLDİRİM </v>
      </c>
      <c r="G15" s="187" t="str">
        <f>IF(ISERROR(VLOOKUP(B15,'KAYIT LİSTESİ'!$B$4:$H$466,6,0)),"",(VLOOKUP(B15,'KAYIT LİSTESİ'!$B$4:$H$466,6,0)))</f>
        <v>MUĞLA ÜNİVERSİTESİ SPOR KLUBÜ</v>
      </c>
      <c r="H15" s="180">
        <v>1502</v>
      </c>
      <c r="I15" s="180">
        <v>1405</v>
      </c>
      <c r="J15" s="180">
        <v>1392</v>
      </c>
      <c r="K15" s="215">
        <f t="shared" ref="K15" si="2">MAX(H15:J15)</f>
        <v>1502</v>
      </c>
      <c r="L15" s="216">
        <v>1252</v>
      </c>
      <c r="M15" s="216">
        <v>1274</v>
      </c>
      <c r="N15" s="216">
        <v>1250</v>
      </c>
      <c r="O15" s="215">
        <f t="shared" ref="O15" si="3">MAX(H15:N15)</f>
        <v>1502</v>
      </c>
      <c r="P15" s="102"/>
    </row>
    <row r="16" spans="1:16" ht="32.450000000000003" customHeight="1" x14ac:dyDescent="0.2">
      <c r="A16" s="443" t="s">
        <v>6</v>
      </c>
      <c r="B16" s="443"/>
      <c r="C16" s="446" t="s">
        <v>140</v>
      </c>
      <c r="D16" s="452" t="s">
        <v>281</v>
      </c>
      <c r="E16" s="453"/>
      <c r="F16" s="454" t="str">
        <f>'YARIŞMA PROGRAMI'!O26</f>
        <v>AYCAN ÖNEL-23.80</v>
      </c>
      <c r="G16" s="455"/>
      <c r="H16" s="447" t="s">
        <v>271</v>
      </c>
      <c r="I16" s="447"/>
      <c r="J16" s="447"/>
      <c r="K16" s="447"/>
      <c r="L16" s="447"/>
      <c r="M16" s="447"/>
      <c r="N16" s="447"/>
      <c r="O16" s="444" t="s">
        <v>8</v>
      </c>
      <c r="P16" s="444" t="s">
        <v>209</v>
      </c>
    </row>
    <row r="17" spans="1:16" ht="21.75" customHeight="1" x14ac:dyDescent="0.2">
      <c r="A17" s="443"/>
      <c r="B17" s="443"/>
      <c r="C17" s="446"/>
      <c r="D17" s="321" t="s">
        <v>280</v>
      </c>
      <c r="E17" s="322" t="s">
        <v>217</v>
      </c>
      <c r="F17" s="257" t="s">
        <v>14</v>
      </c>
      <c r="G17" s="257" t="s">
        <v>45</v>
      </c>
      <c r="H17" s="328">
        <v>1</v>
      </c>
      <c r="I17" s="328">
        <v>2</v>
      </c>
      <c r="J17" s="328">
        <v>3</v>
      </c>
      <c r="K17" s="214" t="s">
        <v>210</v>
      </c>
      <c r="L17" s="328">
        <v>4</v>
      </c>
      <c r="M17" s="328">
        <v>5</v>
      </c>
      <c r="N17" s="328">
        <v>6</v>
      </c>
      <c r="O17" s="445"/>
      <c r="P17" s="445"/>
    </row>
    <row r="18" spans="1:16" s="83" customFormat="1" ht="51" customHeight="1" x14ac:dyDescent="0.2">
      <c r="A18" s="98">
        <v>1</v>
      </c>
      <c r="B18" s="99" t="s">
        <v>682</v>
      </c>
      <c r="C18" s="100">
        <f>IF(ISERROR(VLOOKUP(B18,'KAYIT LİSTESİ'!$B$4:$H$466,2,0)),"",(VLOOKUP(B18,'KAYIT LİSTESİ'!$B$4:$H$466,2,0)))</f>
        <v>42</v>
      </c>
      <c r="D18" s="101" t="str">
        <f>IF(ISERROR(VLOOKUP(B18,'KAYIT LİSTESİ'!$B$4:$H$466,4,0)),"",(VLOOKUP(B18,'KAYIT LİSTESİ'!$B$4:$H$466,4,0)))</f>
        <v>1.1.1955</v>
      </c>
      <c r="E18" s="101" t="str">
        <f>IF(ISERROR(VLOOKUP(B18,'KAYIT LİSTESİ'!$B$4:$N$466,13,0)),"",(VLOOKUP(B18,'KAYIT LİSTESİ'!$B$4:$N$466,13,0)))</f>
        <v>F-60</v>
      </c>
      <c r="F18" s="187" t="str">
        <f>IF(ISERROR(VLOOKUP(B18,'KAYIT LİSTESİ'!$B$4:$H$466,5,0)),"",(VLOOKUP(B18,'KAYIT LİSTESİ'!$B$4:$H$466,5,0)))</f>
        <v>NECLA ÖNDER</v>
      </c>
      <c r="G18" s="187" t="str">
        <f>IF(ISERROR(VLOOKUP(B18,'KAYIT LİSTESİ'!$B$4:$H$466,6,0)),"",(VLOOKUP(B18,'KAYIT LİSTESİ'!$B$4:$H$466,6,0)))</f>
        <v>İZMİR MASTERLER ATL. KULÜBÜ</v>
      </c>
      <c r="H18" s="180" t="s">
        <v>1080</v>
      </c>
      <c r="I18" s="180">
        <v>1439</v>
      </c>
      <c r="J18" s="180">
        <v>1583</v>
      </c>
      <c r="K18" s="215">
        <f t="shared" ref="K18" si="4">MAX(H18:J18)</f>
        <v>1583</v>
      </c>
      <c r="L18" s="216">
        <v>1608</v>
      </c>
      <c r="M18" s="216">
        <v>1606</v>
      </c>
      <c r="N18" s="216">
        <v>1744</v>
      </c>
      <c r="O18" s="215">
        <f t="shared" ref="O18" si="5">MAX(H18:N18)</f>
        <v>1744</v>
      </c>
      <c r="P18" s="102"/>
    </row>
    <row r="19" spans="1:16" s="83" customFormat="1" ht="51" hidden="1" customHeight="1" x14ac:dyDescent="0.2">
      <c r="A19" s="98">
        <v>2</v>
      </c>
      <c r="B19" s="99" t="s">
        <v>683</v>
      </c>
      <c r="C19" s="100" t="str">
        <f>IF(ISERROR(VLOOKUP(B19,'KAYIT LİSTESİ'!$B$4:$H$466,2,0)),"",(VLOOKUP(B19,'KAYIT LİSTESİ'!$B$4:$H$466,2,0)))</f>
        <v/>
      </c>
      <c r="D19" s="101" t="str">
        <f>IF(ISERROR(VLOOKUP(B19,'KAYIT LİSTESİ'!$B$4:$H$466,4,0)),"",(VLOOKUP(B19,'KAYIT LİSTESİ'!$B$4:$H$466,4,0)))</f>
        <v/>
      </c>
      <c r="E19" s="101" t="str">
        <f>IF(ISERROR(VLOOKUP(B19,'KAYIT LİSTESİ'!$B$4:$N$466,13,0)),"",(VLOOKUP(B19,'KAYIT LİSTESİ'!$B$4:$N$466,13,0)))</f>
        <v/>
      </c>
      <c r="F19" s="187" t="str">
        <f>IF(ISERROR(VLOOKUP(B19,'KAYIT LİSTESİ'!$B$4:$H$466,5,0)),"",(VLOOKUP(B19,'KAYIT LİSTESİ'!$B$4:$H$466,5,0)))</f>
        <v/>
      </c>
      <c r="G19" s="187" t="str">
        <f>IF(ISERROR(VLOOKUP(B19,'KAYIT LİSTESİ'!$B$4:$H$466,6,0)),"",(VLOOKUP(B19,'KAYIT LİSTESİ'!$B$4:$H$466,6,0)))</f>
        <v/>
      </c>
      <c r="H19" s="180"/>
      <c r="I19" s="180"/>
      <c r="J19" s="180"/>
      <c r="K19" s="215">
        <f t="shared" ref="K19" si="6">MAX(H19:J19)</f>
        <v>0</v>
      </c>
      <c r="L19" s="216"/>
      <c r="M19" s="216"/>
      <c r="N19" s="216"/>
      <c r="O19" s="215">
        <f t="shared" ref="O19" si="7">MAX(H19:N19)</f>
        <v>0</v>
      </c>
      <c r="P19" s="102"/>
    </row>
    <row r="20" spans="1:16" ht="32.450000000000003" hidden="1" customHeight="1" x14ac:dyDescent="0.2">
      <c r="A20" s="443" t="s">
        <v>6</v>
      </c>
      <c r="B20" s="443"/>
      <c r="C20" s="446" t="s">
        <v>140</v>
      </c>
      <c r="D20" s="452" t="s">
        <v>281</v>
      </c>
      <c r="E20" s="453"/>
      <c r="F20" s="454"/>
      <c r="G20" s="455"/>
      <c r="H20" s="447" t="s">
        <v>271</v>
      </c>
      <c r="I20" s="447"/>
      <c r="J20" s="447"/>
      <c r="K20" s="447"/>
      <c r="L20" s="447"/>
      <c r="M20" s="447"/>
      <c r="N20" s="447"/>
      <c r="O20" s="444" t="s">
        <v>8</v>
      </c>
      <c r="P20" s="444" t="s">
        <v>209</v>
      </c>
    </row>
    <row r="21" spans="1:16" ht="21.75" hidden="1" customHeight="1" x14ac:dyDescent="0.2">
      <c r="A21" s="443"/>
      <c r="B21" s="443"/>
      <c r="C21" s="446"/>
      <c r="D21" s="321" t="s">
        <v>280</v>
      </c>
      <c r="E21" s="322" t="s">
        <v>217</v>
      </c>
      <c r="F21" s="257" t="s">
        <v>14</v>
      </c>
      <c r="G21" s="257" t="s">
        <v>45</v>
      </c>
      <c r="H21" s="328">
        <v>1</v>
      </c>
      <c r="I21" s="328">
        <v>2</v>
      </c>
      <c r="J21" s="328">
        <v>3</v>
      </c>
      <c r="K21" s="214" t="s">
        <v>210</v>
      </c>
      <c r="L21" s="328">
        <v>4</v>
      </c>
      <c r="M21" s="328">
        <v>5</v>
      </c>
      <c r="N21" s="328">
        <v>6</v>
      </c>
      <c r="O21" s="445"/>
      <c r="P21" s="445"/>
    </row>
    <row r="22" spans="1:16" s="83" customFormat="1" ht="51" hidden="1" customHeight="1" x14ac:dyDescent="0.2">
      <c r="A22" s="98">
        <v>1</v>
      </c>
      <c r="B22" s="99" t="s">
        <v>684</v>
      </c>
      <c r="C22" s="100" t="str">
        <f>IF(ISERROR(VLOOKUP(B22,'KAYIT LİSTESİ'!$B$4:$H$466,2,0)),"",(VLOOKUP(B22,'KAYIT LİSTESİ'!$B$4:$H$466,2,0)))</f>
        <v/>
      </c>
      <c r="D22" s="101" t="str">
        <f>IF(ISERROR(VLOOKUP(B22,'KAYIT LİSTESİ'!$B$4:$H$466,4,0)),"",(VLOOKUP(B22,'KAYIT LİSTESİ'!$B$4:$H$466,4,0)))</f>
        <v/>
      </c>
      <c r="E22" s="101" t="str">
        <f>IF(ISERROR(VLOOKUP(B22,'KAYIT LİSTESİ'!$B$4:$N$466,13,0)),"",(VLOOKUP(B22,'KAYIT LİSTESİ'!$B$4:$N$466,13,0)))</f>
        <v/>
      </c>
      <c r="F22" s="187" t="str">
        <f>IF(ISERROR(VLOOKUP(B22,'KAYIT LİSTESİ'!$B$4:$H$466,5,0)),"",(VLOOKUP(B22,'KAYIT LİSTESİ'!$B$4:$H$466,5,0)))</f>
        <v/>
      </c>
      <c r="G22" s="187" t="str">
        <f>IF(ISERROR(VLOOKUP(B22,'KAYIT LİSTESİ'!$B$4:$H$466,6,0)),"",(VLOOKUP(B22,'KAYIT LİSTESİ'!$B$4:$H$466,6,0)))</f>
        <v/>
      </c>
      <c r="H22" s="180"/>
      <c r="I22" s="180"/>
      <c r="J22" s="180"/>
      <c r="K22" s="215">
        <f t="shared" ref="K22" si="8">MAX(H22:J22)</f>
        <v>0</v>
      </c>
      <c r="L22" s="216"/>
      <c r="M22" s="216"/>
      <c r="N22" s="216"/>
      <c r="O22" s="215">
        <f t="shared" ref="O22" si="9">MAX(H22:N22)</f>
        <v>0</v>
      </c>
      <c r="P22" s="102"/>
    </row>
    <row r="23" spans="1:16" ht="32.450000000000003" hidden="1" customHeight="1" x14ac:dyDescent="0.2">
      <c r="A23" s="443" t="s">
        <v>6</v>
      </c>
      <c r="B23" s="443"/>
      <c r="C23" s="446" t="s">
        <v>140</v>
      </c>
      <c r="D23" s="452" t="s">
        <v>281</v>
      </c>
      <c r="E23" s="453"/>
      <c r="F23" s="454"/>
      <c r="G23" s="455"/>
      <c r="H23" s="447" t="s">
        <v>272</v>
      </c>
      <c r="I23" s="447"/>
      <c r="J23" s="447"/>
      <c r="K23" s="447"/>
      <c r="L23" s="447"/>
      <c r="M23" s="447"/>
      <c r="N23" s="447"/>
      <c r="O23" s="444" t="s">
        <v>8</v>
      </c>
      <c r="P23" s="444" t="s">
        <v>209</v>
      </c>
    </row>
    <row r="24" spans="1:16" ht="21.75" hidden="1" customHeight="1" x14ac:dyDescent="0.2">
      <c r="A24" s="443"/>
      <c r="B24" s="443"/>
      <c r="C24" s="446"/>
      <c r="D24" s="321" t="s">
        <v>280</v>
      </c>
      <c r="E24" s="322" t="s">
        <v>217</v>
      </c>
      <c r="F24" s="257" t="s">
        <v>14</v>
      </c>
      <c r="G24" s="257" t="s">
        <v>45</v>
      </c>
      <c r="H24" s="328">
        <v>1</v>
      </c>
      <c r="I24" s="328">
        <v>2</v>
      </c>
      <c r="J24" s="328">
        <v>3</v>
      </c>
      <c r="K24" s="214" t="s">
        <v>210</v>
      </c>
      <c r="L24" s="328">
        <v>4</v>
      </c>
      <c r="M24" s="328">
        <v>5</v>
      </c>
      <c r="N24" s="328">
        <v>6</v>
      </c>
      <c r="O24" s="445"/>
      <c r="P24" s="445"/>
    </row>
    <row r="25" spans="1:16" s="83" customFormat="1" ht="51" hidden="1" customHeight="1" x14ac:dyDescent="0.2">
      <c r="A25" s="98">
        <v>1</v>
      </c>
      <c r="B25" s="99" t="s">
        <v>685</v>
      </c>
      <c r="C25" s="100" t="str">
        <f>IF(ISERROR(VLOOKUP(B25,'KAYIT LİSTESİ'!$B$4:$H$466,2,0)),"",(VLOOKUP(B25,'KAYIT LİSTESİ'!$B$4:$H$466,2,0)))</f>
        <v/>
      </c>
      <c r="D25" s="101" t="str">
        <f>IF(ISERROR(VLOOKUP(B25,'KAYIT LİSTESİ'!$B$4:$H$466,4,0)),"",(VLOOKUP(B25,'KAYIT LİSTESİ'!$B$4:$H$466,4,0)))</f>
        <v/>
      </c>
      <c r="E25" s="101" t="str">
        <f>IF(ISERROR(VLOOKUP(B25,'KAYIT LİSTESİ'!$B$4:$N$466,13,0)),"",(VLOOKUP(B25,'KAYIT LİSTESİ'!$B$4:$N$466,13,0)))</f>
        <v/>
      </c>
      <c r="F25" s="187" t="str">
        <f>IF(ISERROR(VLOOKUP(B25,'KAYIT LİSTESİ'!$B$4:$H$466,5,0)),"",(VLOOKUP(B25,'KAYIT LİSTESİ'!$B$4:$H$466,5,0)))</f>
        <v/>
      </c>
      <c r="G25" s="187" t="str">
        <f>IF(ISERROR(VLOOKUP(B25,'KAYIT LİSTESİ'!$B$4:$H$466,6,0)),"",(VLOOKUP(B25,'KAYIT LİSTESİ'!$B$4:$H$466,6,0)))</f>
        <v/>
      </c>
      <c r="H25" s="180"/>
      <c r="I25" s="180"/>
      <c r="J25" s="180"/>
      <c r="K25" s="215">
        <f t="shared" ref="K25:K26" si="10">MAX(H25:J25)</f>
        <v>0</v>
      </c>
      <c r="L25" s="216"/>
      <c r="M25" s="216"/>
      <c r="N25" s="216"/>
      <c r="O25" s="215">
        <f t="shared" ref="O25:O26" si="11">MAX(H25:N25)</f>
        <v>0</v>
      </c>
      <c r="P25" s="102"/>
    </row>
    <row r="26" spans="1:16" s="83" customFormat="1" ht="51" hidden="1" customHeight="1" x14ac:dyDescent="0.2">
      <c r="A26" s="98">
        <v>2</v>
      </c>
      <c r="B26" s="99" t="s">
        <v>686</v>
      </c>
      <c r="C26" s="100" t="str">
        <f>IF(ISERROR(VLOOKUP(B26,'KAYIT LİSTESİ'!$B$4:$H$466,2,0)),"",(VLOOKUP(B26,'KAYIT LİSTESİ'!$B$4:$H$466,2,0)))</f>
        <v/>
      </c>
      <c r="D26" s="101" t="str">
        <f>IF(ISERROR(VLOOKUP(B26,'KAYIT LİSTESİ'!$B$4:$H$466,4,0)),"",(VLOOKUP(B26,'KAYIT LİSTESİ'!$B$4:$H$466,4,0)))</f>
        <v/>
      </c>
      <c r="E26" s="101" t="str">
        <f>IF(ISERROR(VLOOKUP(B26,'KAYIT LİSTESİ'!$B$4:$N$466,13,0)),"",(VLOOKUP(B26,'KAYIT LİSTESİ'!$B$4:$N$466,13,0)))</f>
        <v/>
      </c>
      <c r="F26" s="187" t="str">
        <f>IF(ISERROR(VLOOKUP(B26,'KAYIT LİSTESİ'!$B$4:$H$466,5,0)),"",(VLOOKUP(B26,'KAYIT LİSTESİ'!$B$4:$H$466,5,0)))</f>
        <v/>
      </c>
      <c r="G26" s="187" t="str">
        <f>IF(ISERROR(VLOOKUP(B26,'KAYIT LİSTESİ'!$B$4:$H$466,6,0)),"",(VLOOKUP(B26,'KAYIT LİSTESİ'!$B$4:$H$466,6,0)))</f>
        <v/>
      </c>
      <c r="H26" s="180"/>
      <c r="I26" s="180"/>
      <c r="J26" s="180"/>
      <c r="K26" s="215">
        <f t="shared" si="10"/>
        <v>0</v>
      </c>
      <c r="L26" s="216"/>
      <c r="M26" s="216"/>
      <c r="N26" s="216"/>
      <c r="O26" s="215">
        <f t="shared" si="11"/>
        <v>0</v>
      </c>
      <c r="P26" s="102"/>
    </row>
    <row r="27" spans="1:16" ht="28.9" hidden="1" customHeight="1" x14ac:dyDescent="0.2">
      <c r="A27" s="443" t="s">
        <v>6</v>
      </c>
      <c r="B27" s="443"/>
      <c r="C27" s="446" t="s">
        <v>140</v>
      </c>
      <c r="D27" s="452" t="s">
        <v>281</v>
      </c>
      <c r="E27" s="453"/>
      <c r="F27" s="454"/>
      <c r="G27" s="455"/>
      <c r="H27" s="447" t="s">
        <v>277</v>
      </c>
      <c r="I27" s="447"/>
      <c r="J27" s="447"/>
      <c r="K27" s="447"/>
      <c r="L27" s="447"/>
      <c r="M27" s="447"/>
      <c r="N27" s="447"/>
      <c r="O27" s="444" t="s">
        <v>8</v>
      </c>
      <c r="P27" s="444" t="s">
        <v>209</v>
      </c>
    </row>
    <row r="28" spans="1:16" ht="22.9" hidden="1" customHeight="1" x14ac:dyDescent="0.2">
      <c r="A28" s="443"/>
      <c r="B28" s="443"/>
      <c r="C28" s="446"/>
      <c r="D28" s="321" t="s">
        <v>280</v>
      </c>
      <c r="E28" s="322" t="s">
        <v>217</v>
      </c>
      <c r="F28" s="257" t="s">
        <v>14</v>
      </c>
      <c r="G28" s="257" t="s">
        <v>45</v>
      </c>
      <c r="H28" s="328">
        <v>1</v>
      </c>
      <c r="I28" s="328">
        <v>2</v>
      </c>
      <c r="J28" s="328">
        <v>3</v>
      </c>
      <c r="K28" s="214" t="s">
        <v>210</v>
      </c>
      <c r="L28" s="328">
        <v>4</v>
      </c>
      <c r="M28" s="328">
        <v>5</v>
      </c>
      <c r="N28" s="328">
        <v>6</v>
      </c>
      <c r="O28" s="445"/>
      <c r="P28" s="445"/>
    </row>
    <row r="29" spans="1:16" s="83" customFormat="1" ht="51" hidden="1" customHeight="1" x14ac:dyDescent="0.2">
      <c r="A29" s="98">
        <v>1</v>
      </c>
      <c r="B29" s="99" t="s">
        <v>687</v>
      </c>
      <c r="C29" s="100" t="str">
        <f>IF(ISERROR(VLOOKUP(B29,'KAYIT LİSTESİ'!$B$4:$H$466,2,0)),"",(VLOOKUP(B29,'KAYIT LİSTESİ'!$B$4:$H$466,2,0)))</f>
        <v/>
      </c>
      <c r="D29" s="101" t="str">
        <f>IF(ISERROR(VLOOKUP(B29,'KAYIT LİSTESİ'!$B$4:$H$466,4,0)),"",(VLOOKUP(B29,'KAYIT LİSTESİ'!$B$4:$H$466,4,0)))</f>
        <v/>
      </c>
      <c r="E29" s="101" t="str">
        <f>IF(ISERROR(VLOOKUP(B29,'KAYIT LİSTESİ'!$B$4:$N$466,13,0)),"",(VLOOKUP(B29,'KAYIT LİSTESİ'!$B$4:$N$466,13,0)))</f>
        <v/>
      </c>
      <c r="F29" s="187" t="str">
        <f>IF(ISERROR(VLOOKUP(B29,'KAYIT LİSTESİ'!$B$4:$H$466,5,0)),"",(VLOOKUP(B29,'KAYIT LİSTESİ'!$B$4:$H$466,5,0)))</f>
        <v/>
      </c>
      <c r="G29" s="187" t="str">
        <f>IF(ISERROR(VLOOKUP(B29,'KAYIT LİSTESİ'!$B$4:$H$466,6,0)),"",(VLOOKUP(B29,'KAYIT LİSTESİ'!$B$4:$H$466,6,0)))</f>
        <v/>
      </c>
      <c r="H29" s="180"/>
      <c r="I29" s="180"/>
      <c r="J29" s="180"/>
      <c r="K29" s="215">
        <f t="shared" ref="K29:K31" si="12">MAX(H29:J29)</f>
        <v>0</v>
      </c>
      <c r="L29" s="216"/>
      <c r="M29" s="216"/>
      <c r="N29" s="216"/>
      <c r="O29" s="215">
        <f t="shared" ref="O29:O31" si="13">MAX(H29:N29)</f>
        <v>0</v>
      </c>
      <c r="P29" s="102"/>
    </row>
    <row r="30" spans="1:16" s="83" customFormat="1" ht="51" hidden="1" customHeight="1" x14ac:dyDescent="0.2">
      <c r="A30" s="98">
        <v>2</v>
      </c>
      <c r="B30" s="99" t="s">
        <v>688</v>
      </c>
      <c r="C30" s="100" t="str">
        <f>IF(ISERROR(VLOOKUP(B30,'KAYIT LİSTESİ'!$B$4:$H$466,2,0)),"",(VLOOKUP(B30,'KAYIT LİSTESİ'!$B$4:$H$466,2,0)))</f>
        <v/>
      </c>
      <c r="D30" s="101" t="str">
        <f>IF(ISERROR(VLOOKUP(B30,'KAYIT LİSTESİ'!$B$4:$H$466,4,0)),"",(VLOOKUP(B30,'KAYIT LİSTESİ'!$B$4:$H$466,4,0)))</f>
        <v/>
      </c>
      <c r="E30" s="101" t="str">
        <f>IF(ISERROR(VLOOKUP(B30,'KAYIT LİSTESİ'!$B$4:$N$466,13,0)),"",(VLOOKUP(B30,'KAYIT LİSTESİ'!$B$4:$N$466,13,0)))</f>
        <v/>
      </c>
      <c r="F30" s="187" t="str">
        <f>IF(ISERROR(VLOOKUP(B30,'KAYIT LİSTESİ'!$B$4:$H$466,5,0)),"",(VLOOKUP(B30,'KAYIT LİSTESİ'!$B$4:$H$466,5,0)))</f>
        <v/>
      </c>
      <c r="G30" s="187" t="str">
        <f>IF(ISERROR(VLOOKUP(B30,'KAYIT LİSTESİ'!$B$4:$H$466,6,0)),"",(VLOOKUP(B30,'KAYIT LİSTESİ'!$B$4:$H$466,6,0)))</f>
        <v/>
      </c>
      <c r="H30" s="180"/>
      <c r="I30" s="180"/>
      <c r="J30" s="180"/>
      <c r="K30" s="215">
        <f t="shared" si="12"/>
        <v>0</v>
      </c>
      <c r="L30" s="216"/>
      <c r="M30" s="216"/>
      <c r="N30" s="216"/>
      <c r="O30" s="215">
        <f t="shared" si="13"/>
        <v>0</v>
      </c>
      <c r="P30" s="102"/>
    </row>
    <row r="31" spans="1:16" s="83" customFormat="1" ht="51" hidden="1" customHeight="1" x14ac:dyDescent="0.2">
      <c r="A31" s="98">
        <v>3</v>
      </c>
      <c r="B31" s="99" t="s">
        <v>689</v>
      </c>
      <c r="C31" s="100" t="str">
        <f>IF(ISERROR(VLOOKUP(B31,'KAYIT LİSTESİ'!$B$4:$H$466,2,0)),"",(VLOOKUP(B31,'KAYIT LİSTESİ'!$B$4:$H$466,2,0)))</f>
        <v/>
      </c>
      <c r="D31" s="101" t="str">
        <f>IF(ISERROR(VLOOKUP(B31,'KAYIT LİSTESİ'!$B$4:$H$466,4,0)),"",(VLOOKUP(B31,'KAYIT LİSTESİ'!$B$4:$H$466,4,0)))</f>
        <v/>
      </c>
      <c r="E31" s="101" t="str">
        <f>IF(ISERROR(VLOOKUP(B31,'KAYIT LİSTESİ'!$B$4:$N$466,13,0)),"",(VLOOKUP(B31,'KAYIT LİSTESİ'!$B$4:$N$466,13,0)))</f>
        <v/>
      </c>
      <c r="F31" s="187" t="str">
        <f>IF(ISERROR(VLOOKUP(B31,'KAYIT LİSTESİ'!$B$4:$H$466,5,0)),"",(VLOOKUP(B31,'KAYIT LİSTESİ'!$B$4:$H$466,5,0)))</f>
        <v/>
      </c>
      <c r="G31" s="187" t="str">
        <f>IF(ISERROR(VLOOKUP(B31,'KAYIT LİSTESİ'!$B$4:$H$466,6,0)),"",(VLOOKUP(B31,'KAYIT LİSTESİ'!$B$4:$H$466,6,0)))</f>
        <v/>
      </c>
      <c r="H31" s="180"/>
      <c r="I31" s="180"/>
      <c r="J31" s="180"/>
      <c r="K31" s="215">
        <f t="shared" si="12"/>
        <v>0</v>
      </c>
      <c r="L31" s="216"/>
      <c r="M31" s="216"/>
      <c r="N31" s="216"/>
      <c r="O31" s="215">
        <f t="shared" si="13"/>
        <v>0</v>
      </c>
      <c r="P31" s="102"/>
    </row>
    <row r="32" spans="1:16" ht="28.9" hidden="1" customHeight="1" x14ac:dyDescent="0.2">
      <c r="A32" s="443" t="s">
        <v>6</v>
      </c>
      <c r="B32" s="443"/>
      <c r="C32" s="446" t="s">
        <v>140</v>
      </c>
      <c r="D32" s="452" t="s">
        <v>281</v>
      </c>
      <c r="E32" s="453"/>
      <c r="F32" s="454"/>
      <c r="G32" s="455"/>
      <c r="H32" s="447" t="s">
        <v>273</v>
      </c>
      <c r="I32" s="447"/>
      <c r="J32" s="447"/>
      <c r="K32" s="447"/>
      <c r="L32" s="447"/>
      <c r="M32" s="447"/>
      <c r="N32" s="447"/>
      <c r="O32" s="444" t="s">
        <v>8</v>
      </c>
      <c r="P32" s="444" t="s">
        <v>209</v>
      </c>
    </row>
    <row r="33" spans="1:16" ht="22.9" hidden="1" customHeight="1" x14ac:dyDescent="0.2">
      <c r="A33" s="443"/>
      <c r="B33" s="443"/>
      <c r="C33" s="446"/>
      <c r="D33" s="321" t="s">
        <v>280</v>
      </c>
      <c r="E33" s="322" t="s">
        <v>217</v>
      </c>
      <c r="F33" s="257" t="s">
        <v>14</v>
      </c>
      <c r="G33" s="257" t="s">
        <v>45</v>
      </c>
      <c r="H33" s="328">
        <v>1</v>
      </c>
      <c r="I33" s="328">
        <v>2</v>
      </c>
      <c r="J33" s="328">
        <v>3</v>
      </c>
      <c r="K33" s="214" t="s">
        <v>210</v>
      </c>
      <c r="L33" s="328">
        <v>4</v>
      </c>
      <c r="M33" s="328">
        <v>5</v>
      </c>
      <c r="N33" s="328">
        <v>6</v>
      </c>
      <c r="O33" s="445"/>
      <c r="P33" s="445"/>
    </row>
    <row r="34" spans="1:16" s="83" customFormat="1" ht="51" hidden="1" customHeight="1" x14ac:dyDescent="0.2">
      <c r="A34" s="98">
        <v>1</v>
      </c>
      <c r="B34" s="99" t="s">
        <v>690</v>
      </c>
      <c r="C34" s="100" t="str">
        <f>IF(ISERROR(VLOOKUP(B34,'KAYIT LİSTESİ'!$B$4:$H$466,2,0)),"",(VLOOKUP(B34,'KAYIT LİSTESİ'!$B$4:$H$466,2,0)))</f>
        <v/>
      </c>
      <c r="D34" s="101" t="str">
        <f>IF(ISERROR(VLOOKUP(B34,'KAYIT LİSTESİ'!$B$4:$H$466,4,0)),"",(VLOOKUP(B34,'KAYIT LİSTESİ'!$B$4:$H$466,4,0)))</f>
        <v/>
      </c>
      <c r="E34" s="101" t="str">
        <f>IF(ISERROR(VLOOKUP(B34,'KAYIT LİSTESİ'!$B$4:$N$466,13,0)),"",(VLOOKUP(B34,'KAYIT LİSTESİ'!$B$4:$N$466,13,0)))</f>
        <v/>
      </c>
      <c r="F34" s="187" t="str">
        <f>IF(ISERROR(VLOOKUP(B34,'KAYIT LİSTESİ'!$B$4:$H$466,5,0)),"",(VLOOKUP(B34,'KAYIT LİSTESİ'!$B$4:$H$466,5,0)))</f>
        <v/>
      </c>
      <c r="G34" s="187" t="str">
        <f>IF(ISERROR(VLOOKUP(B34,'KAYIT LİSTESİ'!$B$4:$H$466,6,0)),"",(VLOOKUP(B34,'KAYIT LİSTESİ'!$B$4:$H$466,6,0)))</f>
        <v/>
      </c>
      <c r="H34" s="180"/>
      <c r="I34" s="180"/>
      <c r="J34" s="180"/>
      <c r="K34" s="215">
        <f t="shared" ref="K34" si="14">MAX(H34:J34)</f>
        <v>0</v>
      </c>
      <c r="L34" s="216"/>
      <c r="M34" s="216"/>
      <c r="N34" s="216"/>
      <c r="O34" s="215">
        <f t="shared" ref="O34" si="15">MAX(H34:N34)</f>
        <v>0</v>
      </c>
      <c r="P34" s="102"/>
    </row>
    <row r="35" spans="1:16" s="87" customFormat="1" ht="9" customHeight="1" x14ac:dyDescent="0.2">
      <c r="A35" s="329"/>
      <c r="B35" s="329"/>
      <c r="C35" s="329"/>
      <c r="D35" s="86"/>
      <c r="E35" s="86"/>
      <c r="F35" s="329"/>
      <c r="O35" s="88"/>
      <c r="P35" s="329"/>
    </row>
    <row r="36" spans="1:16" s="87" customFormat="1" ht="25.5" customHeight="1" x14ac:dyDescent="0.2">
      <c r="A36" s="441" t="s">
        <v>4</v>
      </c>
      <c r="B36" s="441"/>
      <c r="C36" s="441"/>
      <c r="D36" s="441"/>
      <c r="E36" s="329"/>
      <c r="F36" s="330" t="s">
        <v>0</v>
      </c>
      <c r="G36" s="330" t="s">
        <v>1</v>
      </c>
      <c r="H36" s="442" t="s">
        <v>2</v>
      </c>
      <c r="I36" s="442"/>
      <c r="J36" s="442"/>
      <c r="K36" s="442"/>
      <c r="L36" s="442"/>
      <c r="M36" s="442"/>
      <c r="N36" s="442"/>
      <c r="O36" s="442" t="s">
        <v>3</v>
      </c>
      <c r="P36" s="442"/>
    </row>
  </sheetData>
  <mergeCells count="78">
    <mergeCell ref="A1:P1"/>
    <mergeCell ref="A2:P2"/>
    <mergeCell ref="A3:C3"/>
    <mergeCell ref="D3:F3"/>
    <mergeCell ref="H3:J3"/>
    <mergeCell ref="N3:P3"/>
    <mergeCell ref="A4:C4"/>
    <mergeCell ref="D4:F4"/>
    <mergeCell ref="I4:J4"/>
    <mergeCell ref="L4:M4"/>
    <mergeCell ref="N4:O4"/>
    <mergeCell ref="H6:N6"/>
    <mergeCell ref="O6:O7"/>
    <mergeCell ref="P6:P7"/>
    <mergeCell ref="A9:A10"/>
    <mergeCell ref="B9:B10"/>
    <mergeCell ref="C9:C10"/>
    <mergeCell ref="D9:E9"/>
    <mergeCell ref="F9:G9"/>
    <mergeCell ref="H9:N9"/>
    <mergeCell ref="O9:O10"/>
    <mergeCell ref="A6:A7"/>
    <mergeCell ref="B6:B7"/>
    <mergeCell ref="C6:C7"/>
    <mergeCell ref="D6:E6"/>
    <mergeCell ref="F6:G6"/>
    <mergeCell ref="P9:P10"/>
    <mergeCell ref="A13:A14"/>
    <mergeCell ref="B13:B14"/>
    <mergeCell ref="C13:C14"/>
    <mergeCell ref="D13:E13"/>
    <mergeCell ref="F13:G13"/>
    <mergeCell ref="H13:N13"/>
    <mergeCell ref="O13:O14"/>
    <mergeCell ref="P13:P14"/>
    <mergeCell ref="O16:O17"/>
    <mergeCell ref="P16:P17"/>
    <mergeCell ref="H20:N20"/>
    <mergeCell ref="O20:O21"/>
    <mergeCell ref="P20:P21"/>
    <mergeCell ref="A16:A17"/>
    <mergeCell ref="B16:B17"/>
    <mergeCell ref="C16:C17"/>
    <mergeCell ref="D16:E16"/>
    <mergeCell ref="F16:G16"/>
    <mergeCell ref="H16:N16"/>
    <mergeCell ref="A20:A21"/>
    <mergeCell ref="B20:B21"/>
    <mergeCell ref="C20:C21"/>
    <mergeCell ref="D20:E20"/>
    <mergeCell ref="F20:G20"/>
    <mergeCell ref="O23:O24"/>
    <mergeCell ref="P23:P24"/>
    <mergeCell ref="A27:A28"/>
    <mergeCell ref="B27:B28"/>
    <mergeCell ref="C27:C28"/>
    <mergeCell ref="D27:E27"/>
    <mergeCell ref="F27:G27"/>
    <mergeCell ref="H27:N27"/>
    <mergeCell ref="O27:O28"/>
    <mergeCell ref="P27:P28"/>
    <mergeCell ref="A23:A24"/>
    <mergeCell ref="B23:B24"/>
    <mergeCell ref="C23:C24"/>
    <mergeCell ref="D23:E23"/>
    <mergeCell ref="F23:G23"/>
    <mergeCell ref="H23:N23"/>
    <mergeCell ref="P32:P33"/>
    <mergeCell ref="A36:D36"/>
    <mergeCell ref="H36:N36"/>
    <mergeCell ref="O36:P36"/>
    <mergeCell ref="A32:A33"/>
    <mergeCell ref="B32:B33"/>
    <mergeCell ref="C32:C33"/>
    <mergeCell ref="D32:E32"/>
    <mergeCell ref="F32:G32"/>
    <mergeCell ref="H32:N32"/>
    <mergeCell ref="O32:O33"/>
  </mergeCells>
  <conditionalFormatting sqref="O11:O12 O15 O19 O22">
    <cfRule type="cellIs" dxfId="16" priority="18" operator="equal">
      <formula>0</formula>
    </cfRule>
  </conditionalFormatting>
  <conditionalFormatting sqref="O8">
    <cfRule type="cellIs" dxfId="15" priority="17" operator="equal">
      <formula>0</formula>
    </cfRule>
  </conditionalFormatting>
  <conditionalFormatting sqref="O25">
    <cfRule type="cellIs" dxfId="14" priority="16" operator="equal">
      <formula>0</formula>
    </cfRule>
  </conditionalFormatting>
  <conditionalFormatting sqref="O29:O31">
    <cfRule type="cellIs" dxfId="13" priority="15" operator="equal">
      <formula>0</formula>
    </cfRule>
  </conditionalFormatting>
  <conditionalFormatting sqref="K11:K12">
    <cfRule type="cellIs" dxfId="12" priority="13" operator="equal">
      <formula>0</formula>
    </cfRule>
  </conditionalFormatting>
  <conditionalFormatting sqref="K8">
    <cfRule type="cellIs" dxfId="11" priority="14" operator="equal">
      <formula>0</formula>
    </cfRule>
  </conditionalFormatting>
  <conditionalFormatting sqref="K15">
    <cfRule type="cellIs" dxfId="10" priority="12" operator="equal">
      <formula>0</formula>
    </cfRule>
  </conditionalFormatting>
  <conditionalFormatting sqref="K19">
    <cfRule type="cellIs" dxfId="9" priority="11" operator="equal">
      <formula>0</formula>
    </cfRule>
  </conditionalFormatting>
  <conditionalFormatting sqref="K22">
    <cfRule type="cellIs" dxfId="8" priority="10" operator="equal">
      <formula>0</formula>
    </cfRule>
  </conditionalFormatting>
  <conditionalFormatting sqref="K29:K31">
    <cfRule type="cellIs" dxfId="7" priority="7" operator="equal">
      <formula>0</formula>
    </cfRule>
  </conditionalFormatting>
  <conditionalFormatting sqref="K25">
    <cfRule type="cellIs" dxfId="6" priority="8" operator="equal">
      <formula>0</formula>
    </cfRule>
  </conditionalFormatting>
  <conditionalFormatting sqref="O26">
    <cfRule type="cellIs" dxfId="5" priority="6" operator="equal">
      <formula>0</formula>
    </cfRule>
  </conditionalFormatting>
  <conditionalFormatting sqref="K26">
    <cfRule type="cellIs" dxfId="4" priority="5" operator="equal">
      <formula>0</formula>
    </cfRule>
  </conditionalFormatting>
  <conditionalFormatting sqref="O18">
    <cfRule type="cellIs" dxfId="3" priority="4" operator="equal">
      <formula>0</formula>
    </cfRule>
  </conditionalFormatting>
  <conditionalFormatting sqref="K18">
    <cfRule type="cellIs" dxfId="2" priority="3" operator="equal">
      <formula>0</formula>
    </cfRule>
  </conditionalFormatting>
  <conditionalFormatting sqref="O34">
    <cfRule type="cellIs" dxfId="1" priority="2" operator="equal">
      <formula>0</formula>
    </cfRule>
  </conditionalFormatting>
  <conditionalFormatting sqref="K34">
    <cfRule type="cellIs" dxfId="0"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6"/>
  <sheetViews>
    <sheetView view="pageBreakPreview" zoomScale="80" zoomScaleNormal="100" zoomScaleSheetLayoutView="80" workbookViewId="0">
      <selection activeCell="O12" sqref="O12"/>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9.425781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335"/>
      <c r="E3" s="480" t="str">
        <f>'YARIŞMA PROGRAMI'!C27</f>
        <v>10.000 Metre</v>
      </c>
      <c r="F3" s="480"/>
      <c r="G3" s="474"/>
      <c r="H3" s="474"/>
      <c r="I3" s="11"/>
      <c r="J3" s="481"/>
      <c r="K3" s="481"/>
      <c r="L3" s="481"/>
      <c r="M3" s="12"/>
      <c r="N3" s="12"/>
      <c r="O3" s="336"/>
      <c r="P3" s="475"/>
      <c r="Q3" s="475"/>
      <c r="R3" s="475"/>
    </row>
    <row r="4" spans="1:18" s="13" customFormat="1" ht="17.25" customHeight="1" x14ac:dyDescent="0.2">
      <c r="A4" s="472" t="s">
        <v>145</v>
      </c>
      <c r="B4" s="472"/>
      <c r="C4" s="472"/>
      <c r="D4" s="334"/>
      <c r="E4" s="479" t="str">
        <f>'YARIŞMA BİLGİLERİ'!F21</f>
        <v>Master Kadınlar</v>
      </c>
      <c r="F4" s="479"/>
      <c r="G4" s="35"/>
      <c r="H4" s="35"/>
      <c r="I4" s="35"/>
      <c r="J4" s="35"/>
      <c r="K4" s="35"/>
      <c r="L4" s="35"/>
      <c r="M4" s="36"/>
      <c r="N4" s="36"/>
      <c r="O4" s="81" t="s">
        <v>5</v>
      </c>
      <c r="P4" s="380">
        <f>'YARIŞMA PROGRAMI'!B27</f>
        <v>42211.805555555555</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5.9" customHeight="1" x14ac:dyDescent="0.2">
      <c r="A6" s="469" t="s">
        <v>12</v>
      </c>
      <c r="B6" s="470" t="s">
        <v>141</v>
      </c>
      <c r="C6" s="462" t="s">
        <v>281</v>
      </c>
      <c r="D6" s="463"/>
      <c r="E6" s="464" t="str">
        <f>'YARIŞMA PROGRAMI'!J11</f>
        <v>BAHAR DOĞAN-33:19.71</v>
      </c>
      <c r="F6" s="465"/>
      <c r="G6" s="466" t="s">
        <v>15</v>
      </c>
      <c r="H6" s="467" t="s">
        <v>27</v>
      </c>
      <c r="J6" s="485" t="s">
        <v>16</v>
      </c>
      <c r="K6" s="486"/>
      <c r="L6" s="486"/>
      <c r="M6" s="486"/>
      <c r="N6" s="486"/>
      <c r="O6" s="486"/>
      <c r="P6" s="486"/>
      <c r="Q6" s="486"/>
      <c r="R6" s="487"/>
    </row>
    <row r="7" spans="1:18" ht="25.9" customHeight="1" x14ac:dyDescent="0.2">
      <c r="A7" s="469"/>
      <c r="B7" s="471"/>
      <c r="C7" s="337" t="s">
        <v>280</v>
      </c>
      <c r="D7" s="338" t="s">
        <v>217</v>
      </c>
      <c r="E7" s="333" t="s">
        <v>14</v>
      </c>
      <c r="F7" s="333" t="s">
        <v>45</v>
      </c>
      <c r="G7" s="466"/>
      <c r="H7" s="468"/>
      <c r="I7" s="21"/>
      <c r="J7" s="45" t="s">
        <v>12</v>
      </c>
      <c r="K7" s="42" t="s">
        <v>142</v>
      </c>
      <c r="L7" s="42" t="s">
        <v>141</v>
      </c>
      <c r="M7" s="43" t="s">
        <v>13</v>
      </c>
      <c r="N7" s="43" t="s">
        <v>217</v>
      </c>
      <c r="O7" s="44" t="s">
        <v>14</v>
      </c>
      <c r="P7" s="44" t="s">
        <v>45</v>
      </c>
      <c r="Q7" s="42" t="s">
        <v>15</v>
      </c>
      <c r="R7" s="42" t="s">
        <v>27</v>
      </c>
    </row>
    <row r="8" spans="1:18" s="20" customFormat="1" ht="25.9" customHeight="1" x14ac:dyDescent="0.2">
      <c r="A8" s="70">
        <v>1</v>
      </c>
      <c r="B8" s="70">
        <v>108</v>
      </c>
      <c r="C8" s="117" t="s">
        <v>849</v>
      </c>
      <c r="D8" s="117" t="s">
        <v>851</v>
      </c>
      <c r="E8" s="181" t="s">
        <v>850</v>
      </c>
      <c r="F8" s="182" t="s">
        <v>218</v>
      </c>
      <c r="G8" s="367">
        <v>475402</v>
      </c>
      <c r="H8" s="71"/>
      <c r="I8" s="23"/>
      <c r="J8" s="24">
        <v>1</v>
      </c>
      <c r="K8" s="25" t="s">
        <v>693</v>
      </c>
      <c r="L8" s="26">
        <f>IF(ISERROR(VLOOKUP(K8,'KAYIT LİSTESİ'!$B$4:$H$466,2,0)),"",(VLOOKUP(K8,'KAYIT LİSTESİ'!$B$4:$H$466,2,0)))</f>
        <v>108</v>
      </c>
      <c r="M8" s="27" t="str">
        <f>IF(ISERROR(VLOOKUP(K8,'KAYIT LİSTESİ'!$B$4:$H$466,4,0)),"",(VLOOKUP(K8,'KAYIT LİSTESİ'!$B$4:$H$466,4,0)))</f>
        <v>17.2.1978</v>
      </c>
      <c r="N8" s="27" t="str">
        <f>IF(ISERROR(VLOOKUP(K8,'KAYIT LİSTESİ'!$B$4:$N$466,13,0)),"",(VLOOKUP(K8,'KAYIT LİSTESİ'!$B$4:$N$466,13,0)))</f>
        <v>F-35</v>
      </c>
      <c r="O8" s="46" t="str">
        <f>IF(ISERROR(VLOOKUP(K8,'KAYIT LİSTESİ'!$B$4:$H$466,5,0)),"",(VLOOKUP(K8,'KAYIT LİSTESİ'!$B$4:$H$466,5,0)))</f>
        <v>SELMA AKGÜN</v>
      </c>
      <c r="P8" s="46" t="str">
        <f>IF(ISERROR(VLOOKUP(K8,'KAYIT LİSTESİ'!$B$4:$H$466,6,0)),"",(VLOOKUP(K8,'KAYIT LİSTESİ'!$B$4:$H$466,6,0)))</f>
        <v>İZMİR ATLETİZM SPOR KULÜBÜ</v>
      </c>
      <c r="Q8" s="367">
        <v>475402</v>
      </c>
      <c r="R8" s="26">
        <v>1</v>
      </c>
    </row>
    <row r="9" spans="1:18" s="20" customFormat="1" ht="25.9" customHeight="1" x14ac:dyDescent="0.2">
      <c r="A9" s="70"/>
      <c r="B9" s="70"/>
      <c r="C9" s="117"/>
      <c r="D9" s="117"/>
      <c r="E9" s="181"/>
      <c r="F9" s="182"/>
      <c r="G9" s="233"/>
      <c r="H9" s="71"/>
      <c r="I9" s="23"/>
      <c r="J9" s="24">
        <v>2</v>
      </c>
      <c r="K9" s="25" t="s">
        <v>694</v>
      </c>
      <c r="L9" s="26" t="str">
        <f>IF(ISERROR(VLOOKUP(K9,'KAYIT LİSTESİ'!$B$4:$H$466,2,0)),"",(VLOOKUP(K9,'KAYIT LİSTESİ'!$B$4:$H$466,2,0)))</f>
        <v/>
      </c>
      <c r="M9" s="27" t="str">
        <f>IF(ISERROR(VLOOKUP(K9,'KAYIT LİSTESİ'!$B$4:$H$466,4,0)),"",(VLOOKUP(K9,'KAYIT LİSTESİ'!$B$4:$H$466,4,0)))</f>
        <v/>
      </c>
      <c r="N9" s="27" t="str">
        <f>IF(ISERROR(VLOOKUP(K9,'KAYIT LİSTESİ'!$B$4:$N$466,13,0)),"",(VLOOKUP(K9,'KAYIT LİSTESİ'!$B$4:$N$466,13,0)))</f>
        <v/>
      </c>
      <c r="O9" s="46" t="str">
        <f>IF(ISERROR(VLOOKUP(K9,'KAYIT LİSTESİ'!$B$4:$H$466,5,0)),"",(VLOOKUP(K9,'KAYIT LİSTESİ'!$B$4:$H$466,5,0)))</f>
        <v/>
      </c>
      <c r="P9" s="46" t="str">
        <f>IF(ISERROR(VLOOKUP(K9,'KAYIT LİSTESİ'!$B$4:$H$466,6,0)),"",(VLOOKUP(K9,'KAYIT LİSTESİ'!$B$4:$H$466,6,0)))</f>
        <v/>
      </c>
      <c r="Q9" s="233"/>
      <c r="R9" s="26"/>
    </row>
    <row r="10" spans="1:18" s="20" customFormat="1" ht="25.9" customHeight="1" x14ac:dyDescent="0.2">
      <c r="A10" s="469" t="s">
        <v>12</v>
      </c>
      <c r="B10" s="470" t="s">
        <v>141</v>
      </c>
      <c r="C10" s="462" t="s">
        <v>281</v>
      </c>
      <c r="D10" s="463"/>
      <c r="E10" s="464"/>
      <c r="F10" s="465"/>
      <c r="G10" s="466" t="s">
        <v>15</v>
      </c>
      <c r="H10" s="467" t="s">
        <v>27</v>
      </c>
      <c r="I10" s="23"/>
      <c r="J10" s="24">
        <v>3</v>
      </c>
      <c r="K10" s="25" t="s">
        <v>695</v>
      </c>
      <c r="L10" s="26" t="str">
        <f>IF(ISERROR(VLOOKUP(K10,'KAYIT LİSTESİ'!$B$4:$H$466,2,0)),"",(VLOOKUP(K10,'KAYIT LİSTESİ'!$B$4:$H$466,2,0)))</f>
        <v/>
      </c>
      <c r="M10" s="27" t="str">
        <f>IF(ISERROR(VLOOKUP(K10,'KAYIT LİSTESİ'!$B$4:$H$466,4,0)),"",(VLOOKUP(K10,'KAYIT LİSTESİ'!$B$4:$H$466,4,0)))</f>
        <v/>
      </c>
      <c r="N10" s="27" t="str">
        <f>IF(ISERROR(VLOOKUP(K10,'KAYIT LİSTESİ'!$B$4:$N$466,13,0)),"",(VLOOKUP(K10,'KAYIT LİSTESİ'!$B$4:$N$466,13,0)))</f>
        <v/>
      </c>
      <c r="O10" s="46" t="str">
        <f>IF(ISERROR(VLOOKUP(K10,'KAYIT LİSTESİ'!$B$4:$H$466,5,0)),"",(VLOOKUP(K10,'KAYIT LİSTESİ'!$B$4:$H$466,5,0)))</f>
        <v/>
      </c>
      <c r="P10" s="46" t="str">
        <f>IF(ISERROR(VLOOKUP(K10,'KAYIT LİSTESİ'!$B$4:$H$466,6,0)),"",(VLOOKUP(K10,'KAYIT LİSTESİ'!$B$4:$H$466,6,0)))</f>
        <v/>
      </c>
      <c r="Q10" s="233"/>
      <c r="R10" s="26"/>
    </row>
    <row r="11" spans="1:18" s="20" customFormat="1" ht="25.9" customHeight="1" x14ac:dyDescent="0.2">
      <c r="A11" s="469"/>
      <c r="B11" s="471"/>
      <c r="C11" s="337" t="s">
        <v>280</v>
      </c>
      <c r="D11" s="338" t="s">
        <v>217</v>
      </c>
      <c r="E11" s="333" t="s">
        <v>14</v>
      </c>
      <c r="F11" s="333" t="s">
        <v>45</v>
      </c>
      <c r="G11" s="466"/>
      <c r="H11" s="468"/>
      <c r="I11" s="23"/>
      <c r="J11" s="24">
        <v>4</v>
      </c>
      <c r="K11" s="25" t="s">
        <v>696</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25.9" customHeight="1" x14ac:dyDescent="0.2">
      <c r="A12" s="70">
        <v>1</v>
      </c>
      <c r="B12" s="70"/>
      <c r="C12" s="117"/>
      <c r="D12" s="117"/>
      <c r="E12" s="181"/>
      <c r="F12" s="182"/>
      <c r="G12" s="233"/>
      <c r="H12" s="71"/>
      <c r="I12" s="23"/>
      <c r="J12" s="24">
        <v>5</v>
      </c>
      <c r="K12" s="25" t="s">
        <v>697</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25.9" customHeight="1" x14ac:dyDescent="0.2">
      <c r="A13" s="70"/>
      <c r="B13" s="70"/>
      <c r="C13" s="117"/>
      <c r="D13" s="117"/>
      <c r="E13" s="181"/>
      <c r="F13" s="182"/>
      <c r="G13" s="233"/>
      <c r="H13" s="71"/>
      <c r="I13" s="23"/>
      <c r="J13" s="24">
        <v>6</v>
      </c>
      <c r="K13" s="25" t="s">
        <v>698</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25.9" customHeight="1" x14ac:dyDescent="0.2">
      <c r="A14" s="70"/>
      <c r="B14" s="70"/>
      <c r="C14" s="117"/>
      <c r="D14" s="117"/>
      <c r="E14" s="181"/>
      <c r="F14" s="182"/>
      <c r="G14" s="233"/>
      <c r="H14" s="71"/>
      <c r="I14" s="23"/>
      <c r="J14" s="24">
        <v>7</v>
      </c>
      <c r="K14" s="25" t="s">
        <v>699</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25.9" customHeight="1" x14ac:dyDescent="0.2">
      <c r="A15" s="469" t="s">
        <v>12</v>
      </c>
      <c r="B15" s="470" t="s">
        <v>141</v>
      </c>
      <c r="C15" s="462" t="s">
        <v>281</v>
      </c>
      <c r="D15" s="463"/>
      <c r="E15" s="464"/>
      <c r="F15" s="465"/>
      <c r="G15" s="466" t="s">
        <v>15</v>
      </c>
      <c r="H15" s="467" t="s">
        <v>27</v>
      </c>
      <c r="I15" s="23"/>
      <c r="J15" s="24">
        <v>8</v>
      </c>
      <c r="K15" s="25" t="s">
        <v>700</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5.9" customHeight="1" x14ac:dyDescent="0.2">
      <c r="A16" s="469"/>
      <c r="B16" s="471"/>
      <c r="C16" s="337" t="s">
        <v>280</v>
      </c>
      <c r="D16" s="338" t="s">
        <v>217</v>
      </c>
      <c r="E16" s="333" t="s">
        <v>14</v>
      </c>
      <c r="F16" s="333" t="s">
        <v>45</v>
      </c>
      <c r="G16" s="466"/>
      <c r="H16" s="468"/>
      <c r="I16" s="23"/>
      <c r="J16" s="24">
        <v>9</v>
      </c>
      <c r="K16" s="25" t="s">
        <v>701</v>
      </c>
      <c r="L16" s="26" t="str">
        <f>IF(ISERROR(VLOOKUP(K16,'KAYIT LİSTESİ'!$B$4:$H$466,2,0)),"",(VLOOKUP(K16,'KAYIT LİSTESİ'!$B$4:$H$466,2,0)))</f>
        <v/>
      </c>
      <c r="M16" s="27" t="str">
        <f>IF(ISERROR(VLOOKUP(K16,'KAYIT LİSTESİ'!$B$4:$H$466,4,0)),"",(VLOOKUP(K16,'KAYIT LİSTESİ'!$B$4:$H$466,4,0)))</f>
        <v/>
      </c>
      <c r="N16" s="27" t="str">
        <f>IF(ISERROR(VLOOKUP(K16,'KAYIT LİSTESİ'!$B$4:$N$466,13,0)),"",(VLOOKUP(K16,'KAYIT LİSTESİ'!$B$4:$N$466,13,0)))</f>
        <v/>
      </c>
      <c r="O16" s="46" t="str">
        <f>IF(ISERROR(VLOOKUP(K16,'KAYIT LİSTESİ'!$B$4:$H$466,5,0)),"",(VLOOKUP(K16,'KAYIT LİSTESİ'!$B$4:$H$466,5,0)))</f>
        <v/>
      </c>
      <c r="P16" s="46" t="str">
        <f>IF(ISERROR(VLOOKUP(K16,'KAYIT LİSTESİ'!$B$4:$H$466,6,0)),"",(VLOOKUP(K16,'KAYIT LİSTESİ'!$B$4:$H$466,6,0)))</f>
        <v/>
      </c>
      <c r="Q16" s="233"/>
      <c r="R16" s="26"/>
    </row>
    <row r="17" spans="1:18" s="20" customFormat="1" ht="25.9" customHeight="1" x14ac:dyDescent="0.2">
      <c r="A17" s="70">
        <v>1</v>
      </c>
      <c r="B17" s="70"/>
      <c r="C17" s="117"/>
      <c r="D17" s="117"/>
      <c r="E17" s="181"/>
      <c r="F17" s="182"/>
      <c r="G17" s="233"/>
      <c r="H17" s="234"/>
      <c r="I17" s="23"/>
      <c r="J17" s="24">
        <v>10</v>
      </c>
      <c r="K17" s="25" t="s">
        <v>702</v>
      </c>
      <c r="L17" s="26" t="str">
        <f>IF(ISERROR(VLOOKUP(K17,'KAYIT LİSTESİ'!$B$4:$H$466,2,0)),"",(VLOOKUP(K17,'KAYIT LİSTESİ'!$B$4:$H$466,2,0)))</f>
        <v/>
      </c>
      <c r="M17" s="27" t="str">
        <f>IF(ISERROR(VLOOKUP(K17,'KAYIT LİSTESİ'!$B$4:$H$466,4,0)),"",(VLOOKUP(K17,'KAYIT LİSTESİ'!$B$4:$H$466,4,0)))</f>
        <v/>
      </c>
      <c r="N17" s="27" t="str">
        <f>IF(ISERROR(VLOOKUP(K17,'KAYIT LİSTESİ'!$B$4:$N$466,13,0)),"",(VLOOKUP(K17,'KAYIT LİSTESİ'!$B$4:$N$466,13,0)))</f>
        <v/>
      </c>
      <c r="O17" s="46" t="str">
        <f>IF(ISERROR(VLOOKUP(K17,'KAYIT LİSTESİ'!$B$4:$H$466,5,0)),"",(VLOOKUP(K17,'KAYIT LİSTESİ'!$B$4:$H$466,5,0)))</f>
        <v/>
      </c>
      <c r="P17" s="46" t="str">
        <f>IF(ISERROR(VLOOKUP(K17,'KAYIT LİSTESİ'!$B$4:$H$466,6,0)),"",(VLOOKUP(K17,'KAYIT LİSTESİ'!$B$4:$H$466,6,0)))</f>
        <v/>
      </c>
      <c r="Q17" s="233"/>
      <c r="R17" s="26"/>
    </row>
    <row r="18" spans="1:18" s="20" customFormat="1" ht="25.9" customHeight="1" x14ac:dyDescent="0.2">
      <c r="A18" s="70">
        <v>2</v>
      </c>
      <c r="B18" s="70"/>
      <c r="C18" s="117"/>
      <c r="D18" s="117"/>
      <c r="E18" s="181"/>
      <c r="F18" s="182"/>
      <c r="G18" s="233"/>
      <c r="H18" s="234"/>
      <c r="I18" s="23"/>
      <c r="J18" s="24">
        <v>11</v>
      </c>
      <c r="K18" s="25" t="s">
        <v>703</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5.9" customHeight="1" x14ac:dyDescent="0.2">
      <c r="A19" s="70">
        <v>3</v>
      </c>
      <c r="B19" s="70"/>
      <c r="C19" s="117"/>
      <c r="D19" s="117"/>
      <c r="E19" s="181"/>
      <c r="F19" s="182"/>
      <c r="G19" s="233"/>
      <c r="H19" s="234"/>
      <c r="I19" s="23"/>
      <c r="J19" s="24">
        <v>12</v>
      </c>
      <c r="K19" s="25" t="s">
        <v>704</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5.9" customHeight="1" x14ac:dyDescent="0.2">
      <c r="A20" s="70">
        <v>4</v>
      </c>
      <c r="B20" s="70"/>
      <c r="C20" s="117"/>
      <c r="D20" s="117"/>
      <c r="E20" s="181"/>
      <c r="F20" s="182"/>
      <c r="G20" s="233"/>
      <c r="H20" s="71"/>
      <c r="I20" s="23"/>
      <c r="J20" s="24">
        <v>13</v>
      </c>
      <c r="K20" s="25" t="s">
        <v>705</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25.9" customHeight="1" x14ac:dyDescent="0.2">
      <c r="A21" s="70">
        <v>5</v>
      </c>
      <c r="B21" s="70"/>
      <c r="C21" s="117"/>
      <c r="D21" s="117"/>
      <c r="E21" s="181"/>
      <c r="F21" s="182"/>
      <c r="G21" s="233"/>
      <c r="H21" s="71"/>
      <c r="I21" s="23"/>
      <c r="J21" s="24">
        <v>14</v>
      </c>
      <c r="K21" s="25" t="s">
        <v>706</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25.9" customHeight="1" x14ac:dyDescent="0.2">
      <c r="A22" s="70">
        <v>6</v>
      </c>
      <c r="B22" s="70"/>
      <c r="C22" s="117"/>
      <c r="D22" s="117"/>
      <c r="E22" s="181"/>
      <c r="F22" s="182"/>
      <c r="G22" s="233"/>
      <c r="H22" s="71"/>
      <c r="I22" s="23"/>
      <c r="J22" s="24">
        <v>15</v>
      </c>
      <c r="K22" s="25" t="s">
        <v>707</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5.9" customHeight="1" x14ac:dyDescent="0.2">
      <c r="A23" s="70">
        <v>7</v>
      </c>
      <c r="B23" s="70"/>
      <c r="C23" s="117"/>
      <c r="D23" s="117"/>
      <c r="E23" s="181"/>
      <c r="F23" s="182"/>
      <c r="G23" s="233"/>
      <c r="H23" s="71"/>
      <c r="I23" s="23"/>
      <c r="J23" s="24">
        <v>16</v>
      </c>
      <c r="K23" s="25" t="s">
        <v>708</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5.9" customHeight="1" x14ac:dyDescent="0.2">
      <c r="A24" s="469" t="s">
        <v>12</v>
      </c>
      <c r="B24" s="470" t="s">
        <v>141</v>
      </c>
      <c r="C24" s="462" t="s">
        <v>281</v>
      </c>
      <c r="D24" s="463"/>
      <c r="E24" s="464"/>
      <c r="F24" s="465"/>
      <c r="G24" s="466" t="s">
        <v>15</v>
      </c>
      <c r="H24" s="467" t="s">
        <v>27</v>
      </c>
      <c r="I24" s="23"/>
      <c r="J24" s="24">
        <v>17</v>
      </c>
      <c r="K24" s="25" t="s">
        <v>709</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5.9" customHeight="1" x14ac:dyDescent="0.2">
      <c r="A25" s="469"/>
      <c r="B25" s="471"/>
      <c r="C25" s="337" t="s">
        <v>280</v>
      </c>
      <c r="D25" s="338" t="s">
        <v>217</v>
      </c>
      <c r="E25" s="333" t="s">
        <v>14</v>
      </c>
      <c r="F25" s="333" t="s">
        <v>45</v>
      </c>
      <c r="G25" s="466"/>
      <c r="H25" s="468"/>
      <c r="I25" s="23"/>
      <c r="J25" s="485" t="s">
        <v>17</v>
      </c>
      <c r="K25" s="486"/>
      <c r="L25" s="486"/>
      <c r="M25" s="486"/>
      <c r="N25" s="486"/>
      <c r="O25" s="486"/>
      <c r="P25" s="486"/>
      <c r="Q25" s="486"/>
      <c r="R25" s="487"/>
    </row>
    <row r="26" spans="1:18" s="20" customFormat="1" ht="25.9" customHeight="1" x14ac:dyDescent="0.2">
      <c r="A26" s="70">
        <v>1</v>
      </c>
      <c r="B26" s="70"/>
      <c r="C26" s="117"/>
      <c r="D26" s="117"/>
      <c r="E26" s="181"/>
      <c r="F26" s="182"/>
      <c r="G26" s="233"/>
      <c r="H26" s="71"/>
      <c r="I26" s="23"/>
      <c r="J26" s="45" t="s">
        <v>12</v>
      </c>
      <c r="K26" s="42" t="s">
        <v>142</v>
      </c>
      <c r="L26" s="42" t="s">
        <v>141</v>
      </c>
      <c r="M26" s="43" t="s">
        <v>13</v>
      </c>
      <c r="N26" s="43" t="s">
        <v>217</v>
      </c>
      <c r="O26" s="44" t="s">
        <v>14</v>
      </c>
      <c r="P26" s="44" t="s">
        <v>45</v>
      </c>
      <c r="Q26" s="42" t="s">
        <v>15</v>
      </c>
      <c r="R26" s="42" t="s">
        <v>27</v>
      </c>
    </row>
    <row r="27" spans="1:18" s="20" customFormat="1" ht="25.9" customHeight="1" x14ac:dyDescent="0.2">
      <c r="A27" s="70">
        <v>2</v>
      </c>
      <c r="B27" s="70"/>
      <c r="C27" s="117"/>
      <c r="D27" s="117"/>
      <c r="E27" s="181"/>
      <c r="F27" s="182"/>
      <c r="G27" s="233"/>
      <c r="H27" s="71"/>
      <c r="I27" s="23"/>
      <c r="J27" s="24">
        <v>1</v>
      </c>
      <c r="K27" s="25" t="s">
        <v>710</v>
      </c>
      <c r="L27" s="26" t="str">
        <f>IF(ISERROR(VLOOKUP(K27,'KAYIT LİSTESİ'!$B$4:$H$466,2,0)),"",(VLOOKUP(K27,'KAYIT LİSTESİ'!$B$4:$H$466,2,0)))</f>
        <v/>
      </c>
      <c r="M27" s="27" t="str">
        <f>IF(ISERROR(VLOOKUP(K27,'KAYIT LİSTESİ'!$B$4:$H$466,4,0)),"",(VLOOKUP(K27,'KAYIT LİSTESİ'!$B$4:$H$466,4,0)))</f>
        <v/>
      </c>
      <c r="N27" s="27" t="str">
        <f>IF(ISERROR(VLOOKUP(K27,'KAYIT LİSTESİ'!$B$4:$N$466,13,0)),"",(VLOOKUP(K27,'KAYIT LİSTESİ'!$B$4:$N$466,13,0)))</f>
        <v/>
      </c>
      <c r="O27" s="46" t="str">
        <f>IF(ISERROR(VLOOKUP(K27,'KAYIT LİSTESİ'!$B$4:$H$466,5,0)),"",(VLOOKUP(K27,'KAYIT LİSTESİ'!$B$4:$H$466,5,0)))</f>
        <v/>
      </c>
      <c r="P27" s="46" t="str">
        <f>IF(ISERROR(VLOOKUP(K27,'KAYIT LİSTESİ'!$B$4:$H$466,6,0)),"",(VLOOKUP(K27,'KAYIT LİSTESİ'!$B$4:$H$466,6,0)))</f>
        <v/>
      </c>
      <c r="Q27" s="233"/>
      <c r="R27" s="26"/>
    </row>
    <row r="28" spans="1:18" s="20" customFormat="1" ht="25.9" customHeight="1" x14ac:dyDescent="0.2">
      <c r="A28" s="70">
        <v>3</v>
      </c>
      <c r="B28" s="70"/>
      <c r="C28" s="117"/>
      <c r="D28" s="117"/>
      <c r="E28" s="181"/>
      <c r="F28" s="182"/>
      <c r="G28" s="233"/>
      <c r="H28" s="71"/>
      <c r="I28" s="23"/>
      <c r="J28" s="24">
        <v>2</v>
      </c>
      <c r="K28" s="25" t="s">
        <v>711</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33"/>
      <c r="R28" s="26"/>
    </row>
    <row r="29" spans="1:18" s="20" customFormat="1" ht="25.9" customHeight="1" x14ac:dyDescent="0.2">
      <c r="A29" s="70">
        <v>4</v>
      </c>
      <c r="B29" s="70"/>
      <c r="C29" s="117"/>
      <c r="D29" s="117"/>
      <c r="E29" s="181"/>
      <c r="F29" s="182"/>
      <c r="G29" s="233"/>
      <c r="H29" s="71"/>
      <c r="I29" s="23"/>
      <c r="J29" s="24">
        <v>3</v>
      </c>
      <c r="K29" s="25" t="s">
        <v>712</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33"/>
      <c r="R29" s="26"/>
    </row>
    <row r="30" spans="1:18" s="20" customFormat="1" ht="25.9" customHeight="1" x14ac:dyDescent="0.2">
      <c r="A30" s="70">
        <v>5</v>
      </c>
      <c r="B30" s="70"/>
      <c r="C30" s="117"/>
      <c r="D30" s="117"/>
      <c r="E30" s="181"/>
      <c r="F30" s="182"/>
      <c r="G30" s="233"/>
      <c r="H30" s="71"/>
      <c r="I30" s="23"/>
      <c r="J30" s="24">
        <v>4</v>
      </c>
      <c r="K30" s="25" t="s">
        <v>713</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33"/>
      <c r="R30" s="26"/>
    </row>
    <row r="31" spans="1:18" s="20" customFormat="1" ht="25.9" customHeight="1" x14ac:dyDescent="0.2">
      <c r="A31" s="469" t="s">
        <v>12</v>
      </c>
      <c r="B31" s="470" t="s">
        <v>141</v>
      </c>
      <c r="C31" s="462" t="s">
        <v>281</v>
      </c>
      <c r="D31" s="463"/>
      <c r="E31" s="464"/>
      <c r="F31" s="465"/>
      <c r="G31" s="466" t="s">
        <v>15</v>
      </c>
      <c r="H31" s="467" t="s">
        <v>27</v>
      </c>
      <c r="I31" s="23"/>
      <c r="J31" s="24">
        <v>5</v>
      </c>
      <c r="K31" s="25" t="s">
        <v>714</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33"/>
      <c r="R31" s="26"/>
    </row>
    <row r="32" spans="1:18" s="20" customFormat="1" ht="25.9" customHeight="1" x14ac:dyDescent="0.2">
      <c r="A32" s="469"/>
      <c r="B32" s="471"/>
      <c r="C32" s="337" t="s">
        <v>280</v>
      </c>
      <c r="D32" s="338" t="s">
        <v>217</v>
      </c>
      <c r="E32" s="333" t="s">
        <v>14</v>
      </c>
      <c r="F32" s="333" t="s">
        <v>45</v>
      </c>
      <c r="G32" s="466"/>
      <c r="H32" s="468"/>
      <c r="I32" s="23"/>
      <c r="J32" s="24">
        <v>6</v>
      </c>
      <c r="K32" s="25" t="s">
        <v>715</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33"/>
      <c r="R32" s="26"/>
    </row>
    <row r="33" spans="1:19" s="20" customFormat="1" ht="25.9" customHeight="1" x14ac:dyDescent="0.2">
      <c r="A33" s="70">
        <v>1</v>
      </c>
      <c r="B33" s="70"/>
      <c r="C33" s="117"/>
      <c r="D33" s="117"/>
      <c r="E33" s="181"/>
      <c r="F33" s="182"/>
      <c r="G33" s="233"/>
      <c r="H33" s="71"/>
      <c r="I33" s="23"/>
      <c r="J33" s="24">
        <v>7</v>
      </c>
      <c r="K33" s="25" t="s">
        <v>716</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33"/>
      <c r="R33" s="26"/>
    </row>
    <row r="34" spans="1:19" s="20" customFormat="1" ht="25.9" customHeight="1" x14ac:dyDescent="0.2">
      <c r="A34" s="70">
        <v>2</v>
      </c>
      <c r="B34" s="70"/>
      <c r="C34" s="117"/>
      <c r="D34" s="117"/>
      <c r="E34" s="181"/>
      <c r="F34" s="182"/>
      <c r="G34" s="233"/>
      <c r="H34" s="71"/>
      <c r="I34" s="23"/>
      <c r="J34" s="24">
        <v>8</v>
      </c>
      <c r="K34" s="25" t="s">
        <v>717</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33"/>
      <c r="R34" s="26"/>
    </row>
    <row r="35" spans="1:19" s="20" customFormat="1" ht="25.9" customHeight="1" x14ac:dyDescent="0.2">
      <c r="A35" s="70">
        <v>3</v>
      </c>
      <c r="B35" s="70"/>
      <c r="C35" s="117"/>
      <c r="D35" s="117"/>
      <c r="E35" s="181"/>
      <c r="F35" s="182"/>
      <c r="G35" s="233"/>
      <c r="H35" s="71"/>
      <c r="I35" s="23"/>
      <c r="J35" s="24">
        <v>9</v>
      </c>
      <c r="K35" s="25" t="s">
        <v>718</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33"/>
      <c r="R35" s="26"/>
    </row>
    <row r="36" spans="1:19" s="20" customFormat="1" ht="25.9" customHeight="1" x14ac:dyDescent="0.2">
      <c r="A36" s="70">
        <v>4</v>
      </c>
      <c r="B36" s="70"/>
      <c r="C36" s="117"/>
      <c r="D36" s="117"/>
      <c r="E36" s="181"/>
      <c r="F36" s="182"/>
      <c r="G36" s="233"/>
      <c r="H36" s="71"/>
      <c r="I36" s="23"/>
      <c r="J36" s="24">
        <v>10</v>
      </c>
      <c r="K36" s="25" t="s">
        <v>719</v>
      </c>
      <c r="L36" s="26" t="str">
        <f>IF(ISERROR(VLOOKUP(K36,'KAYIT LİSTESİ'!$B$4:$H$466,2,0)),"",(VLOOKUP(K36,'KAYIT LİSTESİ'!$B$4:$H$466,2,0)))</f>
        <v/>
      </c>
      <c r="M36" s="27" t="str">
        <f>IF(ISERROR(VLOOKUP(K36,'KAYIT LİSTESİ'!$B$4:$H$466,4,0)),"",(VLOOKUP(K36,'KAYIT LİSTESİ'!$B$4:$H$466,4,0)))</f>
        <v/>
      </c>
      <c r="N36" s="27" t="str">
        <f>IF(ISERROR(VLOOKUP(K36,'KAYIT LİSTESİ'!$B$4:$N$466,13,0)),"",(VLOOKUP(K36,'KAYIT LİSTESİ'!$B$4:$N$466,13,0)))</f>
        <v/>
      </c>
      <c r="O36" s="46" t="str">
        <f>IF(ISERROR(VLOOKUP(K36,'KAYIT LİSTESİ'!$B$4:$H$466,5,0)),"",(VLOOKUP(K36,'KAYIT LİSTESİ'!$B$4:$H$466,5,0)))</f>
        <v/>
      </c>
      <c r="P36" s="46" t="str">
        <f>IF(ISERROR(VLOOKUP(K36,'KAYIT LİSTESİ'!$B$4:$H$466,6,0)),"",(VLOOKUP(K36,'KAYIT LİSTESİ'!$B$4:$H$466,6,0)))</f>
        <v/>
      </c>
      <c r="Q36" s="233"/>
      <c r="R36" s="26"/>
    </row>
    <row r="37" spans="1:19" s="20" customFormat="1" ht="25.9" customHeight="1" x14ac:dyDescent="0.2">
      <c r="A37" s="70">
        <v>5</v>
      </c>
      <c r="B37" s="70"/>
      <c r="C37" s="117"/>
      <c r="D37" s="117"/>
      <c r="E37" s="181"/>
      <c r="F37" s="182"/>
      <c r="G37" s="233"/>
      <c r="H37" s="71"/>
      <c r="I37" s="23"/>
      <c r="J37" s="24">
        <v>11</v>
      </c>
      <c r="K37" s="25" t="s">
        <v>720</v>
      </c>
      <c r="L37" s="26" t="str">
        <f>IF(ISERROR(VLOOKUP(K37,'KAYIT LİSTESİ'!$B$4:$H$466,2,0)),"",(VLOOKUP(K37,'KAYIT LİSTESİ'!$B$4:$H$466,2,0)))</f>
        <v/>
      </c>
      <c r="M37" s="27" t="str">
        <f>IF(ISERROR(VLOOKUP(K37,'KAYIT LİSTESİ'!$B$4:$H$466,4,0)),"",(VLOOKUP(K37,'KAYIT LİSTESİ'!$B$4:$H$466,4,0)))</f>
        <v/>
      </c>
      <c r="N37" s="27" t="str">
        <f>IF(ISERROR(VLOOKUP(K37,'KAYIT LİSTESİ'!$B$4:$N$466,13,0)),"",(VLOOKUP(K37,'KAYIT LİSTESİ'!$B$4:$N$466,13,0)))</f>
        <v/>
      </c>
      <c r="O37" s="46" t="str">
        <f>IF(ISERROR(VLOOKUP(K37,'KAYIT LİSTESİ'!$B$4:$H$466,5,0)),"",(VLOOKUP(K37,'KAYIT LİSTESİ'!$B$4:$H$466,5,0)))</f>
        <v/>
      </c>
      <c r="P37" s="46" t="str">
        <f>IF(ISERROR(VLOOKUP(K37,'KAYIT LİSTESİ'!$B$4:$H$466,6,0)),"",(VLOOKUP(K37,'KAYIT LİSTESİ'!$B$4:$H$466,6,0)))</f>
        <v/>
      </c>
      <c r="Q37" s="233"/>
      <c r="R37" s="26"/>
    </row>
    <row r="38" spans="1:19" s="20" customFormat="1" ht="25.9" customHeight="1" x14ac:dyDescent="0.2">
      <c r="A38" s="70">
        <v>6</v>
      </c>
      <c r="B38" s="70"/>
      <c r="C38" s="117"/>
      <c r="D38" s="117"/>
      <c r="E38" s="181"/>
      <c r="F38" s="182"/>
      <c r="G38" s="233"/>
      <c r="H38" s="71"/>
      <c r="I38" s="23"/>
      <c r="J38" s="24">
        <v>12</v>
      </c>
      <c r="K38" s="25" t="s">
        <v>721</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9" s="20" customFormat="1" ht="25.9" customHeight="1" x14ac:dyDescent="0.2">
      <c r="A39" s="70">
        <v>7</v>
      </c>
      <c r="B39" s="70"/>
      <c r="C39" s="117"/>
      <c r="D39" s="117"/>
      <c r="E39" s="181"/>
      <c r="F39" s="182"/>
      <c r="G39" s="233"/>
      <c r="H39" s="71"/>
      <c r="I39" s="23"/>
      <c r="J39" s="24">
        <v>13</v>
      </c>
      <c r="K39" s="25" t="s">
        <v>722</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9" s="20" customFormat="1" ht="25.9" customHeight="1" x14ac:dyDescent="0.2">
      <c r="A40" s="70">
        <v>8</v>
      </c>
      <c r="B40" s="70"/>
      <c r="C40" s="117"/>
      <c r="D40" s="117"/>
      <c r="E40" s="181"/>
      <c r="F40" s="182"/>
      <c r="G40" s="233"/>
      <c r="H40" s="71"/>
      <c r="I40" s="23"/>
      <c r="J40" s="24">
        <v>14</v>
      </c>
      <c r="K40" s="25" t="s">
        <v>723</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9" s="20" customFormat="1" ht="25.9" customHeight="1" x14ac:dyDescent="0.2">
      <c r="A41" s="469" t="s">
        <v>12</v>
      </c>
      <c r="B41" s="470" t="s">
        <v>141</v>
      </c>
      <c r="C41" s="462" t="s">
        <v>281</v>
      </c>
      <c r="D41" s="463"/>
      <c r="E41" s="464"/>
      <c r="F41" s="465"/>
      <c r="G41" s="466" t="s">
        <v>15</v>
      </c>
      <c r="H41" s="467" t="s">
        <v>27</v>
      </c>
      <c r="I41" s="23"/>
      <c r="J41" s="24">
        <v>15</v>
      </c>
      <c r="K41" s="25" t="s">
        <v>724</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9" s="20" customFormat="1" ht="25.9" customHeight="1" x14ac:dyDescent="0.2">
      <c r="A42" s="469"/>
      <c r="B42" s="471"/>
      <c r="C42" s="337" t="s">
        <v>280</v>
      </c>
      <c r="D42" s="338" t="s">
        <v>217</v>
      </c>
      <c r="E42" s="333" t="s">
        <v>14</v>
      </c>
      <c r="F42" s="333" t="s">
        <v>45</v>
      </c>
      <c r="G42" s="466"/>
      <c r="H42" s="468"/>
      <c r="I42" s="23"/>
      <c r="J42" s="24">
        <v>16</v>
      </c>
      <c r="K42" s="25" t="s">
        <v>725</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9" s="20" customFormat="1" ht="25.9" customHeight="1" x14ac:dyDescent="0.2">
      <c r="A43" s="70">
        <v>1</v>
      </c>
      <c r="B43" s="70"/>
      <c r="C43" s="117"/>
      <c r="D43" s="117"/>
      <c r="E43" s="181"/>
      <c r="F43" s="182"/>
      <c r="G43" s="233"/>
      <c r="H43" s="71"/>
      <c r="I43" s="23"/>
      <c r="J43" s="24">
        <v>17</v>
      </c>
      <c r="K43" s="25" t="s">
        <v>726</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9" s="20" customFormat="1" ht="25.9" customHeight="1" x14ac:dyDescent="0.2">
      <c r="A44" s="70">
        <v>2</v>
      </c>
      <c r="B44" s="70"/>
      <c r="C44" s="117"/>
      <c r="D44" s="117"/>
      <c r="E44" s="181"/>
      <c r="F44" s="182"/>
      <c r="G44" s="233"/>
      <c r="H44" s="71"/>
      <c r="I44" s="23"/>
      <c r="J44" s="24">
        <v>18</v>
      </c>
      <c r="K44" s="25" t="s">
        <v>727</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9" s="20" customFormat="1" ht="25.9" customHeight="1" x14ac:dyDescent="0.2">
      <c r="A45" s="70">
        <v>3</v>
      </c>
      <c r="B45" s="70"/>
      <c r="C45" s="117"/>
      <c r="D45" s="117"/>
      <c r="E45" s="181"/>
      <c r="F45" s="182"/>
      <c r="G45" s="233"/>
      <c r="H45" s="71"/>
      <c r="I45" s="23"/>
      <c r="J45" s="24">
        <v>19</v>
      </c>
      <c r="K45" s="25" t="s">
        <v>735</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9" s="20" customFormat="1" ht="25.9" customHeight="1" x14ac:dyDescent="0.2">
      <c r="A46" s="70">
        <v>4</v>
      </c>
      <c r="B46" s="70"/>
      <c r="C46" s="117"/>
      <c r="D46" s="117"/>
      <c r="E46" s="181"/>
      <c r="F46" s="182"/>
      <c r="G46" s="233"/>
      <c r="H46" s="71"/>
      <c r="I46" s="23"/>
      <c r="J46" s="24">
        <v>20</v>
      </c>
      <c r="K46" s="25" t="s">
        <v>736</v>
      </c>
      <c r="L46" s="26" t="str">
        <f>IF(ISERROR(VLOOKUP(K46,'KAYIT LİSTESİ'!$B$4:$H$466,2,0)),"",(VLOOKUP(K46,'KAYIT LİSTESİ'!$B$4:$H$466,2,0)))</f>
        <v/>
      </c>
      <c r="M46" s="27" t="str">
        <f>IF(ISERROR(VLOOKUP(K46,'KAYIT LİSTESİ'!$B$4:$H$466,4,0)),"",(VLOOKUP(K46,'KAYIT LİSTESİ'!$B$4:$H$466,4,0)))</f>
        <v/>
      </c>
      <c r="N46" s="27" t="str">
        <f>IF(ISERROR(VLOOKUP(K46,'KAYIT LİSTESİ'!$B$4:$N$466,13,0)),"",(VLOOKUP(K46,'KAYIT LİSTESİ'!$B$4:$N$466,13,0)))</f>
        <v/>
      </c>
      <c r="O46" s="46" t="str">
        <f>IF(ISERROR(VLOOKUP(K46,'KAYIT LİSTESİ'!$B$4:$H$466,5,0)),"",(VLOOKUP(K46,'KAYIT LİSTESİ'!$B$4:$H$466,5,0)))</f>
        <v/>
      </c>
      <c r="P46" s="46" t="str">
        <f>IF(ISERROR(VLOOKUP(K46,'KAYIT LİSTESİ'!$B$4:$H$466,6,0)),"",(VLOOKUP(K46,'KAYIT LİSTESİ'!$B$4:$H$466,6,0)))</f>
        <v/>
      </c>
      <c r="Q46" s="233"/>
      <c r="R46" s="26"/>
    </row>
    <row r="47" spans="1:19" s="20" customFormat="1" ht="25.9" customHeight="1" x14ac:dyDescent="0.2">
      <c r="A47" s="70">
        <v>5</v>
      </c>
      <c r="B47" s="70"/>
      <c r="C47" s="117"/>
      <c r="D47" s="117"/>
      <c r="E47" s="181"/>
      <c r="F47" s="182"/>
      <c r="G47" s="233"/>
      <c r="H47" s="71"/>
      <c r="I47" s="23"/>
      <c r="J47" s="24">
        <v>21</v>
      </c>
      <c r="K47" s="25" t="s">
        <v>737</v>
      </c>
      <c r="L47" s="26" t="str">
        <f>IF(ISERROR(VLOOKUP(K47,'KAYIT LİSTESİ'!$B$4:$H$466,2,0)),"",(VLOOKUP(K47,'KAYIT LİSTESİ'!$B$4:$H$466,2,0)))</f>
        <v/>
      </c>
      <c r="M47" s="27" t="str">
        <f>IF(ISERROR(VLOOKUP(K47,'KAYIT LİSTESİ'!$B$4:$H$466,4,0)),"",(VLOOKUP(K47,'KAYIT LİSTESİ'!$B$4:$H$466,4,0)))</f>
        <v/>
      </c>
      <c r="N47" s="27" t="str">
        <f>IF(ISERROR(VLOOKUP(K47,'KAYIT LİSTESİ'!$B$4:$N$466,13,0)),"",(VLOOKUP(K47,'KAYIT LİSTESİ'!$B$4:$N$466,13,0)))</f>
        <v/>
      </c>
      <c r="O47" s="46" t="str">
        <f>IF(ISERROR(VLOOKUP(K47,'KAYIT LİSTESİ'!$B$4:$H$466,5,0)),"",(VLOOKUP(K47,'KAYIT LİSTESİ'!$B$4:$H$466,5,0)))</f>
        <v/>
      </c>
      <c r="P47" s="46" t="str">
        <f>IF(ISERROR(VLOOKUP(K47,'KAYIT LİSTESİ'!$B$4:$H$466,6,0)),"",(VLOOKUP(K47,'KAYIT LİSTESİ'!$B$4:$H$466,6,0)))</f>
        <v/>
      </c>
      <c r="Q47" s="233"/>
      <c r="R47" s="26"/>
    </row>
    <row r="48" spans="1:19" ht="25.9" customHeight="1" x14ac:dyDescent="0.2">
      <c r="A48" s="469" t="s">
        <v>12</v>
      </c>
      <c r="B48" s="470" t="s">
        <v>141</v>
      </c>
      <c r="C48" s="462" t="s">
        <v>281</v>
      </c>
      <c r="D48" s="463"/>
      <c r="E48" s="464"/>
      <c r="F48" s="465"/>
      <c r="G48" s="466" t="s">
        <v>15</v>
      </c>
      <c r="H48" s="467" t="s">
        <v>27</v>
      </c>
      <c r="I48" s="23"/>
      <c r="J48" s="24">
        <v>22</v>
      </c>
      <c r="K48" s="25" t="s">
        <v>738</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33"/>
      <c r="R48" s="26"/>
      <c r="S48" s="34"/>
    </row>
    <row r="49" spans="1:18" ht="25.9" customHeight="1" x14ac:dyDescent="0.2">
      <c r="A49" s="469"/>
      <c r="B49" s="471"/>
      <c r="C49" s="337" t="s">
        <v>280</v>
      </c>
      <c r="D49" s="338" t="s">
        <v>217</v>
      </c>
      <c r="E49" s="333" t="s">
        <v>14</v>
      </c>
      <c r="F49" s="333" t="s">
        <v>45</v>
      </c>
      <c r="G49" s="466"/>
      <c r="H49" s="468"/>
      <c r="I49" s="23"/>
      <c r="J49" s="24">
        <v>23</v>
      </c>
      <c r="K49" s="25" t="s">
        <v>739</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33"/>
      <c r="R49" s="26"/>
    </row>
    <row r="50" spans="1:18" ht="25.9" customHeight="1" x14ac:dyDescent="0.2">
      <c r="A50" s="70">
        <v>1</v>
      </c>
      <c r="B50" s="70"/>
      <c r="C50" s="117"/>
      <c r="D50" s="117"/>
      <c r="E50" s="181"/>
      <c r="F50" s="182"/>
      <c r="G50" s="233"/>
      <c r="H50" s="71"/>
      <c r="I50" s="23"/>
      <c r="J50" s="485" t="s">
        <v>18</v>
      </c>
      <c r="K50" s="486"/>
      <c r="L50" s="486"/>
      <c r="M50" s="486"/>
      <c r="N50" s="486"/>
      <c r="O50" s="486"/>
      <c r="P50" s="486"/>
      <c r="Q50" s="486"/>
      <c r="R50" s="487"/>
    </row>
    <row r="51" spans="1:18" ht="25.9" customHeight="1" x14ac:dyDescent="0.2">
      <c r="A51" s="70">
        <v>2</v>
      </c>
      <c r="B51" s="70"/>
      <c r="C51" s="117"/>
      <c r="D51" s="117"/>
      <c r="E51" s="181"/>
      <c r="F51" s="182"/>
      <c r="G51" s="233"/>
      <c r="H51" s="71"/>
      <c r="I51" s="23"/>
      <c r="J51" s="45" t="s">
        <v>12</v>
      </c>
      <c r="K51" s="42" t="s">
        <v>142</v>
      </c>
      <c r="L51" s="42" t="s">
        <v>141</v>
      </c>
      <c r="M51" s="43" t="s">
        <v>13</v>
      </c>
      <c r="N51" s="43" t="s">
        <v>217</v>
      </c>
      <c r="O51" s="44" t="s">
        <v>14</v>
      </c>
      <c r="P51" s="44" t="s">
        <v>45</v>
      </c>
      <c r="Q51" s="42" t="s">
        <v>15</v>
      </c>
      <c r="R51" s="42" t="s">
        <v>27</v>
      </c>
    </row>
    <row r="52" spans="1:18" ht="25.9" customHeight="1" x14ac:dyDescent="0.2">
      <c r="A52" s="70">
        <v>3</v>
      </c>
      <c r="B52" s="70"/>
      <c r="C52" s="117"/>
      <c r="D52" s="117"/>
      <c r="E52" s="181"/>
      <c r="F52" s="182"/>
      <c r="G52" s="233"/>
      <c r="H52" s="71"/>
      <c r="I52" s="23"/>
      <c r="J52" s="24">
        <v>1</v>
      </c>
      <c r="K52" s="25" t="s">
        <v>728</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33"/>
      <c r="R52" s="26"/>
    </row>
    <row r="53" spans="1:18" ht="25.9" customHeight="1" x14ac:dyDescent="0.2">
      <c r="A53" s="70">
        <v>4</v>
      </c>
      <c r="B53" s="70"/>
      <c r="C53" s="117"/>
      <c r="D53" s="117"/>
      <c r="E53" s="181"/>
      <c r="F53" s="182"/>
      <c r="G53" s="233"/>
      <c r="H53" s="71"/>
      <c r="I53" s="23"/>
      <c r="J53" s="24">
        <v>2</v>
      </c>
      <c r="K53" s="25" t="s">
        <v>729</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33"/>
      <c r="R53" s="26"/>
    </row>
    <row r="54" spans="1:18" ht="25.9" customHeight="1" x14ac:dyDescent="0.2">
      <c r="A54" s="469" t="s">
        <v>12</v>
      </c>
      <c r="B54" s="470" t="s">
        <v>141</v>
      </c>
      <c r="C54" s="462" t="s">
        <v>281</v>
      </c>
      <c r="D54" s="463"/>
      <c r="E54" s="464"/>
      <c r="F54" s="465"/>
      <c r="G54" s="466" t="s">
        <v>15</v>
      </c>
      <c r="H54" s="467" t="s">
        <v>27</v>
      </c>
      <c r="I54" s="23"/>
      <c r="J54" s="24">
        <v>3</v>
      </c>
      <c r="K54" s="25" t="s">
        <v>730</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33"/>
      <c r="R54" s="26"/>
    </row>
    <row r="55" spans="1:18" ht="25.9" customHeight="1" x14ac:dyDescent="0.2">
      <c r="A55" s="469"/>
      <c r="B55" s="471"/>
      <c r="C55" s="337" t="s">
        <v>280</v>
      </c>
      <c r="D55" s="338" t="s">
        <v>217</v>
      </c>
      <c r="E55" s="333" t="s">
        <v>14</v>
      </c>
      <c r="F55" s="333" t="s">
        <v>45</v>
      </c>
      <c r="G55" s="466"/>
      <c r="H55" s="468"/>
      <c r="I55" s="23"/>
      <c r="J55" s="24">
        <v>4</v>
      </c>
      <c r="K55" s="25" t="s">
        <v>731</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33"/>
      <c r="R55" s="26"/>
    </row>
    <row r="56" spans="1:18" ht="25.9" customHeight="1" x14ac:dyDescent="0.2">
      <c r="A56" s="70">
        <v>1</v>
      </c>
      <c r="B56" s="70"/>
      <c r="C56" s="117"/>
      <c r="D56" s="117"/>
      <c r="E56" s="181"/>
      <c r="F56" s="182"/>
      <c r="G56" s="233"/>
      <c r="H56" s="71"/>
      <c r="I56" s="23"/>
      <c r="J56" s="24">
        <v>5</v>
      </c>
      <c r="K56" s="25" t="s">
        <v>732</v>
      </c>
      <c r="L56" s="26" t="str">
        <f>IF(ISERROR(VLOOKUP(K56,'KAYIT LİSTESİ'!$B$4:$H$466,2,0)),"",(VLOOKUP(K56,'KAYIT LİSTESİ'!$B$4:$H$466,2,0)))</f>
        <v/>
      </c>
      <c r="M56" s="27" t="str">
        <f>IF(ISERROR(VLOOKUP(K56,'KAYIT LİSTESİ'!$B$4:$H$466,4,0)),"",(VLOOKUP(K56,'KAYIT LİSTESİ'!$B$4:$H$466,4,0)))</f>
        <v/>
      </c>
      <c r="N56" s="27" t="str">
        <f>IF(ISERROR(VLOOKUP(K56,'KAYIT LİSTESİ'!$B$4:$N$466,13,0)),"",(VLOOKUP(K56,'KAYIT LİSTESİ'!$B$4:$N$466,13,0)))</f>
        <v/>
      </c>
      <c r="O56" s="46" t="str">
        <f>IF(ISERROR(VLOOKUP(K56,'KAYIT LİSTESİ'!$B$4:$H$466,5,0)),"",(VLOOKUP(K56,'KAYIT LİSTESİ'!$B$4:$H$466,5,0)))</f>
        <v/>
      </c>
      <c r="P56" s="46" t="str">
        <f>IF(ISERROR(VLOOKUP(K56,'KAYIT LİSTESİ'!$B$4:$H$466,6,0)),"",(VLOOKUP(K56,'KAYIT LİSTESİ'!$B$4:$H$466,6,0)))</f>
        <v/>
      </c>
      <c r="Q56" s="233"/>
      <c r="R56" s="26"/>
    </row>
    <row r="57" spans="1:18" ht="25.9" customHeight="1" x14ac:dyDescent="0.2">
      <c r="A57" s="70">
        <v>2</v>
      </c>
      <c r="B57" s="70"/>
      <c r="C57" s="117"/>
      <c r="D57" s="117"/>
      <c r="E57" s="181"/>
      <c r="F57" s="182"/>
      <c r="G57" s="233"/>
      <c r="H57" s="71"/>
      <c r="I57" s="23"/>
      <c r="J57" s="24">
        <v>6</v>
      </c>
      <c r="K57" s="25" t="s">
        <v>733</v>
      </c>
      <c r="L57" s="26" t="str">
        <f>IF(ISERROR(VLOOKUP(K57,'KAYIT LİSTESİ'!$B$4:$H$466,2,0)),"",(VLOOKUP(K57,'KAYIT LİSTESİ'!$B$4:$H$466,2,0)))</f>
        <v/>
      </c>
      <c r="M57" s="27" t="str">
        <f>IF(ISERROR(VLOOKUP(K57,'KAYIT LİSTESİ'!$B$4:$H$466,4,0)),"",(VLOOKUP(K57,'KAYIT LİSTESİ'!$B$4:$H$466,4,0)))</f>
        <v/>
      </c>
      <c r="N57" s="27" t="str">
        <f>IF(ISERROR(VLOOKUP(K57,'KAYIT LİSTESİ'!$B$4:$N$466,13,0)),"",(VLOOKUP(K57,'KAYIT LİSTESİ'!$B$4:$N$466,13,0)))</f>
        <v/>
      </c>
      <c r="O57" s="46" t="str">
        <f>IF(ISERROR(VLOOKUP(K57,'KAYIT LİSTESİ'!$B$4:$H$466,5,0)),"",(VLOOKUP(K57,'KAYIT LİSTESİ'!$B$4:$H$466,5,0)))</f>
        <v/>
      </c>
      <c r="P57" s="46" t="str">
        <f>IF(ISERROR(VLOOKUP(K57,'KAYIT LİSTESİ'!$B$4:$H$466,6,0)),"",(VLOOKUP(K57,'KAYIT LİSTESİ'!$B$4:$H$466,6,0)))</f>
        <v/>
      </c>
      <c r="Q57" s="233"/>
      <c r="R57" s="26"/>
    </row>
    <row r="58" spans="1:18" ht="25.9" customHeight="1" x14ac:dyDescent="0.2">
      <c r="A58" s="70">
        <v>3</v>
      </c>
      <c r="B58" s="70"/>
      <c r="C58" s="117"/>
      <c r="D58" s="117"/>
      <c r="E58" s="181"/>
      <c r="F58" s="182"/>
      <c r="G58" s="233"/>
      <c r="H58" s="71"/>
      <c r="I58" s="23"/>
      <c r="J58" s="24">
        <v>7</v>
      </c>
      <c r="K58" s="25" t="s">
        <v>734</v>
      </c>
      <c r="L58" s="26" t="str">
        <f>IF(ISERROR(VLOOKUP(K58,'KAYIT LİSTESİ'!$B$4:$H$466,2,0)),"",(VLOOKUP(K58,'KAYIT LİSTESİ'!$B$4:$H$466,2,0)))</f>
        <v/>
      </c>
      <c r="M58" s="27" t="str">
        <f>IF(ISERROR(VLOOKUP(K58,'KAYIT LİSTESİ'!$B$4:$H$466,4,0)),"",(VLOOKUP(K58,'KAYIT LİSTESİ'!$B$4:$H$466,4,0)))</f>
        <v/>
      </c>
      <c r="N58" s="27" t="str">
        <f>IF(ISERROR(VLOOKUP(K58,'KAYIT LİSTESİ'!$B$4:$N$466,13,0)),"",(VLOOKUP(K58,'KAYIT LİSTESİ'!$B$4:$N$466,13,0)))</f>
        <v/>
      </c>
      <c r="O58" s="46" t="str">
        <f>IF(ISERROR(VLOOKUP(K58,'KAYIT LİSTESİ'!$B$4:$H$466,5,0)),"",(VLOOKUP(K58,'KAYIT LİSTESİ'!$B$4:$H$466,5,0)))</f>
        <v/>
      </c>
      <c r="P58" s="46" t="str">
        <f>IF(ISERROR(VLOOKUP(K58,'KAYIT LİSTESİ'!$B$4:$H$466,6,0)),"",(VLOOKUP(K58,'KAYIT LİSTESİ'!$B$4:$H$466,6,0)))</f>
        <v/>
      </c>
      <c r="Q58" s="233"/>
      <c r="R58" s="26"/>
    </row>
    <row r="59" spans="1:18" ht="25.9" customHeight="1" x14ac:dyDescent="0.2">
      <c r="A59" s="469" t="s">
        <v>12</v>
      </c>
      <c r="B59" s="470" t="s">
        <v>141</v>
      </c>
      <c r="C59" s="462" t="s">
        <v>281</v>
      </c>
      <c r="D59" s="463"/>
      <c r="E59" s="464"/>
      <c r="F59" s="465"/>
      <c r="G59" s="466" t="s">
        <v>15</v>
      </c>
      <c r="H59" s="467" t="s">
        <v>27</v>
      </c>
      <c r="I59" s="23"/>
      <c r="J59" s="24">
        <v>8</v>
      </c>
      <c r="K59" s="25" t="s">
        <v>740</v>
      </c>
      <c r="L59" s="26" t="str">
        <f>IF(ISERROR(VLOOKUP(K59,'KAYIT LİSTESİ'!$B$4:$H$466,2,0)),"",(VLOOKUP(K59,'KAYIT LİSTESİ'!$B$4:$H$466,2,0)))</f>
        <v/>
      </c>
      <c r="M59" s="27" t="str">
        <f>IF(ISERROR(VLOOKUP(K59,'KAYIT LİSTESİ'!$B$4:$H$466,4,0)),"",(VLOOKUP(K59,'KAYIT LİSTESİ'!$B$4:$H$466,4,0)))</f>
        <v/>
      </c>
      <c r="N59" s="27" t="str">
        <f>IF(ISERROR(VLOOKUP(K59,'KAYIT LİSTESİ'!$B$4:$N$466,13,0)),"",(VLOOKUP(K59,'KAYIT LİSTESİ'!$B$4:$N$466,13,0)))</f>
        <v/>
      </c>
      <c r="O59" s="46" t="str">
        <f>IF(ISERROR(VLOOKUP(K59,'KAYIT LİSTESİ'!$B$4:$H$466,5,0)),"",(VLOOKUP(K59,'KAYIT LİSTESİ'!$B$4:$H$466,5,0)))</f>
        <v/>
      </c>
      <c r="P59" s="46" t="str">
        <f>IF(ISERROR(VLOOKUP(K59,'KAYIT LİSTESİ'!$B$4:$H$466,6,0)),"",(VLOOKUP(K59,'KAYIT LİSTESİ'!$B$4:$H$466,6,0)))</f>
        <v/>
      </c>
      <c r="Q59" s="233"/>
      <c r="R59" s="26"/>
    </row>
    <row r="60" spans="1:18" ht="25.9" customHeight="1" x14ac:dyDescent="0.2">
      <c r="A60" s="469"/>
      <c r="B60" s="471"/>
      <c r="C60" s="337" t="s">
        <v>280</v>
      </c>
      <c r="D60" s="338" t="s">
        <v>217</v>
      </c>
      <c r="E60" s="333" t="s">
        <v>14</v>
      </c>
      <c r="F60" s="333" t="s">
        <v>45</v>
      </c>
      <c r="G60" s="466"/>
      <c r="H60" s="468"/>
      <c r="I60" s="23"/>
      <c r="J60" s="24">
        <v>9</v>
      </c>
      <c r="K60" s="25" t="s">
        <v>741</v>
      </c>
      <c r="L60" s="26" t="str">
        <f>IF(ISERROR(VLOOKUP(K60,'KAYIT LİSTESİ'!$B$4:$H$466,2,0)),"",(VLOOKUP(K60,'KAYIT LİSTESİ'!$B$4:$H$466,2,0)))</f>
        <v/>
      </c>
      <c r="M60" s="27" t="str">
        <f>IF(ISERROR(VLOOKUP(K60,'KAYIT LİSTESİ'!$B$4:$H$466,4,0)),"",(VLOOKUP(K60,'KAYIT LİSTESİ'!$B$4:$H$466,4,0)))</f>
        <v/>
      </c>
      <c r="N60" s="27" t="str">
        <f>IF(ISERROR(VLOOKUP(K60,'KAYIT LİSTESİ'!$B$4:$N$466,13,0)),"",(VLOOKUP(K60,'KAYIT LİSTESİ'!$B$4:$N$466,13,0)))</f>
        <v/>
      </c>
      <c r="O60" s="46" t="str">
        <f>IF(ISERROR(VLOOKUP(K60,'KAYIT LİSTESİ'!$B$4:$H$466,5,0)),"",(VLOOKUP(K60,'KAYIT LİSTESİ'!$B$4:$H$466,5,0)))</f>
        <v/>
      </c>
      <c r="P60" s="46" t="str">
        <f>IF(ISERROR(VLOOKUP(K60,'KAYIT LİSTESİ'!$B$4:$H$466,6,0)),"",(VLOOKUP(K60,'KAYIT LİSTESİ'!$B$4:$H$466,6,0)))</f>
        <v/>
      </c>
      <c r="Q60" s="233"/>
      <c r="R60" s="26"/>
    </row>
    <row r="61" spans="1:18" ht="25.9" customHeight="1" x14ac:dyDescent="0.2">
      <c r="A61" s="70">
        <v>1</v>
      </c>
      <c r="B61" s="70"/>
      <c r="C61" s="117"/>
      <c r="D61" s="117"/>
      <c r="E61" s="181"/>
      <c r="F61" s="182"/>
      <c r="G61" s="233"/>
      <c r="H61" s="71"/>
      <c r="I61" s="23"/>
      <c r="J61" s="24">
        <v>10</v>
      </c>
      <c r="K61" s="25" t="s">
        <v>742</v>
      </c>
      <c r="L61" s="26" t="str">
        <f>IF(ISERROR(VLOOKUP(K61,'KAYIT LİSTESİ'!$B$4:$H$466,2,0)),"",(VLOOKUP(K61,'KAYIT LİSTESİ'!$B$4:$H$466,2,0)))</f>
        <v/>
      </c>
      <c r="M61" s="27" t="str">
        <f>IF(ISERROR(VLOOKUP(K61,'KAYIT LİSTESİ'!$B$4:$H$466,4,0)),"",(VLOOKUP(K61,'KAYIT LİSTESİ'!$B$4:$H$466,4,0)))</f>
        <v/>
      </c>
      <c r="N61" s="27" t="str">
        <f>IF(ISERROR(VLOOKUP(K61,'KAYIT LİSTESİ'!$B$4:$N$466,13,0)),"",(VLOOKUP(K61,'KAYIT LİSTESİ'!$B$4:$N$466,13,0)))</f>
        <v/>
      </c>
      <c r="O61" s="46" t="str">
        <f>IF(ISERROR(VLOOKUP(K61,'KAYIT LİSTESİ'!$B$4:$H$466,5,0)),"",(VLOOKUP(K61,'KAYIT LİSTESİ'!$B$4:$H$466,5,0)))</f>
        <v/>
      </c>
      <c r="P61" s="46" t="str">
        <f>IF(ISERROR(VLOOKUP(K61,'KAYIT LİSTESİ'!$B$4:$H$466,6,0)),"",(VLOOKUP(K61,'KAYIT LİSTESİ'!$B$4:$H$466,6,0)))</f>
        <v/>
      </c>
      <c r="Q61" s="233"/>
      <c r="R61" s="26"/>
    </row>
    <row r="62" spans="1:18" ht="25.9" customHeight="1" x14ac:dyDescent="0.2">
      <c r="A62" s="70">
        <v>2</v>
      </c>
      <c r="B62" s="70"/>
      <c r="C62" s="117"/>
      <c r="D62" s="117"/>
      <c r="E62" s="181"/>
      <c r="F62" s="182"/>
      <c r="G62" s="233"/>
      <c r="H62" s="71"/>
      <c r="I62" s="23"/>
      <c r="J62" s="24">
        <v>11</v>
      </c>
      <c r="K62" s="25" t="s">
        <v>743</v>
      </c>
      <c r="L62" s="26" t="str">
        <f>IF(ISERROR(VLOOKUP(K62,'KAYIT LİSTESİ'!$B$4:$H$466,2,0)),"",(VLOOKUP(K62,'KAYIT LİSTESİ'!$B$4:$H$466,2,0)))</f>
        <v/>
      </c>
      <c r="M62" s="27" t="str">
        <f>IF(ISERROR(VLOOKUP(K62,'KAYIT LİSTESİ'!$B$4:$H$466,4,0)),"",(VLOOKUP(K62,'KAYIT LİSTESİ'!$B$4:$H$466,4,0)))</f>
        <v/>
      </c>
      <c r="N62" s="27" t="str">
        <f>IF(ISERROR(VLOOKUP(K62,'KAYIT LİSTESİ'!$B$4:$N$466,13,0)),"",(VLOOKUP(K62,'KAYIT LİSTESİ'!$B$4:$N$466,13,0)))</f>
        <v/>
      </c>
      <c r="O62" s="46" t="str">
        <f>IF(ISERROR(VLOOKUP(K62,'KAYIT LİSTESİ'!$B$4:$H$466,5,0)),"",(VLOOKUP(K62,'KAYIT LİSTESİ'!$B$4:$H$466,5,0)))</f>
        <v/>
      </c>
      <c r="P62" s="46" t="str">
        <f>IF(ISERROR(VLOOKUP(K62,'KAYIT LİSTESİ'!$B$4:$H$466,6,0)),"",(VLOOKUP(K62,'KAYIT LİSTESİ'!$B$4:$H$466,6,0)))</f>
        <v/>
      </c>
      <c r="Q62" s="233"/>
      <c r="R62" s="26"/>
    </row>
    <row r="63" spans="1:18" ht="25.9" customHeight="1" x14ac:dyDescent="0.2">
      <c r="A63" s="469" t="s">
        <v>12</v>
      </c>
      <c r="B63" s="470" t="s">
        <v>141</v>
      </c>
      <c r="C63" s="462" t="s">
        <v>281</v>
      </c>
      <c r="D63" s="463"/>
      <c r="E63" s="464"/>
      <c r="F63" s="465"/>
      <c r="G63" s="466" t="s">
        <v>15</v>
      </c>
      <c r="H63" s="467" t="s">
        <v>27</v>
      </c>
      <c r="I63" s="23"/>
      <c r="J63" s="24">
        <v>12</v>
      </c>
      <c r="K63" s="25" t="s">
        <v>744</v>
      </c>
      <c r="L63" s="26" t="str">
        <f>IF(ISERROR(VLOOKUP(K63,'KAYIT LİSTESİ'!$B$4:$H$466,2,0)),"",(VLOOKUP(K63,'KAYIT LİSTESİ'!$B$4:$H$466,2,0)))</f>
        <v/>
      </c>
      <c r="M63" s="27" t="str">
        <f>IF(ISERROR(VLOOKUP(K63,'KAYIT LİSTESİ'!$B$4:$H$466,4,0)),"",(VLOOKUP(K63,'KAYIT LİSTESİ'!$B$4:$H$466,4,0)))</f>
        <v/>
      </c>
      <c r="N63" s="27" t="str">
        <f>IF(ISERROR(VLOOKUP(K63,'KAYIT LİSTESİ'!$B$4:$N$466,13,0)),"",(VLOOKUP(K63,'KAYIT LİSTESİ'!$B$4:$N$466,13,0)))</f>
        <v/>
      </c>
      <c r="O63" s="46" t="str">
        <f>IF(ISERROR(VLOOKUP(K63,'KAYIT LİSTESİ'!$B$4:$H$466,5,0)),"",(VLOOKUP(K63,'KAYIT LİSTESİ'!$B$4:$H$466,5,0)))</f>
        <v/>
      </c>
      <c r="P63" s="46" t="str">
        <f>IF(ISERROR(VLOOKUP(K63,'KAYIT LİSTESİ'!$B$4:$H$466,6,0)),"",(VLOOKUP(K63,'KAYIT LİSTESİ'!$B$4:$H$466,6,0)))</f>
        <v/>
      </c>
      <c r="Q63" s="233"/>
      <c r="R63" s="26"/>
    </row>
    <row r="64" spans="1:18" ht="25.9" customHeight="1" x14ac:dyDescent="0.2">
      <c r="A64" s="469"/>
      <c r="B64" s="471"/>
      <c r="C64" s="337" t="s">
        <v>280</v>
      </c>
      <c r="D64" s="338" t="s">
        <v>217</v>
      </c>
      <c r="E64" s="333" t="s">
        <v>14</v>
      </c>
      <c r="F64" s="333" t="s">
        <v>45</v>
      </c>
      <c r="G64" s="466"/>
      <c r="H64" s="468"/>
      <c r="I64" s="33"/>
      <c r="J64" s="24">
        <v>13</v>
      </c>
      <c r="K64" s="25" t="s">
        <v>745</v>
      </c>
      <c r="L64" s="26" t="str">
        <f>IF(ISERROR(VLOOKUP(K64,'KAYIT LİSTESİ'!$B$4:$H$466,2,0)),"",(VLOOKUP(K64,'KAYIT LİSTESİ'!$B$4:$H$466,2,0)))</f>
        <v/>
      </c>
      <c r="M64" s="27" t="str">
        <f>IF(ISERROR(VLOOKUP(K64,'KAYIT LİSTESİ'!$B$4:$H$466,4,0)),"",(VLOOKUP(K64,'KAYIT LİSTESİ'!$B$4:$H$466,4,0)))</f>
        <v/>
      </c>
      <c r="N64" s="27" t="str">
        <f>IF(ISERROR(VLOOKUP(K64,'KAYIT LİSTESİ'!$B$4:$N$466,13,0)),"",(VLOOKUP(K64,'KAYIT LİSTESİ'!$B$4:$N$466,13,0)))</f>
        <v/>
      </c>
      <c r="O64" s="46" t="str">
        <f>IF(ISERROR(VLOOKUP(K64,'KAYIT LİSTESİ'!$B$4:$H$466,5,0)),"",(VLOOKUP(K64,'KAYIT LİSTESİ'!$B$4:$H$466,5,0)))</f>
        <v/>
      </c>
      <c r="P64" s="46" t="str">
        <f>IF(ISERROR(VLOOKUP(K64,'KAYIT LİSTESİ'!$B$4:$H$466,6,0)),"",(VLOOKUP(K64,'KAYIT LİSTESİ'!$B$4:$H$466,6,0)))</f>
        <v/>
      </c>
      <c r="Q64" s="233"/>
      <c r="R64" s="26"/>
    </row>
    <row r="65" spans="1:18" ht="25.9" customHeight="1" x14ac:dyDescent="0.2">
      <c r="A65" s="70">
        <v>1</v>
      </c>
      <c r="B65" s="70"/>
      <c r="C65" s="117"/>
      <c r="D65" s="117"/>
      <c r="E65" s="181"/>
      <c r="F65" s="182"/>
      <c r="G65" s="233"/>
      <c r="H65" s="71"/>
      <c r="J65" s="24">
        <v>14</v>
      </c>
      <c r="K65" s="25" t="s">
        <v>746</v>
      </c>
      <c r="L65" s="26" t="str">
        <f>IF(ISERROR(VLOOKUP(K65,'KAYIT LİSTESİ'!$B$4:$H$466,2,0)),"",(VLOOKUP(K65,'KAYIT LİSTESİ'!$B$4:$H$466,2,0)))</f>
        <v/>
      </c>
      <c r="M65" s="27" t="str">
        <f>IF(ISERROR(VLOOKUP(K65,'KAYIT LİSTESİ'!$B$4:$H$466,4,0)),"",(VLOOKUP(K65,'KAYIT LİSTESİ'!$B$4:$H$466,4,0)))</f>
        <v/>
      </c>
      <c r="N65" s="27" t="str">
        <f>IF(ISERROR(VLOOKUP(K65,'KAYIT LİSTESİ'!$B$4:$N$466,13,0)),"",(VLOOKUP(K65,'KAYIT LİSTESİ'!$B$4:$N$466,13,0)))</f>
        <v/>
      </c>
      <c r="O65" s="46" t="str">
        <f>IF(ISERROR(VLOOKUP(K65,'KAYIT LİSTESİ'!$B$4:$H$466,5,0)),"",(VLOOKUP(K65,'KAYIT LİSTESİ'!$B$4:$H$466,5,0)))</f>
        <v/>
      </c>
      <c r="P65" s="46" t="str">
        <f>IF(ISERROR(VLOOKUP(K65,'KAYIT LİSTESİ'!$B$4:$H$466,6,0)),"",(VLOOKUP(K65,'KAYIT LİSTESİ'!$B$4:$H$466,6,0)))</f>
        <v/>
      </c>
      <c r="Q65" s="233"/>
      <c r="R65" s="26"/>
    </row>
    <row r="66" spans="1:18" x14ac:dyDescent="0.2">
      <c r="A66" s="32" t="s">
        <v>19</v>
      </c>
      <c r="B66" s="32"/>
      <c r="C66" s="32"/>
      <c r="D66" s="32"/>
      <c r="E66" s="32"/>
      <c r="F66" s="48" t="s">
        <v>0</v>
      </c>
      <c r="G66" s="48" t="s">
        <v>1</v>
      </c>
      <c r="H66" s="29"/>
      <c r="I66" s="33" t="s">
        <v>2</v>
      </c>
      <c r="J66" s="33"/>
      <c r="K66" s="33"/>
      <c r="L66" s="33"/>
      <c r="O66" s="50" t="s">
        <v>3</v>
      </c>
      <c r="P66" s="51" t="s">
        <v>3</v>
      </c>
      <c r="Q66" s="29" t="s">
        <v>3</v>
      </c>
    </row>
  </sheetData>
  <mergeCells count="73">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A41:A42"/>
    <mergeCell ref="B41:B42"/>
    <mergeCell ref="H15:H16"/>
    <mergeCell ref="A10:A11"/>
    <mergeCell ref="B10:B11"/>
    <mergeCell ref="C10:D10"/>
    <mergeCell ref="E10:F10"/>
    <mergeCell ref="G10:G11"/>
    <mergeCell ref="H10:H11"/>
    <mergeCell ref="A15:A16"/>
    <mergeCell ref="B15:B16"/>
    <mergeCell ref="C15:D15"/>
    <mergeCell ref="E15:F15"/>
    <mergeCell ref="G15:G16"/>
    <mergeCell ref="C41:D41"/>
    <mergeCell ref="E41:F41"/>
    <mergeCell ref="J25:R25"/>
    <mergeCell ref="A31:A32"/>
    <mergeCell ref="B31:B32"/>
    <mergeCell ref="C31:D31"/>
    <mergeCell ref="E31:F31"/>
    <mergeCell ref="G31:G32"/>
    <mergeCell ref="H31:H32"/>
    <mergeCell ref="A24:A25"/>
    <mergeCell ref="B24:B25"/>
    <mergeCell ref="C24:D24"/>
    <mergeCell ref="E24:F24"/>
    <mergeCell ref="G24:G25"/>
    <mergeCell ref="H24:H25"/>
    <mergeCell ref="G41:G42"/>
    <mergeCell ref="H54:H55"/>
    <mergeCell ref="J50:R50"/>
    <mergeCell ref="H48:H49"/>
    <mergeCell ref="H41:H42"/>
    <mergeCell ref="A48:A49"/>
    <mergeCell ref="B48:B49"/>
    <mergeCell ref="C48:D48"/>
    <mergeCell ref="E48:F48"/>
    <mergeCell ref="G48:G49"/>
    <mergeCell ref="A54:A55"/>
    <mergeCell ref="B54:B55"/>
    <mergeCell ref="C54:D54"/>
    <mergeCell ref="E54:F54"/>
    <mergeCell ref="G54:G55"/>
    <mergeCell ref="H63:H64"/>
    <mergeCell ref="A59:A60"/>
    <mergeCell ref="B59:B60"/>
    <mergeCell ref="C59:D59"/>
    <mergeCell ref="E59:F59"/>
    <mergeCell ref="G59:G60"/>
    <mergeCell ref="H59:H60"/>
    <mergeCell ref="A63:A64"/>
    <mergeCell ref="B63:B64"/>
    <mergeCell ref="C63:D63"/>
    <mergeCell ref="E63:F63"/>
    <mergeCell ref="G63:G64"/>
  </mergeCells>
  <hyperlinks>
    <hyperlink ref="E3" location="'YARIŞMA PROGRAMI'!C7" display="100 m. Engelli"/>
  </hyperlinks>
  <printOptions horizontalCentered="1"/>
  <pageMargins left="0.16" right="0.19685039370078741" top="0.17" bottom="0.17" header="0.17" footer="0.17"/>
  <pageSetup paperSize="9" scale="4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5"/>
  <sheetViews>
    <sheetView view="pageBreakPreview" topLeftCell="A2" zoomScale="80" zoomScaleNormal="100" zoomScaleSheetLayoutView="80" workbookViewId="0">
      <selection activeCell="H18" sqref="H18"/>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10"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335"/>
      <c r="E3" s="480" t="str">
        <f>'YARIŞMA PROGRAMI'!C28</f>
        <v>5000 Metre Yürüyüş</v>
      </c>
      <c r="F3" s="480"/>
      <c r="G3" s="474"/>
      <c r="H3" s="474"/>
      <c r="I3" s="11"/>
      <c r="J3" s="481"/>
      <c r="K3" s="481"/>
      <c r="L3" s="481"/>
      <c r="M3" s="12"/>
      <c r="N3" s="12"/>
      <c r="O3" s="336"/>
      <c r="P3" s="475"/>
      <c r="Q3" s="475"/>
      <c r="R3" s="475"/>
    </row>
    <row r="4" spans="1:18" s="13" customFormat="1" ht="17.25" customHeight="1" x14ac:dyDescent="0.2">
      <c r="A4" s="472" t="s">
        <v>145</v>
      </c>
      <c r="B4" s="472"/>
      <c r="C4" s="472"/>
      <c r="D4" s="334"/>
      <c r="E4" s="479" t="str">
        <f>'YARIŞMA BİLGİLERİ'!F21</f>
        <v>Master Kadınlar</v>
      </c>
      <c r="F4" s="479"/>
      <c r="G4" s="35"/>
      <c r="H4" s="35"/>
      <c r="I4" s="35"/>
      <c r="J4" s="35"/>
      <c r="K4" s="35"/>
      <c r="L4" s="35"/>
      <c r="M4" s="36"/>
      <c r="N4" s="36"/>
      <c r="O4" s="81" t="s">
        <v>5</v>
      </c>
      <c r="P4" s="380">
        <f>'YARIŞMA PROGRAMI'!B28</f>
        <v>42211.833333333336</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33" customHeight="1" x14ac:dyDescent="0.2">
      <c r="A6" s="469" t="s">
        <v>12</v>
      </c>
      <c r="B6" s="470" t="s">
        <v>141</v>
      </c>
      <c r="C6" s="462" t="s">
        <v>281</v>
      </c>
      <c r="D6" s="463"/>
      <c r="E6" s="464" t="str">
        <f>'YARIŞMA PROGRAMI'!L20</f>
        <v>MERAL ÇALLI-35:34.93</v>
      </c>
      <c r="F6" s="465"/>
      <c r="G6" s="466" t="s">
        <v>15</v>
      </c>
      <c r="H6" s="467" t="s">
        <v>27</v>
      </c>
      <c r="J6" s="485" t="s">
        <v>16</v>
      </c>
      <c r="K6" s="486"/>
      <c r="L6" s="486"/>
      <c r="M6" s="486"/>
      <c r="N6" s="486"/>
      <c r="O6" s="486"/>
      <c r="P6" s="486"/>
      <c r="Q6" s="486"/>
      <c r="R6" s="487"/>
    </row>
    <row r="7" spans="1:18" ht="33" customHeight="1" x14ac:dyDescent="0.2">
      <c r="A7" s="469"/>
      <c r="B7" s="471"/>
      <c r="C7" s="337" t="s">
        <v>280</v>
      </c>
      <c r="D7" s="338" t="s">
        <v>217</v>
      </c>
      <c r="E7" s="333" t="s">
        <v>14</v>
      </c>
      <c r="F7" s="333" t="s">
        <v>45</v>
      </c>
      <c r="G7" s="466"/>
      <c r="H7" s="468"/>
      <c r="I7" s="21"/>
      <c r="J7" s="45" t="s">
        <v>12</v>
      </c>
      <c r="K7" s="42" t="s">
        <v>142</v>
      </c>
      <c r="L7" s="42" t="s">
        <v>141</v>
      </c>
      <c r="M7" s="43" t="s">
        <v>13</v>
      </c>
      <c r="N7" s="43" t="s">
        <v>217</v>
      </c>
      <c r="O7" s="44" t="s">
        <v>14</v>
      </c>
      <c r="P7" s="44" t="s">
        <v>45</v>
      </c>
      <c r="Q7" s="42" t="s">
        <v>15</v>
      </c>
      <c r="R7" s="42" t="s">
        <v>27</v>
      </c>
    </row>
    <row r="8" spans="1:18" s="20" customFormat="1" ht="33" customHeight="1" x14ac:dyDescent="0.2">
      <c r="A8" s="70">
        <v>1</v>
      </c>
      <c r="B8" s="70">
        <v>158</v>
      </c>
      <c r="C8" s="117" t="s">
        <v>900</v>
      </c>
      <c r="D8" s="117" t="s">
        <v>895</v>
      </c>
      <c r="E8" s="181" t="s">
        <v>1090</v>
      </c>
      <c r="F8" s="182" t="s">
        <v>218</v>
      </c>
      <c r="G8" s="367">
        <v>353766</v>
      </c>
      <c r="H8" s="71"/>
      <c r="I8" s="23"/>
      <c r="J8" s="24">
        <v>1</v>
      </c>
      <c r="K8" s="25" t="s">
        <v>748</v>
      </c>
      <c r="L8" s="26">
        <f>IF(ISERROR(VLOOKUP(K8,'KAYIT LİSTESİ'!$B$4:$H$466,2,0)),"",(VLOOKUP(K8,'KAYIT LİSTESİ'!$B$4:$H$466,2,0)))</f>
        <v>66</v>
      </c>
      <c r="M8" s="27" t="str">
        <f>IF(ISERROR(VLOOKUP(K8,'KAYIT LİSTESİ'!$B$4:$H$466,4,0)),"",(VLOOKUP(K8,'KAYIT LİSTESİ'!$B$4:$H$466,4,0)))</f>
        <v>4.11.1966</v>
      </c>
      <c r="N8" s="27" t="str">
        <f>IF(ISERROR(VLOOKUP(K8,'KAYIT LİSTESİ'!$B$4:$N$466,13,0)),"",(VLOOKUP(K8,'KAYIT LİSTESİ'!$B$4:$N$466,13,0)))</f>
        <v>F-45</v>
      </c>
      <c r="O8" s="46" t="str">
        <f>IF(ISERROR(VLOOKUP(K8,'KAYIT LİSTESİ'!$B$4:$H$466,5,0)),"",(VLOOKUP(K8,'KAYIT LİSTESİ'!$B$4:$H$466,5,0)))</f>
        <v>HAYRİYE DURANLI</v>
      </c>
      <c r="P8" s="46" t="str">
        <f>IF(ISERROR(VLOOKUP(K8,'KAYIT LİSTESİ'!$B$4:$H$466,6,0)),"",(VLOOKUP(K8,'KAYIT LİSTESİ'!$B$4:$H$466,6,0)))</f>
        <v>İZMİR ATLETİZM SPOR KULÜBÜ</v>
      </c>
      <c r="Q8" s="367">
        <v>371957</v>
      </c>
      <c r="R8" s="26">
        <v>2</v>
      </c>
    </row>
    <row r="9" spans="1:18" s="20" customFormat="1" ht="33" customHeight="1" x14ac:dyDescent="0.2">
      <c r="A9" s="70">
        <v>2</v>
      </c>
      <c r="B9" s="70">
        <v>66</v>
      </c>
      <c r="C9" s="117" t="s">
        <v>907</v>
      </c>
      <c r="D9" s="117" t="s">
        <v>895</v>
      </c>
      <c r="E9" s="181" t="s">
        <v>908</v>
      </c>
      <c r="F9" s="182" t="s">
        <v>218</v>
      </c>
      <c r="G9" s="367">
        <v>371957</v>
      </c>
      <c r="H9" s="71"/>
      <c r="I9" s="23"/>
      <c r="J9" s="24">
        <v>2</v>
      </c>
      <c r="K9" s="25" t="s">
        <v>749</v>
      </c>
      <c r="L9" s="26">
        <f>IF(ISERROR(VLOOKUP(K9,'KAYIT LİSTESİ'!$B$4:$H$466,2,0)),"",(VLOOKUP(K9,'KAYIT LİSTESİ'!$B$4:$H$466,2,0)))</f>
        <v>158</v>
      </c>
      <c r="M9" s="27" t="str">
        <f>IF(ISERROR(VLOOKUP(K9,'KAYIT LİSTESİ'!$B$4:$H$466,4,0)),"",(VLOOKUP(K9,'KAYIT LİSTESİ'!$B$4:$H$466,4,0)))</f>
        <v>15.3.1967</v>
      </c>
      <c r="N9" s="27" t="str">
        <f>IF(ISERROR(VLOOKUP(K9,'KAYIT LİSTESİ'!$B$4:$N$466,13,0)),"",(VLOOKUP(K9,'KAYIT LİSTESİ'!$B$4:$N$466,13,0)))</f>
        <v>F-45</v>
      </c>
      <c r="O9" s="46" t="str">
        <f>IF(ISERROR(VLOOKUP(K9,'KAYIT LİSTESİ'!$B$4:$H$466,5,0)),"",(VLOOKUP(K9,'KAYIT LİSTESİ'!$B$4:$H$466,5,0)))</f>
        <v>;MERAL ÇALLI</v>
      </c>
      <c r="P9" s="46" t="str">
        <f>IF(ISERROR(VLOOKUP(K9,'KAYIT LİSTESİ'!$B$4:$H$466,6,0)),"",(VLOOKUP(K9,'KAYIT LİSTESİ'!$B$4:$H$466,6,0)))</f>
        <v>İZMİR ATLETİZM SPOR KULÜBÜ</v>
      </c>
      <c r="Q9" s="367">
        <v>353766</v>
      </c>
      <c r="R9" s="26">
        <v>1</v>
      </c>
    </row>
    <row r="10" spans="1:18" s="20" customFormat="1" ht="33" customHeight="1" x14ac:dyDescent="0.2">
      <c r="A10" s="70"/>
      <c r="B10" s="70"/>
      <c r="C10" s="117"/>
      <c r="D10" s="117"/>
      <c r="E10" s="181"/>
      <c r="F10" s="182"/>
      <c r="G10" s="233"/>
      <c r="H10" s="71"/>
      <c r="I10" s="23"/>
      <c r="J10" s="24">
        <v>3</v>
      </c>
      <c r="K10" s="25" t="s">
        <v>750</v>
      </c>
      <c r="L10" s="26">
        <f>IF(ISERROR(VLOOKUP(K10,'KAYIT LİSTESİ'!$B$4:$H$466,2,0)),"",(VLOOKUP(K10,'KAYIT LİSTESİ'!$B$4:$H$466,2,0)))</f>
        <v>69</v>
      </c>
      <c r="M10" s="27" t="str">
        <f>IF(ISERROR(VLOOKUP(K10,'KAYIT LİSTESİ'!$B$4:$H$466,4,0)),"",(VLOOKUP(K10,'KAYIT LİSTESİ'!$B$4:$H$466,4,0)))</f>
        <v>22.12.1951</v>
      </c>
      <c r="N10" s="27" t="str">
        <f>IF(ISERROR(VLOOKUP(K10,'KAYIT LİSTESİ'!$B$4:$N$466,13,0)),"",(VLOOKUP(K10,'KAYIT LİSTESİ'!$B$4:$N$466,13,0)))</f>
        <v>F-60</v>
      </c>
      <c r="O10" s="46" t="str">
        <f>IF(ISERROR(VLOOKUP(K10,'KAYIT LİSTESİ'!$B$4:$H$466,5,0)),"",(VLOOKUP(K10,'KAYIT LİSTESİ'!$B$4:$H$466,5,0)))</f>
        <v>KAMER ERÇELEBİ</v>
      </c>
      <c r="P10" s="46" t="str">
        <f>IF(ISERROR(VLOOKUP(K10,'KAYIT LİSTESİ'!$B$4:$H$466,6,0)),"",(VLOOKUP(K10,'KAYIT LİSTESİ'!$B$4:$H$466,6,0)))</f>
        <v>İZMİR ATLETİZM SPOR KULÜBÜ</v>
      </c>
      <c r="Q10" s="367">
        <v>383617</v>
      </c>
      <c r="R10" s="26">
        <v>3</v>
      </c>
    </row>
    <row r="11" spans="1:18" s="20" customFormat="1" ht="33" customHeight="1" x14ac:dyDescent="0.2">
      <c r="A11" s="70"/>
      <c r="B11" s="70"/>
      <c r="C11" s="117"/>
      <c r="D11" s="117"/>
      <c r="E11" s="181"/>
      <c r="F11" s="182"/>
      <c r="G11" s="233"/>
      <c r="H11" s="71"/>
      <c r="I11" s="23"/>
      <c r="J11" s="24">
        <v>4</v>
      </c>
      <c r="K11" s="25" t="s">
        <v>751</v>
      </c>
      <c r="L11" s="26">
        <f>IF(ISERROR(VLOOKUP(K11,'KAYIT LİSTESİ'!$B$4:$H$466,2,0)),"",(VLOOKUP(K11,'KAYIT LİSTESİ'!$B$4:$H$466,2,0)))</f>
        <v>51</v>
      </c>
      <c r="M11" s="27" t="str">
        <f>IF(ISERROR(VLOOKUP(K11,'KAYIT LİSTESİ'!$B$4:$H$466,4,0)),"",(VLOOKUP(K11,'KAYIT LİSTESİ'!$B$4:$H$466,4,0)))</f>
        <v>10.4.1950</v>
      </c>
      <c r="N11" s="27" t="str">
        <f>IF(ISERROR(VLOOKUP(K11,'KAYIT LİSTESİ'!$B$4:$N$466,13,0)),"",(VLOOKUP(K11,'KAYIT LİSTESİ'!$B$4:$N$466,13,0)))</f>
        <v>F-65</v>
      </c>
      <c r="O11" s="46" t="str">
        <f>IF(ISERROR(VLOOKUP(K11,'KAYIT LİSTESİ'!$B$4:$H$466,5,0)),"",(VLOOKUP(K11,'KAYIT LİSTESİ'!$B$4:$H$466,5,0)))</f>
        <v>GAZEL DEMİRAY</v>
      </c>
      <c r="P11" s="46" t="str">
        <f>IF(ISERROR(VLOOKUP(K11,'KAYIT LİSTESİ'!$B$4:$H$466,6,0)),"",(VLOOKUP(K11,'KAYIT LİSTESİ'!$B$4:$H$466,6,0)))</f>
        <v>İZMİR ATLETİZM SPOR KULÜBÜ</v>
      </c>
      <c r="Q11" s="367">
        <v>473211</v>
      </c>
      <c r="R11" s="26">
        <v>4</v>
      </c>
    </row>
    <row r="12" spans="1:18" s="20" customFormat="1" ht="33" customHeight="1" x14ac:dyDescent="0.2">
      <c r="A12" s="469" t="s">
        <v>12</v>
      </c>
      <c r="B12" s="470" t="s">
        <v>141</v>
      </c>
      <c r="C12" s="462" t="s">
        <v>281</v>
      </c>
      <c r="D12" s="463"/>
      <c r="E12" s="464" t="str">
        <f>'YARIŞMA PROGRAMI'!O20</f>
        <v>GAZEL DEMİRAY-44:14.33</v>
      </c>
      <c r="F12" s="465"/>
      <c r="G12" s="466" t="s">
        <v>15</v>
      </c>
      <c r="H12" s="467" t="s">
        <v>27</v>
      </c>
      <c r="I12" s="23"/>
      <c r="J12" s="24">
        <v>5</v>
      </c>
      <c r="K12" s="25" t="s">
        <v>752</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33" customHeight="1" x14ac:dyDescent="0.2">
      <c r="A13" s="469"/>
      <c r="B13" s="471"/>
      <c r="C13" s="337" t="s">
        <v>280</v>
      </c>
      <c r="D13" s="338" t="s">
        <v>217</v>
      </c>
      <c r="E13" s="333" t="s">
        <v>14</v>
      </c>
      <c r="F13" s="333" t="s">
        <v>45</v>
      </c>
      <c r="G13" s="466"/>
      <c r="H13" s="468"/>
      <c r="I13" s="23"/>
      <c r="J13" s="24">
        <v>6</v>
      </c>
      <c r="K13" s="25" t="s">
        <v>753</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33" customHeight="1" x14ac:dyDescent="0.2">
      <c r="A14" s="70">
        <v>1</v>
      </c>
      <c r="B14" s="70">
        <v>69</v>
      </c>
      <c r="C14" s="117" t="s">
        <v>871</v>
      </c>
      <c r="D14" s="117" t="s">
        <v>883</v>
      </c>
      <c r="E14" s="181" t="s">
        <v>872</v>
      </c>
      <c r="F14" s="182" t="s">
        <v>218</v>
      </c>
      <c r="G14" s="367">
        <v>383617</v>
      </c>
      <c r="H14" s="363" t="s">
        <v>1081</v>
      </c>
      <c r="I14" s="23"/>
      <c r="J14" s="24">
        <v>7</v>
      </c>
      <c r="K14" s="25" t="s">
        <v>754</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33" customHeight="1" x14ac:dyDescent="0.2">
      <c r="A15" s="70"/>
      <c r="B15" s="70"/>
      <c r="C15" s="117"/>
      <c r="D15" s="117"/>
      <c r="E15" s="181"/>
      <c r="F15" s="182"/>
      <c r="G15" s="233"/>
      <c r="H15" s="71"/>
      <c r="I15" s="23"/>
      <c r="J15" s="24">
        <v>8</v>
      </c>
      <c r="K15" s="25" t="s">
        <v>755</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33" customHeight="1" x14ac:dyDescent="0.2">
      <c r="A16" s="469" t="s">
        <v>12</v>
      </c>
      <c r="B16" s="470" t="s">
        <v>141</v>
      </c>
      <c r="C16" s="462" t="s">
        <v>281</v>
      </c>
      <c r="D16" s="463"/>
      <c r="E16" s="464"/>
      <c r="F16" s="465"/>
      <c r="G16" s="466" t="s">
        <v>15</v>
      </c>
      <c r="H16" s="467" t="s">
        <v>27</v>
      </c>
      <c r="I16" s="23"/>
      <c r="J16" s="24">
        <v>9</v>
      </c>
      <c r="K16" s="25" t="s">
        <v>756</v>
      </c>
      <c r="L16" s="26" t="str">
        <f>IF(ISERROR(VLOOKUP(K16,'KAYIT LİSTESİ'!$B$4:$H$466,2,0)),"",(VLOOKUP(K16,'KAYIT LİSTESİ'!$B$4:$H$466,2,0)))</f>
        <v/>
      </c>
      <c r="M16" s="27" t="str">
        <f>IF(ISERROR(VLOOKUP(K16,'KAYIT LİSTESİ'!$B$4:$H$466,4,0)),"",(VLOOKUP(K16,'KAYIT LİSTESİ'!$B$4:$H$466,4,0)))</f>
        <v/>
      </c>
      <c r="N16" s="27" t="str">
        <f>IF(ISERROR(VLOOKUP(K16,'KAYIT LİSTESİ'!$B$4:$N$466,13,0)),"",(VLOOKUP(K16,'KAYIT LİSTESİ'!$B$4:$N$466,13,0)))</f>
        <v/>
      </c>
      <c r="O16" s="46" t="str">
        <f>IF(ISERROR(VLOOKUP(K16,'KAYIT LİSTESİ'!$B$4:$H$466,5,0)),"",(VLOOKUP(K16,'KAYIT LİSTESİ'!$B$4:$H$466,5,0)))</f>
        <v/>
      </c>
      <c r="P16" s="46" t="str">
        <f>IF(ISERROR(VLOOKUP(K16,'KAYIT LİSTESİ'!$B$4:$H$466,6,0)),"",(VLOOKUP(K16,'KAYIT LİSTESİ'!$B$4:$H$466,6,0)))</f>
        <v/>
      </c>
      <c r="Q16" s="233"/>
      <c r="R16" s="26"/>
    </row>
    <row r="17" spans="1:18" s="20" customFormat="1" ht="33" customHeight="1" x14ac:dyDescent="0.2">
      <c r="A17" s="469"/>
      <c r="B17" s="471"/>
      <c r="C17" s="337" t="s">
        <v>280</v>
      </c>
      <c r="D17" s="338" t="s">
        <v>217</v>
      </c>
      <c r="E17" s="333" t="s">
        <v>14</v>
      </c>
      <c r="F17" s="333" t="s">
        <v>45</v>
      </c>
      <c r="G17" s="466"/>
      <c r="H17" s="468"/>
      <c r="I17" s="23"/>
      <c r="J17" s="24">
        <v>10</v>
      </c>
      <c r="K17" s="25" t="s">
        <v>757</v>
      </c>
      <c r="L17" s="26" t="str">
        <f>IF(ISERROR(VLOOKUP(K17,'KAYIT LİSTESİ'!$B$4:$H$466,2,0)),"",(VLOOKUP(K17,'KAYIT LİSTESİ'!$B$4:$H$466,2,0)))</f>
        <v/>
      </c>
      <c r="M17" s="27" t="str">
        <f>IF(ISERROR(VLOOKUP(K17,'KAYIT LİSTESİ'!$B$4:$H$466,4,0)),"",(VLOOKUP(K17,'KAYIT LİSTESİ'!$B$4:$H$466,4,0)))</f>
        <v/>
      </c>
      <c r="N17" s="27" t="str">
        <f>IF(ISERROR(VLOOKUP(K17,'KAYIT LİSTESİ'!$B$4:$N$466,13,0)),"",(VLOOKUP(K17,'KAYIT LİSTESİ'!$B$4:$N$466,13,0)))</f>
        <v/>
      </c>
      <c r="O17" s="46" t="str">
        <f>IF(ISERROR(VLOOKUP(K17,'KAYIT LİSTESİ'!$B$4:$H$466,5,0)),"",(VLOOKUP(K17,'KAYIT LİSTESİ'!$B$4:$H$466,5,0)))</f>
        <v/>
      </c>
      <c r="P17" s="46" t="str">
        <f>IF(ISERROR(VLOOKUP(K17,'KAYIT LİSTESİ'!$B$4:$H$466,6,0)),"",(VLOOKUP(K17,'KAYIT LİSTESİ'!$B$4:$H$466,6,0)))</f>
        <v/>
      </c>
      <c r="Q17" s="233"/>
      <c r="R17" s="26"/>
    </row>
    <row r="18" spans="1:18" s="20" customFormat="1" ht="33" customHeight="1" x14ac:dyDescent="0.2">
      <c r="A18" s="70">
        <v>1</v>
      </c>
      <c r="B18" s="70">
        <v>51</v>
      </c>
      <c r="C18" s="117" t="s">
        <v>875</v>
      </c>
      <c r="D18" s="117" t="s">
        <v>884</v>
      </c>
      <c r="E18" s="181" t="s">
        <v>876</v>
      </c>
      <c r="F18" s="182" t="s">
        <v>218</v>
      </c>
      <c r="G18" s="367">
        <v>473211</v>
      </c>
      <c r="H18" s="234"/>
      <c r="I18" s="23"/>
      <c r="J18" s="24">
        <v>11</v>
      </c>
      <c r="K18" s="25" t="s">
        <v>758</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33" customHeight="1" x14ac:dyDescent="0.2">
      <c r="A19" s="70"/>
      <c r="B19" s="70"/>
      <c r="C19" s="117"/>
      <c r="D19" s="117"/>
      <c r="E19" s="181"/>
      <c r="F19" s="182"/>
      <c r="G19" s="233"/>
      <c r="H19" s="234"/>
      <c r="I19" s="23"/>
      <c r="J19" s="24">
        <v>12</v>
      </c>
      <c r="K19" s="25" t="s">
        <v>759</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33" customHeight="1" x14ac:dyDescent="0.2">
      <c r="A20" s="70"/>
      <c r="B20" s="70"/>
      <c r="C20" s="117"/>
      <c r="D20" s="117"/>
      <c r="E20" s="181"/>
      <c r="F20" s="182"/>
      <c r="G20" s="233"/>
      <c r="H20" s="234"/>
      <c r="I20" s="23"/>
      <c r="J20" s="24">
        <v>13</v>
      </c>
      <c r="K20" s="25" t="s">
        <v>760</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33" customHeight="1" x14ac:dyDescent="0.2">
      <c r="A21" s="70"/>
      <c r="B21" s="70"/>
      <c r="C21" s="117"/>
      <c r="D21" s="117"/>
      <c r="E21" s="181"/>
      <c r="F21" s="182"/>
      <c r="G21" s="233"/>
      <c r="H21" s="71"/>
      <c r="I21" s="23"/>
      <c r="J21" s="24">
        <v>14</v>
      </c>
      <c r="K21" s="25" t="s">
        <v>761</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33" customHeight="1" x14ac:dyDescent="0.2">
      <c r="A22" s="70"/>
      <c r="B22" s="70"/>
      <c r="C22" s="117"/>
      <c r="D22" s="117"/>
      <c r="E22" s="181"/>
      <c r="F22" s="182"/>
      <c r="G22" s="233"/>
      <c r="H22" s="71"/>
      <c r="I22" s="23"/>
      <c r="J22" s="24">
        <v>15</v>
      </c>
      <c r="K22" s="25" t="s">
        <v>762</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33" customHeight="1" x14ac:dyDescent="0.2">
      <c r="A23" s="70"/>
      <c r="B23" s="70"/>
      <c r="C23" s="117"/>
      <c r="D23" s="117"/>
      <c r="E23" s="181"/>
      <c r="F23" s="182"/>
      <c r="G23" s="233"/>
      <c r="H23" s="71"/>
      <c r="I23" s="23"/>
      <c r="J23" s="24">
        <v>16</v>
      </c>
      <c r="K23" s="25" t="s">
        <v>763</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33" customHeight="1" x14ac:dyDescent="0.2">
      <c r="A24" s="469" t="s">
        <v>12</v>
      </c>
      <c r="B24" s="470" t="s">
        <v>141</v>
      </c>
      <c r="C24" s="462" t="s">
        <v>281</v>
      </c>
      <c r="D24" s="463"/>
      <c r="E24" s="464"/>
      <c r="F24" s="465"/>
      <c r="G24" s="466" t="s">
        <v>15</v>
      </c>
      <c r="H24" s="467" t="s">
        <v>27</v>
      </c>
      <c r="I24" s="23"/>
      <c r="J24" s="24">
        <v>17</v>
      </c>
      <c r="K24" s="25" t="s">
        <v>764</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33" customHeight="1" x14ac:dyDescent="0.2">
      <c r="A25" s="469"/>
      <c r="B25" s="471"/>
      <c r="C25" s="337" t="s">
        <v>280</v>
      </c>
      <c r="D25" s="338" t="s">
        <v>217</v>
      </c>
      <c r="E25" s="333" t="s">
        <v>14</v>
      </c>
      <c r="F25" s="333" t="s">
        <v>45</v>
      </c>
      <c r="G25" s="466"/>
      <c r="H25" s="468"/>
      <c r="I25" s="23"/>
      <c r="J25" s="485" t="s">
        <v>17</v>
      </c>
      <c r="K25" s="486"/>
      <c r="L25" s="486"/>
      <c r="M25" s="486"/>
      <c r="N25" s="486"/>
      <c r="O25" s="486"/>
      <c r="P25" s="486"/>
      <c r="Q25" s="486"/>
      <c r="R25" s="487"/>
    </row>
    <row r="26" spans="1:18" s="20" customFormat="1" ht="33" customHeight="1" x14ac:dyDescent="0.2">
      <c r="A26" s="70">
        <v>1</v>
      </c>
      <c r="B26" s="70"/>
      <c r="C26" s="117"/>
      <c r="D26" s="117"/>
      <c r="E26" s="181"/>
      <c r="F26" s="182"/>
      <c r="G26" s="233"/>
      <c r="H26" s="71"/>
      <c r="I26" s="23"/>
      <c r="J26" s="45" t="s">
        <v>12</v>
      </c>
      <c r="K26" s="42" t="s">
        <v>142</v>
      </c>
      <c r="L26" s="42" t="s">
        <v>141</v>
      </c>
      <c r="M26" s="43" t="s">
        <v>13</v>
      </c>
      <c r="N26" s="43" t="s">
        <v>217</v>
      </c>
      <c r="O26" s="44" t="s">
        <v>14</v>
      </c>
      <c r="P26" s="44" t="s">
        <v>45</v>
      </c>
      <c r="Q26" s="42" t="s">
        <v>15</v>
      </c>
      <c r="R26" s="42" t="s">
        <v>27</v>
      </c>
    </row>
    <row r="27" spans="1:18" s="20" customFormat="1" ht="33" customHeight="1" x14ac:dyDescent="0.2">
      <c r="A27" s="70">
        <v>2</v>
      </c>
      <c r="B27" s="70"/>
      <c r="C27" s="117"/>
      <c r="D27" s="117"/>
      <c r="E27" s="181"/>
      <c r="F27" s="182"/>
      <c r="G27" s="233"/>
      <c r="H27" s="71"/>
      <c r="I27" s="23"/>
      <c r="J27" s="24">
        <v>1</v>
      </c>
      <c r="K27" s="25" t="s">
        <v>765</v>
      </c>
      <c r="L27" s="26" t="str">
        <f>IF(ISERROR(VLOOKUP(K27,'KAYIT LİSTESİ'!$B$4:$H$466,2,0)),"",(VLOOKUP(K27,'KAYIT LİSTESİ'!$B$4:$H$466,2,0)))</f>
        <v/>
      </c>
      <c r="M27" s="27" t="str">
        <f>IF(ISERROR(VLOOKUP(K27,'KAYIT LİSTESİ'!$B$4:$H$466,4,0)),"",(VLOOKUP(K27,'KAYIT LİSTESİ'!$B$4:$H$466,4,0)))</f>
        <v/>
      </c>
      <c r="N27" s="27" t="str">
        <f>IF(ISERROR(VLOOKUP(K27,'KAYIT LİSTESİ'!$B$4:$N$466,13,0)),"",(VLOOKUP(K27,'KAYIT LİSTESİ'!$B$4:$N$466,13,0)))</f>
        <v/>
      </c>
      <c r="O27" s="46" t="str">
        <f>IF(ISERROR(VLOOKUP(K27,'KAYIT LİSTESİ'!$B$4:$H$466,5,0)),"",(VLOOKUP(K27,'KAYIT LİSTESİ'!$B$4:$H$466,5,0)))</f>
        <v/>
      </c>
      <c r="P27" s="46" t="str">
        <f>IF(ISERROR(VLOOKUP(K27,'KAYIT LİSTESİ'!$B$4:$H$466,6,0)),"",(VLOOKUP(K27,'KAYIT LİSTESİ'!$B$4:$H$466,6,0)))</f>
        <v/>
      </c>
      <c r="Q27" s="233"/>
      <c r="R27" s="26"/>
    </row>
    <row r="28" spans="1:18" s="20" customFormat="1" ht="33" customHeight="1" x14ac:dyDescent="0.2">
      <c r="A28" s="70">
        <v>3</v>
      </c>
      <c r="B28" s="70"/>
      <c r="C28" s="117"/>
      <c r="D28" s="117"/>
      <c r="E28" s="181"/>
      <c r="F28" s="182"/>
      <c r="G28" s="233"/>
      <c r="H28" s="71"/>
      <c r="I28" s="23"/>
      <c r="J28" s="24">
        <v>2</v>
      </c>
      <c r="K28" s="25" t="s">
        <v>766</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33"/>
      <c r="R28" s="26"/>
    </row>
    <row r="29" spans="1:18" s="20" customFormat="1" ht="33" customHeight="1" x14ac:dyDescent="0.2">
      <c r="A29" s="70">
        <v>4</v>
      </c>
      <c r="B29" s="70"/>
      <c r="C29" s="117"/>
      <c r="D29" s="117"/>
      <c r="E29" s="181"/>
      <c r="F29" s="182"/>
      <c r="G29" s="233"/>
      <c r="H29" s="71"/>
      <c r="I29" s="23"/>
      <c r="J29" s="24">
        <v>3</v>
      </c>
      <c r="K29" s="25" t="s">
        <v>767</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33"/>
      <c r="R29" s="26"/>
    </row>
    <row r="30" spans="1:18" s="20" customFormat="1" ht="33" customHeight="1" x14ac:dyDescent="0.2">
      <c r="A30" s="70">
        <v>5</v>
      </c>
      <c r="B30" s="70"/>
      <c r="C30" s="117"/>
      <c r="D30" s="117"/>
      <c r="E30" s="181"/>
      <c r="F30" s="182"/>
      <c r="G30" s="233"/>
      <c r="H30" s="71"/>
      <c r="I30" s="23"/>
      <c r="J30" s="24">
        <v>4</v>
      </c>
      <c r="K30" s="25" t="s">
        <v>768</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33"/>
      <c r="R30" s="26"/>
    </row>
    <row r="31" spans="1:18" s="20" customFormat="1" ht="33" customHeight="1" x14ac:dyDescent="0.2">
      <c r="A31" s="469" t="s">
        <v>12</v>
      </c>
      <c r="B31" s="470" t="s">
        <v>141</v>
      </c>
      <c r="C31" s="462" t="s">
        <v>281</v>
      </c>
      <c r="D31" s="463"/>
      <c r="E31" s="464"/>
      <c r="F31" s="465"/>
      <c r="G31" s="466" t="s">
        <v>15</v>
      </c>
      <c r="H31" s="467" t="s">
        <v>27</v>
      </c>
      <c r="I31" s="23"/>
      <c r="J31" s="24">
        <v>5</v>
      </c>
      <c r="K31" s="25" t="s">
        <v>769</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33"/>
      <c r="R31" s="26"/>
    </row>
    <row r="32" spans="1:18" s="20" customFormat="1" ht="33" customHeight="1" x14ac:dyDescent="0.2">
      <c r="A32" s="469"/>
      <c r="B32" s="471"/>
      <c r="C32" s="337" t="s">
        <v>280</v>
      </c>
      <c r="D32" s="338" t="s">
        <v>217</v>
      </c>
      <c r="E32" s="333" t="s">
        <v>14</v>
      </c>
      <c r="F32" s="333" t="s">
        <v>45</v>
      </c>
      <c r="G32" s="466"/>
      <c r="H32" s="468"/>
      <c r="I32" s="23"/>
      <c r="J32" s="24">
        <v>6</v>
      </c>
      <c r="K32" s="25" t="s">
        <v>770</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33"/>
      <c r="R32" s="26"/>
    </row>
    <row r="33" spans="1:18" s="20" customFormat="1" ht="33" customHeight="1" x14ac:dyDescent="0.2">
      <c r="A33" s="70">
        <v>1</v>
      </c>
      <c r="B33" s="70"/>
      <c r="C33" s="117"/>
      <c r="D33" s="117"/>
      <c r="E33" s="181"/>
      <c r="F33" s="182"/>
      <c r="G33" s="233"/>
      <c r="H33" s="71"/>
      <c r="I33" s="23"/>
      <c r="J33" s="24">
        <v>7</v>
      </c>
      <c r="K33" s="25" t="s">
        <v>771</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33"/>
      <c r="R33" s="26"/>
    </row>
    <row r="34" spans="1:18" s="20" customFormat="1" ht="33" customHeight="1" x14ac:dyDescent="0.2">
      <c r="A34" s="70">
        <v>2</v>
      </c>
      <c r="B34" s="70"/>
      <c r="C34" s="117"/>
      <c r="D34" s="117"/>
      <c r="E34" s="181"/>
      <c r="F34" s="182"/>
      <c r="G34" s="233"/>
      <c r="H34" s="71"/>
      <c r="I34" s="23"/>
      <c r="J34" s="24">
        <v>8</v>
      </c>
      <c r="K34" s="25" t="s">
        <v>772</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33"/>
      <c r="R34" s="26"/>
    </row>
    <row r="35" spans="1:18" s="20" customFormat="1" ht="33" customHeight="1" x14ac:dyDescent="0.2">
      <c r="A35" s="70">
        <v>3</v>
      </c>
      <c r="B35" s="70"/>
      <c r="C35" s="117"/>
      <c r="D35" s="117"/>
      <c r="E35" s="181"/>
      <c r="F35" s="182"/>
      <c r="G35" s="233"/>
      <c r="H35" s="71"/>
      <c r="I35" s="23"/>
      <c r="J35" s="24">
        <v>9</v>
      </c>
      <c r="K35" s="25" t="s">
        <v>773</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33"/>
      <c r="R35" s="26"/>
    </row>
    <row r="36" spans="1:18" s="20" customFormat="1" ht="33" customHeight="1" x14ac:dyDescent="0.2">
      <c r="A36" s="70">
        <v>4</v>
      </c>
      <c r="B36" s="70"/>
      <c r="C36" s="117"/>
      <c r="D36" s="117"/>
      <c r="E36" s="181"/>
      <c r="F36" s="182"/>
      <c r="G36" s="233"/>
      <c r="H36" s="71"/>
      <c r="I36" s="23"/>
      <c r="J36" s="24">
        <v>10</v>
      </c>
      <c r="K36" s="25" t="s">
        <v>774</v>
      </c>
      <c r="L36" s="26" t="str">
        <f>IF(ISERROR(VLOOKUP(K36,'KAYIT LİSTESİ'!$B$4:$H$466,2,0)),"",(VLOOKUP(K36,'KAYIT LİSTESİ'!$B$4:$H$466,2,0)))</f>
        <v/>
      </c>
      <c r="M36" s="27" t="str">
        <f>IF(ISERROR(VLOOKUP(K36,'KAYIT LİSTESİ'!$B$4:$H$466,4,0)),"",(VLOOKUP(K36,'KAYIT LİSTESİ'!$B$4:$H$466,4,0)))</f>
        <v/>
      </c>
      <c r="N36" s="27" t="str">
        <f>IF(ISERROR(VLOOKUP(K36,'KAYIT LİSTESİ'!$B$4:$N$466,13,0)),"",(VLOOKUP(K36,'KAYIT LİSTESİ'!$B$4:$N$466,13,0)))</f>
        <v/>
      </c>
      <c r="O36" s="46" t="str">
        <f>IF(ISERROR(VLOOKUP(K36,'KAYIT LİSTESİ'!$B$4:$H$466,5,0)),"",(VLOOKUP(K36,'KAYIT LİSTESİ'!$B$4:$H$466,5,0)))</f>
        <v/>
      </c>
      <c r="P36" s="46" t="str">
        <f>IF(ISERROR(VLOOKUP(K36,'KAYIT LİSTESİ'!$B$4:$H$466,6,0)),"",(VLOOKUP(K36,'KAYIT LİSTESİ'!$B$4:$H$466,6,0)))</f>
        <v/>
      </c>
      <c r="Q36" s="233"/>
      <c r="R36" s="26"/>
    </row>
    <row r="37" spans="1:18" s="20" customFormat="1" ht="33" customHeight="1" x14ac:dyDescent="0.2">
      <c r="A37" s="70">
        <v>5</v>
      </c>
      <c r="B37" s="70"/>
      <c r="C37" s="117"/>
      <c r="D37" s="117"/>
      <c r="E37" s="181"/>
      <c r="F37" s="182"/>
      <c r="G37" s="233"/>
      <c r="H37" s="71"/>
      <c r="I37" s="23"/>
      <c r="J37" s="24">
        <v>11</v>
      </c>
      <c r="K37" s="25" t="s">
        <v>775</v>
      </c>
      <c r="L37" s="26" t="str">
        <f>IF(ISERROR(VLOOKUP(K37,'KAYIT LİSTESİ'!$B$4:$H$466,2,0)),"",(VLOOKUP(K37,'KAYIT LİSTESİ'!$B$4:$H$466,2,0)))</f>
        <v/>
      </c>
      <c r="M37" s="27" t="str">
        <f>IF(ISERROR(VLOOKUP(K37,'KAYIT LİSTESİ'!$B$4:$H$466,4,0)),"",(VLOOKUP(K37,'KAYIT LİSTESİ'!$B$4:$H$466,4,0)))</f>
        <v/>
      </c>
      <c r="N37" s="27" t="str">
        <f>IF(ISERROR(VLOOKUP(K37,'KAYIT LİSTESİ'!$B$4:$N$466,13,0)),"",(VLOOKUP(K37,'KAYIT LİSTESİ'!$B$4:$N$466,13,0)))</f>
        <v/>
      </c>
      <c r="O37" s="46" t="str">
        <f>IF(ISERROR(VLOOKUP(K37,'KAYIT LİSTESİ'!$B$4:$H$466,5,0)),"",(VLOOKUP(K37,'KAYIT LİSTESİ'!$B$4:$H$466,5,0)))</f>
        <v/>
      </c>
      <c r="P37" s="46" t="str">
        <f>IF(ISERROR(VLOOKUP(K37,'KAYIT LİSTESİ'!$B$4:$H$466,6,0)),"",(VLOOKUP(K37,'KAYIT LİSTESİ'!$B$4:$H$466,6,0)))</f>
        <v/>
      </c>
      <c r="Q37" s="233"/>
      <c r="R37" s="26"/>
    </row>
    <row r="38" spans="1:18" s="20" customFormat="1" ht="33" customHeight="1" x14ac:dyDescent="0.2">
      <c r="A38" s="469" t="s">
        <v>12</v>
      </c>
      <c r="B38" s="470" t="s">
        <v>141</v>
      </c>
      <c r="C38" s="462" t="s">
        <v>281</v>
      </c>
      <c r="D38" s="463"/>
      <c r="E38" s="464"/>
      <c r="F38" s="465"/>
      <c r="G38" s="466" t="s">
        <v>15</v>
      </c>
      <c r="H38" s="467" t="s">
        <v>27</v>
      </c>
      <c r="I38" s="23"/>
      <c r="J38" s="24">
        <v>12</v>
      </c>
      <c r="K38" s="25" t="s">
        <v>776</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33" customHeight="1" x14ac:dyDescent="0.2">
      <c r="A39" s="469"/>
      <c r="B39" s="471"/>
      <c r="C39" s="337" t="s">
        <v>280</v>
      </c>
      <c r="D39" s="338" t="s">
        <v>217</v>
      </c>
      <c r="E39" s="333" t="s">
        <v>14</v>
      </c>
      <c r="F39" s="333" t="s">
        <v>45</v>
      </c>
      <c r="G39" s="466"/>
      <c r="H39" s="468"/>
      <c r="I39" s="23"/>
      <c r="J39" s="24">
        <v>13</v>
      </c>
      <c r="K39" s="25" t="s">
        <v>777</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33" customHeight="1" x14ac:dyDescent="0.2">
      <c r="A40" s="70">
        <v>1</v>
      </c>
      <c r="B40" s="70"/>
      <c r="C40" s="117"/>
      <c r="D40" s="117"/>
      <c r="E40" s="181"/>
      <c r="F40" s="182"/>
      <c r="G40" s="233"/>
      <c r="H40" s="71"/>
      <c r="I40" s="23"/>
      <c r="J40" s="24">
        <v>14</v>
      </c>
      <c r="K40" s="25" t="s">
        <v>778</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33" customHeight="1" x14ac:dyDescent="0.2">
      <c r="A41" s="70">
        <v>2</v>
      </c>
      <c r="B41" s="70"/>
      <c r="C41" s="117"/>
      <c r="D41" s="117"/>
      <c r="E41" s="181"/>
      <c r="F41" s="182"/>
      <c r="G41" s="233"/>
      <c r="H41" s="71"/>
      <c r="I41" s="23"/>
      <c r="J41" s="24">
        <v>15</v>
      </c>
      <c r="K41" s="25" t="s">
        <v>779</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33" customHeight="1" x14ac:dyDescent="0.2">
      <c r="A42" s="70">
        <v>3</v>
      </c>
      <c r="B42" s="70"/>
      <c r="C42" s="117"/>
      <c r="D42" s="117"/>
      <c r="E42" s="181"/>
      <c r="F42" s="182"/>
      <c r="G42" s="233"/>
      <c r="H42" s="71"/>
      <c r="I42" s="23"/>
      <c r="J42" s="24">
        <v>16</v>
      </c>
      <c r="K42" s="25" t="s">
        <v>780</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33" customHeight="1" x14ac:dyDescent="0.2">
      <c r="A43" s="70">
        <v>4</v>
      </c>
      <c r="B43" s="70"/>
      <c r="C43" s="117"/>
      <c r="D43" s="117"/>
      <c r="E43" s="181"/>
      <c r="F43" s="182"/>
      <c r="G43" s="233"/>
      <c r="H43" s="71"/>
      <c r="I43" s="23"/>
      <c r="J43" s="24">
        <v>17</v>
      </c>
      <c r="K43" s="25" t="s">
        <v>781</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33" customHeight="1" x14ac:dyDescent="0.2">
      <c r="A44" s="70">
        <v>5</v>
      </c>
      <c r="B44" s="70"/>
      <c r="C44" s="117"/>
      <c r="D44" s="117"/>
      <c r="E44" s="181"/>
      <c r="F44" s="182"/>
      <c r="G44" s="233"/>
      <c r="H44" s="71"/>
      <c r="I44" s="23"/>
      <c r="J44" s="24">
        <v>18</v>
      </c>
      <c r="K44" s="25" t="s">
        <v>782</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x14ac:dyDescent="0.2">
      <c r="A45" s="32" t="s">
        <v>19</v>
      </c>
      <c r="B45" s="32"/>
      <c r="C45" s="32"/>
      <c r="D45" s="32"/>
      <c r="E45" s="32"/>
      <c r="F45" s="48" t="s">
        <v>0</v>
      </c>
      <c r="G45" s="48" t="s">
        <v>1</v>
      </c>
      <c r="H45" s="29"/>
      <c r="I45" s="33" t="s">
        <v>2</v>
      </c>
      <c r="J45" s="33"/>
      <c r="K45" s="33"/>
      <c r="L45" s="33"/>
      <c r="O45" s="50" t="s">
        <v>3</v>
      </c>
      <c r="P45" s="51" t="s">
        <v>3</v>
      </c>
      <c r="Q45" s="29" t="s">
        <v>3</v>
      </c>
    </row>
  </sheetData>
  <sortState ref="A8:G9">
    <sortCondition ref="A8"/>
  </sortState>
  <mergeCells count="48">
    <mergeCell ref="A1:R1"/>
    <mergeCell ref="A2:R2"/>
    <mergeCell ref="A3:C3"/>
    <mergeCell ref="E3:F3"/>
    <mergeCell ref="G3:H3"/>
    <mergeCell ref="J3:L3"/>
    <mergeCell ref="P3:R3"/>
    <mergeCell ref="A4:C4"/>
    <mergeCell ref="E4:F4"/>
    <mergeCell ref="P5:R5"/>
    <mergeCell ref="A6:A7"/>
    <mergeCell ref="B6:B7"/>
    <mergeCell ref="C6:D6"/>
    <mergeCell ref="E6:F6"/>
    <mergeCell ref="G6:G7"/>
    <mergeCell ref="H6:H7"/>
    <mergeCell ref="J6:R6"/>
    <mergeCell ref="A38:A39"/>
    <mergeCell ref="B38:B39"/>
    <mergeCell ref="H16:H17"/>
    <mergeCell ref="A12:A13"/>
    <mergeCell ref="B12:B13"/>
    <mergeCell ref="C12:D12"/>
    <mergeCell ref="E12:F12"/>
    <mergeCell ref="G12:G13"/>
    <mergeCell ref="H12:H13"/>
    <mergeCell ref="A16:A17"/>
    <mergeCell ref="B16:B17"/>
    <mergeCell ref="C16:D16"/>
    <mergeCell ref="E16:F16"/>
    <mergeCell ref="G16:G17"/>
    <mergeCell ref="A24:A25"/>
    <mergeCell ref="B24:B25"/>
    <mergeCell ref="A31:A32"/>
    <mergeCell ref="B31:B32"/>
    <mergeCell ref="C31:D31"/>
    <mergeCell ref="E31:F31"/>
    <mergeCell ref="G31:G32"/>
    <mergeCell ref="C38:D38"/>
    <mergeCell ref="E38:F38"/>
    <mergeCell ref="G38:G39"/>
    <mergeCell ref="H38:H39"/>
    <mergeCell ref="J25:R25"/>
    <mergeCell ref="H31:H32"/>
    <mergeCell ref="H24:H25"/>
    <mergeCell ref="C24:D24"/>
    <mergeCell ref="E24:F24"/>
    <mergeCell ref="G24:G25"/>
  </mergeCells>
  <hyperlinks>
    <hyperlink ref="E3" location="'YARIŞMA PROGRAMI'!C7" display="100 m. Engelli"/>
  </hyperlinks>
  <printOptions horizontalCentered="1"/>
  <pageMargins left="0.16" right="0.19685039370078741" top="0.17" bottom="0.17" header="0.17" footer="0.17"/>
  <pageSetup paperSize="9" scale="5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7"/>
  <sheetViews>
    <sheetView view="pageBreakPreview" zoomScale="80" zoomScaleNormal="100" zoomScaleSheetLayoutView="80" workbookViewId="0">
      <selection activeCell="E4" sqref="E4:F4"/>
    </sheetView>
  </sheetViews>
  <sheetFormatPr defaultColWidth="9.140625" defaultRowHeight="12.75" x14ac:dyDescent="0.2"/>
  <cols>
    <col min="1" max="1" width="4.85546875" style="29" customWidth="1"/>
    <col min="2" max="2" width="7.28515625" style="29" customWidth="1"/>
    <col min="3" max="3" width="14.42578125" style="22" customWidth="1"/>
    <col min="4" max="4" width="10.28515625" style="22" customWidth="1"/>
    <col min="5" max="5" width="23.140625" style="22" customWidth="1"/>
    <col min="6" max="6" width="23.42578125" style="49" customWidth="1"/>
    <col min="7" max="7" width="7.140625" style="49" bestFit="1" customWidth="1"/>
    <col min="8" max="8" width="6.42578125" style="30" customWidth="1"/>
    <col min="9" max="9" width="2.140625" style="22" customWidth="1"/>
    <col min="10" max="10" width="4.42578125" style="29" customWidth="1"/>
    <col min="11" max="11" width="11.85546875" style="29" hidden="1" customWidth="1"/>
    <col min="12" max="12" width="5.85546875" style="29" customWidth="1"/>
    <col min="13" max="13" width="10.28515625" style="31" customWidth="1"/>
    <col min="14" max="14" width="9.28515625" style="31" customWidth="1"/>
    <col min="15" max="15" width="23.7109375" style="52" customWidth="1"/>
    <col min="16" max="16" width="25" style="52" customWidth="1"/>
    <col min="17" max="17" width="9.42578125" style="22" customWidth="1"/>
    <col min="18" max="18" width="5.28515625" style="22" customWidth="1"/>
    <col min="19" max="19" width="5.7109375" style="22" customWidth="1"/>
    <col min="20" max="16384" width="9.140625" style="22"/>
  </cols>
  <sheetData>
    <row r="1" spans="1:18" s="10" customFormat="1" ht="45" customHeight="1" x14ac:dyDescent="0.2">
      <c r="A1" s="476" t="s">
        <v>301</v>
      </c>
      <c r="B1" s="476"/>
      <c r="C1" s="476"/>
      <c r="D1" s="476"/>
      <c r="E1" s="476"/>
      <c r="F1" s="476"/>
      <c r="G1" s="476"/>
      <c r="H1" s="476"/>
      <c r="I1" s="476"/>
      <c r="J1" s="476"/>
      <c r="K1" s="476"/>
      <c r="L1" s="476"/>
      <c r="M1" s="476"/>
      <c r="N1" s="476"/>
      <c r="O1" s="476"/>
      <c r="P1" s="476"/>
      <c r="Q1" s="476"/>
      <c r="R1" s="476"/>
    </row>
    <row r="2" spans="1:18" s="10" customFormat="1" ht="23.25" customHeight="1" x14ac:dyDescent="0.2">
      <c r="A2" s="477" t="s">
        <v>300</v>
      </c>
      <c r="B2" s="477"/>
      <c r="C2" s="477"/>
      <c r="D2" s="477"/>
      <c r="E2" s="477"/>
      <c r="F2" s="477"/>
      <c r="G2" s="477"/>
      <c r="H2" s="477"/>
      <c r="I2" s="477"/>
      <c r="J2" s="477"/>
      <c r="K2" s="477"/>
      <c r="L2" s="477"/>
      <c r="M2" s="477"/>
      <c r="N2" s="477"/>
      <c r="O2" s="477"/>
      <c r="P2" s="477"/>
      <c r="Q2" s="477"/>
      <c r="R2" s="477"/>
    </row>
    <row r="3" spans="1:18" s="13" customFormat="1" ht="27" customHeight="1" x14ac:dyDescent="0.2">
      <c r="A3" s="478" t="s">
        <v>154</v>
      </c>
      <c r="B3" s="478"/>
      <c r="C3" s="478"/>
      <c r="D3" s="335"/>
      <c r="E3" s="480" t="str">
        <f>'YARIŞMA PROGRAMI'!C29</f>
        <v>4X400 Metre Bayrak</v>
      </c>
      <c r="F3" s="480"/>
      <c r="G3" s="474"/>
      <c r="H3" s="474"/>
      <c r="I3" s="11"/>
      <c r="J3" s="481"/>
      <c r="K3" s="481"/>
      <c r="L3" s="481"/>
      <c r="M3" s="12"/>
      <c r="N3" s="12"/>
      <c r="O3" s="336"/>
      <c r="P3" s="475"/>
      <c r="Q3" s="475"/>
      <c r="R3" s="475"/>
    </row>
    <row r="4" spans="1:18" s="13" customFormat="1" ht="17.25" customHeight="1" x14ac:dyDescent="0.2">
      <c r="A4" s="472" t="s">
        <v>145</v>
      </c>
      <c r="B4" s="472"/>
      <c r="C4" s="472"/>
      <c r="D4" s="334"/>
      <c r="E4" s="479" t="str">
        <f>'YARIŞMA BİLGİLERİ'!F21</f>
        <v>Master Kadınlar</v>
      </c>
      <c r="F4" s="479"/>
      <c r="G4" s="35"/>
      <c r="H4" s="35"/>
      <c r="I4" s="35"/>
      <c r="J4" s="35"/>
      <c r="K4" s="35"/>
      <c r="L4" s="35"/>
      <c r="M4" s="36"/>
      <c r="N4" s="36"/>
      <c r="O4" s="81" t="s">
        <v>5</v>
      </c>
      <c r="P4" s="254">
        <f>'YARIŞMA PROGRAMI'!B15</f>
        <v>42210.930555555555</v>
      </c>
      <c r="Q4" s="193"/>
      <c r="R4" s="192"/>
    </row>
    <row r="5" spans="1:18" s="10" customFormat="1" ht="16.5" customHeight="1" x14ac:dyDescent="0.2">
      <c r="A5" s="14"/>
      <c r="B5" s="14"/>
      <c r="C5" s="15"/>
      <c r="D5" s="15"/>
      <c r="E5" s="16"/>
      <c r="F5" s="17"/>
      <c r="G5" s="17"/>
      <c r="H5" s="17"/>
      <c r="I5" s="17"/>
      <c r="J5" s="14"/>
      <c r="K5" s="14"/>
      <c r="L5" s="14"/>
      <c r="M5" s="18"/>
      <c r="N5" s="18"/>
      <c r="O5" s="19"/>
      <c r="P5" s="473">
        <f ca="1">NOW()</f>
        <v>42212.506756828705</v>
      </c>
      <c r="Q5" s="473"/>
      <c r="R5" s="473"/>
    </row>
    <row r="6" spans="1:18" s="20" customFormat="1" ht="24.75" customHeight="1" x14ac:dyDescent="0.2">
      <c r="A6" s="469" t="s">
        <v>12</v>
      </c>
      <c r="B6" s="470" t="s">
        <v>141</v>
      </c>
      <c r="C6" s="462" t="s">
        <v>281</v>
      </c>
      <c r="D6" s="463"/>
      <c r="E6" s="464"/>
      <c r="F6" s="465"/>
      <c r="G6" s="466" t="s">
        <v>15</v>
      </c>
      <c r="H6" s="467" t="s">
        <v>27</v>
      </c>
      <c r="J6" s="485" t="s">
        <v>16</v>
      </c>
      <c r="K6" s="486"/>
      <c r="L6" s="486"/>
      <c r="M6" s="486"/>
      <c r="N6" s="486"/>
      <c r="O6" s="486"/>
      <c r="P6" s="486"/>
      <c r="Q6" s="486"/>
      <c r="R6" s="487"/>
    </row>
    <row r="7" spans="1:18" ht="24.75" customHeight="1" x14ac:dyDescent="0.2">
      <c r="A7" s="469"/>
      <c r="B7" s="471"/>
      <c r="C7" s="337" t="s">
        <v>280</v>
      </c>
      <c r="D7" s="338" t="s">
        <v>217</v>
      </c>
      <c r="E7" s="333" t="s">
        <v>14</v>
      </c>
      <c r="F7" s="333" t="s">
        <v>45</v>
      </c>
      <c r="G7" s="466"/>
      <c r="H7" s="468"/>
      <c r="I7" s="21"/>
      <c r="J7" s="45" t="s">
        <v>12</v>
      </c>
      <c r="K7" s="42" t="s">
        <v>142</v>
      </c>
      <c r="L7" s="42" t="s">
        <v>141</v>
      </c>
      <c r="M7" s="43" t="s">
        <v>13</v>
      </c>
      <c r="N7" s="43" t="s">
        <v>217</v>
      </c>
      <c r="O7" s="44" t="s">
        <v>14</v>
      </c>
      <c r="P7" s="44" t="s">
        <v>45</v>
      </c>
      <c r="Q7" s="42" t="s">
        <v>15</v>
      </c>
      <c r="R7" s="42" t="s">
        <v>27</v>
      </c>
    </row>
    <row r="8" spans="1:18" s="20" customFormat="1" ht="27.6" customHeight="1" x14ac:dyDescent="0.2">
      <c r="A8" s="70">
        <v>1</v>
      </c>
      <c r="B8" s="70"/>
      <c r="C8" s="117"/>
      <c r="D8" s="117"/>
      <c r="E8" s="181"/>
      <c r="F8" s="182"/>
      <c r="G8" s="233"/>
      <c r="H8" s="71"/>
      <c r="I8" s="23"/>
      <c r="J8" s="24">
        <v>1</v>
      </c>
      <c r="K8" s="25" t="s">
        <v>783</v>
      </c>
      <c r="L8" s="26" t="str">
        <f>IF(ISERROR(VLOOKUP(K8,'KAYIT LİSTESİ'!$B$4:$H$466,2,0)),"",(VLOOKUP(K8,'KAYIT LİSTESİ'!$B$4:$H$466,2,0)))</f>
        <v/>
      </c>
      <c r="M8" s="27" t="str">
        <f>IF(ISERROR(VLOOKUP(K8,'KAYIT LİSTESİ'!$B$4:$H$466,4,0)),"",(VLOOKUP(K8,'KAYIT LİSTESİ'!$B$4:$H$466,4,0)))</f>
        <v/>
      </c>
      <c r="N8" s="27" t="str">
        <f>IF(ISERROR(VLOOKUP(K8,'KAYIT LİSTESİ'!$B$4:$N$466,13,0)),"",(VLOOKUP(K8,'KAYIT LİSTESİ'!$B$4:$N$466,13,0)))</f>
        <v/>
      </c>
      <c r="O8" s="46" t="str">
        <f>IF(ISERROR(VLOOKUP(K8,'KAYIT LİSTESİ'!$B$4:$H$466,5,0)),"",(VLOOKUP(K8,'KAYIT LİSTESİ'!$B$4:$H$466,5,0)))</f>
        <v/>
      </c>
      <c r="P8" s="46" t="str">
        <f>IF(ISERROR(VLOOKUP(K8,'KAYIT LİSTESİ'!$B$4:$H$466,6,0)),"",(VLOOKUP(K8,'KAYIT LİSTESİ'!$B$4:$H$466,6,0)))</f>
        <v/>
      </c>
      <c r="Q8" s="233"/>
      <c r="R8" s="26"/>
    </row>
    <row r="9" spans="1:18" s="20" customFormat="1" ht="27.6" customHeight="1" x14ac:dyDescent="0.2">
      <c r="A9" s="70">
        <v>2</v>
      </c>
      <c r="B9" s="70"/>
      <c r="C9" s="117"/>
      <c r="D9" s="117"/>
      <c r="E9" s="181"/>
      <c r="F9" s="182"/>
      <c r="G9" s="233"/>
      <c r="H9" s="71"/>
      <c r="I9" s="23"/>
      <c r="J9" s="24">
        <v>2</v>
      </c>
      <c r="K9" s="25" t="s">
        <v>784</v>
      </c>
      <c r="L9" s="26" t="str">
        <f>IF(ISERROR(VLOOKUP(K9,'KAYIT LİSTESİ'!$B$4:$H$466,2,0)),"",(VLOOKUP(K9,'KAYIT LİSTESİ'!$B$4:$H$466,2,0)))</f>
        <v/>
      </c>
      <c r="M9" s="27" t="str">
        <f>IF(ISERROR(VLOOKUP(K9,'KAYIT LİSTESİ'!$B$4:$H$466,4,0)),"",(VLOOKUP(K9,'KAYIT LİSTESİ'!$B$4:$H$466,4,0)))</f>
        <v/>
      </c>
      <c r="N9" s="27" t="str">
        <f>IF(ISERROR(VLOOKUP(K9,'KAYIT LİSTESİ'!$B$4:$N$466,13,0)),"",(VLOOKUP(K9,'KAYIT LİSTESİ'!$B$4:$N$466,13,0)))</f>
        <v/>
      </c>
      <c r="O9" s="46" t="str">
        <f>IF(ISERROR(VLOOKUP(K9,'KAYIT LİSTESİ'!$B$4:$H$466,5,0)),"",(VLOOKUP(K9,'KAYIT LİSTESİ'!$B$4:$H$466,5,0)))</f>
        <v/>
      </c>
      <c r="P9" s="46" t="str">
        <f>IF(ISERROR(VLOOKUP(K9,'KAYIT LİSTESİ'!$B$4:$H$466,6,0)),"",(VLOOKUP(K9,'KAYIT LİSTESİ'!$B$4:$H$466,6,0)))</f>
        <v/>
      </c>
      <c r="Q9" s="233"/>
      <c r="R9" s="26"/>
    </row>
    <row r="10" spans="1:18" s="20" customFormat="1" ht="27.6" customHeight="1" x14ac:dyDescent="0.2">
      <c r="A10" s="469" t="s">
        <v>12</v>
      </c>
      <c r="B10" s="470" t="s">
        <v>141</v>
      </c>
      <c r="C10" s="462" t="s">
        <v>281</v>
      </c>
      <c r="D10" s="463"/>
      <c r="E10" s="464"/>
      <c r="F10" s="465"/>
      <c r="G10" s="466" t="s">
        <v>15</v>
      </c>
      <c r="H10" s="467" t="s">
        <v>27</v>
      </c>
      <c r="I10" s="23"/>
      <c r="J10" s="24">
        <v>3</v>
      </c>
      <c r="K10" s="25" t="s">
        <v>785</v>
      </c>
      <c r="L10" s="26" t="str">
        <f>IF(ISERROR(VLOOKUP(K10,'KAYIT LİSTESİ'!$B$4:$H$466,2,0)),"",(VLOOKUP(K10,'KAYIT LİSTESİ'!$B$4:$H$466,2,0)))</f>
        <v/>
      </c>
      <c r="M10" s="27" t="str">
        <f>IF(ISERROR(VLOOKUP(K10,'KAYIT LİSTESİ'!$B$4:$H$466,4,0)),"",(VLOOKUP(K10,'KAYIT LİSTESİ'!$B$4:$H$466,4,0)))</f>
        <v/>
      </c>
      <c r="N10" s="27" t="str">
        <f>IF(ISERROR(VLOOKUP(K10,'KAYIT LİSTESİ'!$B$4:$N$466,13,0)),"",(VLOOKUP(K10,'KAYIT LİSTESİ'!$B$4:$N$466,13,0)))</f>
        <v/>
      </c>
      <c r="O10" s="46" t="str">
        <f>IF(ISERROR(VLOOKUP(K10,'KAYIT LİSTESİ'!$B$4:$H$466,5,0)),"",(VLOOKUP(K10,'KAYIT LİSTESİ'!$B$4:$H$466,5,0)))</f>
        <v/>
      </c>
      <c r="P10" s="46" t="str">
        <f>IF(ISERROR(VLOOKUP(K10,'KAYIT LİSTESİ'!$B$4:$H$466,6,0)),"",(VLOOKUP(K10,'KAYIT LİSTESİ'!$B$4:$H$466,6,0)))</f>
        <v/>
      </c>
      <c r="Q10" s="233"/>
      <c r="R10" s="26"/>
    </row>
    <row r="11" spans="1:18" s="20" customFormat="1" ht="27.6" customHeight="1" x14ac:dyDescent="0.2">
      <c r="A11" s="469"/>
      <c r="B11" s="471"/>
      <c r="C11" s="337" t="s">
        <v>280</v>
      </c>
      <c r="D11" s="338" t="s">
        <v>217</v>
      </c>
      <c r="E11" s="333" t="s">
        <v>14</v>
      </c>
      <c r="F11" s="333" t="s">
        <v>45</v>
      </c>
      <c r="G11" s="466"/>
      <c r="H11" s="468"/>
      <c r="I11" s="23"/>
      <c r="J11" s="24">
        <v>4</v>
      </c>
      <c r="K11" s="25" t="s">
        <v>786</v>
      </c>
      <c r="L11" s="26" t="str">
        <f>IF(ISERROR(VLOOKUP(K11,'KAYIT LİSTESİ'!$B$4:$H$466,2,0)),"",(VLOOKUP(K11,'KAYIT LİSTESİ'!$B$4:$H$466,2,0)))</f>
        <v/>
      </c>
      <c r="M11" s="27" t="str">
        <f>IF(ISERROR(VLOOKUP(K11,'KAYIT LİSTESİ'!$B$4:$H$466,4,0)),"",(VLOOKUP(K11,'KAYIT LİSTESİ'!$B$4:$H$466,4,0)))</f>
        <v/>
      </c>
      <c r="N11" s="27" t="str">
        <f>IF(ISERROR(VLOOKUP(K11,'KAYIT LİSTESİ'!$B$4:$N$466,13,0)),"",(VLOOKUP(K11,'KAYIT LİSTESİ'!$B$4:$N$466,13,0)))</f>
        <v/>
      </c>
      <c r="O11" s="46" t="str">
        <f>IF(ISERROR(VLOOKUP(K11,'KAYIT LİSTESİ'!$B$4:$H$466,5,0)),"",(VLOOKUP(K11,'KAYIT LİSTESİ'!$B$4:$H$466,5,0)))</f>
        <v/>
      </c>
      <c r="P11" s="46" t="str">
        <f>IF(ISERROR(VLOOKUP(K11,'KAYIT LİSTESİ'!$B$4:$H$466,6,0)),"",(VLOOKUP(K11,'KAYIT LİSTESİ'!$B$4:$H$466,6,0)))</f>
        <v/>
      </c>
      <c r="Q11" s="233"/>
      <c r="R11" s="26"/>
    </row>
    <row r="12" spans="1:18" s="20" customFormat="1" ht="27.6" customHeight="1" x14ac:dyDescent="0.2">
      <c r="A12" s="70">
        <v>1</v>
      </c>
      <c r="B12" s="70"/>
      <c r="C12" s="117"/>
      <c r="D12" s="117"/>
      <c r="E12" s="181"/>
      <c r="F12" s="182"/>
      <c r="G12" s="118"/>
      <c r="H12" s="71"/>
      <c r="I12" s="23"/>
      <c r="J12" s="24">
        <v>5</v>
      </c>
      <c r="K12" s="25" t="s">
        <v>787</v>
      </c>
      <c r="L12" s="26" t="str">
        <f>IF(ISERROR(VLOOKUP(K12,'KAYIT LİSTESİ'!$B$4:$H$466,2,0)),"",(VLOOKUP(K12,'KAYIT LİSTESİ'!$B$4:$H$466,2,0)))</f>
        <v/>
      </c>
      <c r="M12" s="27" t="str">
        <f>IF(ISERROR(VLOOKUP(K12,'KAYIT LİSTESİ'!$B$4:$H$466,4,0)),"",(VLOOKUP(K12,'KAYIT LİSTESİ'!$B$4:$H$466,4,0)))</f>
        <v/>
      </c>
      <c r="N12" s="27" t="str">
        <f>IF(ISERROR(VLOOKUP(K12,'KAYIT LİSTESİ'!$B$4:$N$466,13,0)),"",(VLOOKUP(K12,'KAYIT LİSTESİ'!$B$4:$N$466,13,0)))</f>
        <v/>
      </c>
      <c r="O12" s="46" t="str">
        <f>IF(ISERROR(VLOOKUP(K12,'KAYIT LİSTESİ'!$B$4:$H$466,5,0)),"",(VLOOKUP(K12,'KAYIT LİSTESİ'!$B$4:$H$466,5,0)))</f>
        <v/>
      </c>
      <c r="P12" s="46" t="str">
        <f>IF(ISERROR(VLOOKUP(K12,'KAYIT LİSTESİ'!$B$4:$H$466,6,0)),"",(VLOOKUP(K12,'KAYIT LİSTESİ'!$B$4:$H$466,6,0)))</f>
        <v/>
      </c>
      <c r="Q12" s="233"/>
      <c r="R12" s="26"/>
    </row>
    <row r="13" spans="1:18" s="20" customFormat="1" ht="27.6" customHeight="1" x14ac:dyDescent="0.2">
      <c r="A13" s="70">
        <v>2</v>
      </c>
      <c r="B13" s="70"/>
      <c r="C13" s="117"/>
      <c r="D13" s="117"/>
      <c r="E13" s="181"/>
      <c r="F13" s="182"/>
      <c r="G13" s="118"/>
      <c r="H13" s="71"/>
      <c r="I13" s="23"/>
      <c r="J13" s="24">
        <v>6</v>
      </c>
      <c r="K13" s="25" t="s">
        <v>788</v>
      </c>
      <c r="L13" s="26" t="str">
        <f>IF(ISERROR(VLOOKUP(K13,'KAYIT LİSTESİ'!$B$4:$H$466,2,0)),"",(VLOOKUP(K13,'KAYIT LİSTESİ'!$B$4:$H$466,2,0)))</f>
        <v/>
      </c>
      <c r="M13" s="27" t="str">
        <f>IF(ISERROR(VLOOKUP(K13,'KAYIT LİSTESİ'!$B$4:$H$466,4,0)),"",(VLOOKUP(K13,'KAYIT LİSTESİ'!$B$4:$H$466,4,0)))</f>
        <v/>
      </c>
      <c r="N13" s="27" t="str">
        <f>IF(ISERROR(VLOOKUP(K13,'KAYIT LİSTESİ'!$B$4:$N$466,13,0)),"",(VLOOKUP(K13,'KAYIT LİSTESİ'!$B$4:$N$466,13,0)))</f>
        <v/>
      </c>
      <c r="O13" s="46" t="str">
        <f>IF(ISERROR(VLOOKUP(K13,'KAYIT LİSTESİ'!$B$4:$H$466,5,0)),"",(VLOOKUP(K13,'KAYIT LİSTESİ'!$B$4:$H$466,5,0)))</f>
        <v/>
      </c>
      <c r="P13" s="46" t="str">
        <f>IF(ISERROR(VLOOKUP(K13,'KAYIT LİSTESİ'!$B$4:$H$466,6,0)),"",(VLOOKUP(K13,'KAYIT LİSTESİ'!$B$4:$H$466,6,0)))</f>
        <v/>
      </c>
      <c r="Q13" s="233"/>
      <c r="R13" s="26"/>
    </row>
    <row r="14" spans="1:18" s="20" customFormat="1" ht="27.6" customHeight="1" x14ac:dyDescent="0.2">
      <c r="A14" s="70">
        <v>3</v>
      </c>
      <c r="B14" s="70"/>
      <c r="C14" s="117"/>
      <c r="D14" s="117"/>
      <c r="E14" s="181"/>
      <c r="F14" s="182"/>
      <c r="G14" s="118"/>
      <c r="H14" s="71"/>
      <c r="I14" s="23"/>
      <c r="J14" s="24">
        <v>7</v>
      </c>
      <c r="K14" s="25" t="s">
        <v>789</v>
      </c>
      <c r="L14" s="26" t="str">
        <f>IF(ISERROR(VLOOKUP(K14,'KAYIT LİSTESİ'!$B$4:$H$466,2,0)),"",(VLOOKUP(K14,'KAYIT LİSTESİ'!$B$4:$H$466,2,0)))</f>
        <v/>
      </c>
      <c r="M14" s="27" t="str">
        <f>IF(ISERROR(VLOOKUP(K14,'KAYIT LİSTESİ'!$B$4:$H$466,4,0)),"",(VLOOKUP(K14,'KAYIT LİSTESİ'!$B$4:$H$466,4,0)))</f>
        <v/>
      </c>
      <c r="N14" s="27" t="str">
        <f>IF(ISERROR(VLOOKUP(K14,'KAYIT LİSTESİ'!$B$4:$N$466,13,0)),"",(VLOOKUP(K14,'KAYIT LİSTESİ'!$B$4:$N$466,13,0)))</f>
        <v/>
      </c>
      <c r="O14" s="46" t="str">
        <f>IF(ISERROR(VLOOKUP(K14,'KAYIT LİSTESİ'!$B$4:$H$466,5,0)),"",(VLOOKUP(K14,'KAYIT LİSTESİ'!$B$4:$H$466,5,0)))</f>
        <v/>
      </c>
      <c r="P14" s="46" t="str">
        <f>IF(ISERROR(VLOOKUP(K14,'KAYIT LİSTESİ'!$B$4:$H$466,6,0)),"",(VLOOKUP(K14,'KAYIT LİSTESİ'!$B$4:$H$466,6,0)))</f>
        <v/>
      </c>
      <c r="Q14" s="233"/>
      <c r="R14" s="26"/>
    </row>
    <row r="15" spans="1:18" s="20" customFormat="1" ht="27.6" customHeight="1" x14ac:dyDescent="0.2">
      <c r="A15" s="70">
        <v>4</v>
      </c>
      <c r="B15" s="70"/>
      <c r="C15" s="117"/>
      <c r="D15" s="117"/>
      <c r="E15" s="181"/>
      <c r="F15" s="182"/>
      <c r="G15" s="118"/>
      <c r="H15" s="71"/>
      <c r="I15" s="23"/>
      <c r="J15" s="24">
        <v>8</v>
      </c>
      <c r="K15" s="25" t="s">
        <v>790</v>
      </c>
      <c r="L15" s="26" t="str">
        <f>IF(ISERROR(VLOOKUP(K15,'KAYIT LİSTESİ'!$B$4:$H$466,2,0)),"",(VLOOKUP(K15,'KAYIT LİSTESİ'!$B$4:$H$466,2,0)))</f>
        <v/>
      </c>
      <c r="M15" s="27" t="str">
        <f>IF(ISERROR(VLOOKUP(K15,'KAYIT LİSTESİ'!$B$4:$H$466,4,0)),"",(VLOOKUP(K15,'KAYIT LİSTESİ'!$B$4:$H$466,4,0)))</f>
        <v/>
      </c>
      <c r="N15" s="27" t="str">
        <f>IF(ISERROR(VLOOKUP(K15,'KAYIT LİSTESİ'!$B$4:$N$466,13,0)),"",(VLOOKUP(K15,'KAYIT LİSTESİ'!$B$4:$N$466,13,0)))</f>
        <v/>
      </c>
      <c r="O15" s="46" t="str">
        <f>IF(ISERROR(VLOOKUP(K15,'KAYIT LİSTESİ'!$B$4:$H$466,5,0)),"",(VLOOKUP(K15,'KAYIT LİSTESİ'!$B$4:$H$466,5,0)))</f>
        <v/>
      </c>
      <c r="P15" s="46" t="str">
        <f>IF(ISERROR(VLOOKUP(K15,'KAYIT LİSTESİ'!$B$4:$H$466,6,0)),"",(VLOOKUP(K15,'KAYIT LİSTESİ'!$B$4:$H$466,6,0)))</f>
        <v/>
      </c>
      <c r="Q15" s="233"/>
      <c r="R15" s="26"/>
    </row>
    <row r="16" spans="1:18" s="20" customFormat="1" ht="27.6" customHeight="1" x14ac:dyDescent="0.2">
      <c r="A16" s="469" t="s">
        <v>12</v>
      </c>
      <c r="B16" s="470" t="s">
        <v>141</v>
      </c>
      <c r="C16" s="462" t="s">
        <v>281</v>
      </c>
      <c r="D16" s="463"/>
      <c r="E16" s="464"/>
      <c r="F16" s="465"/>
      <c r="G16" s="466" t="s">
        <v>15</v>
      </c>
      <c r="H16" s="467" t="s">
        <v>27</v>
      </c>
      <c r="I16" s="23"/>
      <c r="J16" s="485" t="s">
        <v>17</v>
      </c>
      <c r="K16" s="486"/>
      <c r="L16" s="486"/>
      <c r="M16" s="486"/>
      <c r="N16" s="486"/>
      <c r="O16" s="486"/>
      <c r="P16" s="486"/>
      <c r="Q16" s="486"/>
      <c r="R16" s="487"/>
    </row>
    <row r="17" spans="1:18" s="20" customFormat="1" ht="27.6" customHeight="1" x14ac:dyDescent="0.2">
      <c r="A17" s="469"/>
      <c r="B17" s="471"/>
      <c r="C17" s="337" t="s">
        <v>280</v>
      </c>
      <c r="D17" s="338" t="s">
        <v>217</v>
      </c>
      <c r="E17" s="333" t="s">
        <v>14</v>
      </c>
      <c r="F17" s="333" t="s">
        <v>45</v>
      </c>
      <c r="G17" s="466"/>
      <c r="H17" s="468"/>
      <c r="I17" s="23"/>
      <c r="J17" s="45" t="s">
        <v>12</v>
      </c>
      <c r="K17" s="42" t="s">
        <v>142</v>
      </c>
      <c r="L17" s="42" t="s">
        <v>141</v>
      </c>
      <c r="M17" s="43" t="s">
        <v>13</v>
      </c>
      <c r="N17" s="43" t="s">
        <v>217</v>
      </c>
      <c r="O17" s="44" t="s">
        <v>14</v>
      </c>
      <c r="P17" s="44" t="s">
        <v>45</v>
      </c>
      <c r="Q17" s="42" t="s">
        <v>15</v>
      </c>
      <c r="R17" s="42" t="s">
        <v>27</v>
      </c>
    </row>
    <row r="18" spans="1:18" s="20" customFormat="1" ht="27.6" customHeight="1" x14ac:dyDescent="0.2">
      <c r="A18" s="70">
        <v>1</v>
      </c>
      <c r="B18" s="70"/>
      <c r="C18" s="117"/>
      <c r="D18" s="117"/>
      <c r="E18" s="181"/>
      <c r="F18" s="182"/>
      <c r="G18" s="233"/>
      <c r="H18" s="234"/>
      <c r="I18" s="23"/>
      <c r="J18" s="24">
        <v>1</v>
      </c>
      <c r="K18" s="25" t="s">
        <v>791</v>
      </c>
      <c r="L18" s="26" t="str">
        <f>IF(ISERROR(VLOOKUP(K18,'KAYIT LİSTESİ'!$B$4:$H$466,2,0)),"",(VLOOKUP(K18,'KAYIT LİSTESİ'!$B$4:$H$466,2,0)))</f>
        <v/>
      </c>
      <c r="M18" s="27" t="str">
        <f>IF(ISERROR(VLOOKUP(K18,'KAYIT LİSTESİ'!$B$4:$H$466,4,0)),"",(VLOOKUP(K18,'KAYIT LİSTESİ'!$B$4:$H$466,4,0)))</f>
        <v/>
      </c>
      <c r="N18" s="27" t="str">
        <f>IF(ISERROR(VLOOKUP(K18,'KAYIT LİSTESİ'!$B$4:$N$466,13,0)),"",(VLOOKUP(K18,'KAYIT LİSTESİ'!$B$4:$N$466,13,0)))</f>
        <v/>
      </c>
      <c r="O18" s="46" t="str">
        <f>IF(ISERROR(VLOOKUP(K18,'KAYIT LİSTESİ'!$B$4:$H$466,5,0)),"",(VLOOKUP(K18,'KAYIT LİSTESİ'!$B$4:$H$466,5,0)))</f>
        <v/>
      </c>
      <c r="P18" s="46" t="str">
        <f>IF(ISERROR(VLOOKUP(K18,'KAYIT LİSTESİ'!$B$4:$H$466,6,0)),"",(VLOOKUP(K18,'KAYIT LİSTESİ'!$B$4:$H$466,6,0)))</f>
        <v/>
      </c>
      <c r="Q18" s="233"/>
      <c r="R18" s="26"/>
    </row>
    <row r="19" spans="1:18" s="20" customFormat="1" ht="27.6" customHeight="1" x14ac:dyDescent="0.2">
      <c r="A19" s="70">
        <v>2</v>
      </c>
      <c r="B19" s="70"/>
      <c r="C19" s="117"/>
      <c r="D19" s="117"/>
      <c r="E19" s="181"/>
      <c r="F19" s="182"/>
      <c r="G19" s="233"/>
      <c r="H19" s="234"/>
      <c r="I19" s="23"/>
      <c r="J19" s="24">
        <v>2</v>
      </c>
      <c r="K19" s="25" t="s">
        <v>792</v>
      </c>
      <c r="L19" s="26" t="str">
        <f>IF(ISERROR(VLOOKUP(K19,'KAYIT LİSTESİ'!$B$4:$H$466,2,0)),"",(VLOOKUP(K19,'KAYIT LİSTESİ'!$B$4:$H$466,2,0)))</f>
        <v/>
      </c>
      <c r="M19" s="27" t="str">
        <f>IF(ISERROR(VLOOKUP(K19,'KAYIT LİSTESİ'!$B$4:$H$466,4,0)),"",(VLOOKUP(K19,'KAYIT LİSTESİ'!$B$4:$H$466,4,0)))</f>
        <v/>
      </c>
      <c r="N19" s="27" t="str">
        <f>IF(ISERROR(VLOOKUP(K19,'KAYIT LİSTESİ'!$B$4:$N$466,13,0)),"",(VLOOKUP(K19,'KAYIT LİSTESİ'!$B$4:$N$466,13,0)))</f>
        <v/>
      </c>
      <c r="O19" s="46" t="str">
        <f>IF(ISERROR(VLOOKUP(K19,'KAYIT LİSTESİ'!$B$4:$H$466,5,0)),"",(VLOOKUP(K19,'KAYIT LİSTESİ'!$B$4:$H$466,5,0)))</f>
        <v/>
      </c>
      <c r="P19" s="46" t="str">
        <f>IF(ISERROR(VLOOKUP(K19,'KAYIT LİSTESİ'!$B$4:$H$466,6,0)),"",(VLOOKUP(K19,'KAYIT LİSTESİ'!$B$4:$H$466,6,0)))</f>
        <v/>
      </c>
      <c r="Q19" s="233"/>
      <c r="R19" s="26"/>
    </row>
    <row r="20" spans="1:18" s="20" customFormat="1" ht="27.6" customHeight="1" x14ac:dyDescent="0.2">
      <c r="A20" s="70">
        <v>3</v>
      </c>
      <c r="B20" s="70"/>
      <c r="C20" s="117"/>
      <c r="D20" s="117"/>
      <c r="E20" s="181"/>
      <c r="F20" s="182"/>
      <c r="G20" s="233"/>
      <c r="H20" s="234"/>
      <c r="I20" s="23"/>
      <c r="J20" s="24">
        <v>3</v>
      </c>
      <c r="K20" s="25" t="s">
        <v>793</v>
      </c>
      <c r="L20" s="26" t="str">
        <f>IF(ISERROR(VLOOKUP(K20,'KAYIT LİSTESİ'!$B$4:$H$466,2,0)),"",(VLOOKUP(K20,'KAYIT LİSTESİ'!$B$4:$H$466,2,0)))</f>
        <v/>
      </c>
      <c r="M20" s="27" t="str">
        <f>IF(ISERROR(VLOOKUP(K20,'KAYIT LİSTESİ'!$B$4:$H$466,4,0)),"",(VLOOKUP(K20,'KAYIT LİSTESİ'!$B$4:$H$466,4,0)))</f>
        <v/>
      </c>
      <c r="N20" s="27" t="str">
        <f>IF(ISERROR(VLOOKUP(K20,'KAYIT LİSTESİ'!$B$4:$N$466,13,0)),"",(VLOOKUP(K20,'KAYIT LİSTESİ'!$B$4:$N$466,13,0)))</f>
        <v/>
      </c>
      <c r="O20" s="46" t="str">
        <f>IF(ISERROR(VLOOKUP(K20,'KAYIT LİSTESİ'!$B$4:$H$466,5,0)),"",(VLOOKUP(K20,'KAYIT LİSTESİ'!$B$4:$H$466,5,0)))</f>
        <v/>
      </c>
      <c r="P20" s="46" t="str">
        <f>IF(ISERROR(VLOOKUP(K20,'KAYIT LİSTESİ'!$B$4:$H$466,6,0)),"",(VLOOKUP(K20,'KAYIT LİSTESİ'!$B$4:$H$466,6,0)))</f>
        <v/>
      </c>
      <c r="Q20" s="233"/>
      <c r="R20" s="26"/>
    </row>
    <row r="21" spans="1:18" s="20" customFormat="1" ht="27.6" customHeight="1" x14ac:dyDescent="0.2">
      <c r="A21" s="70">
        <v>4</v>
      </c>
      <c r="B21" s="70"/>
      <c r="C21" s="117"/>
      <c r="D21" s="117"/>
      <c r="E21" s="181"/>
      <c r="F21" s="182"/>
      <c r="G21" s="233"/>
      <c r="H21" s="71"/>
      <c r="I21" s="23"/>
      <c r="J21" s="24">
        <v>4</v>
      </c>
      <c r="K21" s="25" t="s">
        <v>794</v>
      </c>
      <c r="L21" s="26" t="str">
        <f>IF(ISERROR(VLOOKUP(K21,'KAYIT LİSTESİ'!$B$4:$H$466,2,0)),"",(VLOOKUP(K21,'KAYIT LİSTESİ'!$B$4:$H$466,2,0)))</f>
        <v/>
      </c>
      <c r="M21" s="27" t="str">
        <f>IF(ISERROR(VLOOKUP(K21,'KAYIT LİSTESİ'!$B$4:$H$466,4,0)),"",(VLOOKUP(K21,'KAYIT LİSTESİ'!$B$4:$H$466,4,0)))</f>
        <v/>
      </c>
      <c r="N21" s="27" t="str">
        <f>IF(ISERROR(VLOOKUP(K21,'KAYIT LİSTESİ'!$B$4:$N$466,13,0)),"",(VLOOKUP(K21,'KAYIT LİSTESİ'!$B$4:$N$466,13,0)))</f>
        <v/>
      </c>
      <c r="O21" s="46" t="str">
        <f>IF(ISERROR(VLOOKUP(K21,'KAYIT LİSTESİ'!$B$4:$H$466,5,0)),"",(VLOOKUP(K21,'KAYIT LİSTESİ'!$B$4:$H$466,5,0)))</f>
        <v/>
      </c>
      <c r="P21" s="46" t="str">
        <f>IF(ISERROR(VLOOKUP(K21,'KAYIT LİSTESİ'!$B$4:$H$466,6,0)),"",(VLOOKUP(K21,'KAYIT LİSTESİ'!$B$4:$H$466,6,0)))</f>
        <v/>
      </c>
      <c r="Q21" s="233"/>
      <c r="R21" s="26"/>
    </row>
    <row r="22" spans="1:18" s="20" customFormat="1" ht="27.6" customHeight="1" x14ac:dyDescent="0.2">
      <c r="A22" s="70">
        <v>5</v>
      </c>
      <c r="B22" s="70"/>
      <c r="C22" s="117"/>
      <c r="D22" s="117"/>
      <c r="E22" s="181"/>
      <c r="F22" s="182"/>
      <c r="G22" s="233"/>
      <c r="H22" s="71"/>
      <c r="I22" s="23"/>
      <c r="J22" s="24">
        <v>5</v>
      </c>
      <c r="K22" s="25" t="s">
        <v>795</v>
      </c>
      <c r="L22" s="26" t="str">
        <f>IF(ISERROR(VLOOKUP(K22,'KAYIT LİSTESİ'!$B$4:$H$466,2,0)),"",(VLOOKUP(K22,'KAYIT LİSTESİ'!$B$4:$H$466,2,0)))</f>
        <v/>
      </c>
      <c r="M22" s="27" t="str">
        <f>IF(ISERROR(VLOOKUP(K22,'KAYIT LİSTESİ'!$B$4:$H$466,4,0)),"",(VLOOKUP(K22,'KAYIT LİSTESİ'!$B$4:$H$466,4,0)))</f>
        <v/>
      </c>
      <c r="N22" s="27" t="str">
        <f>IF(ISERROR(VLOOKUP(K22,'KAYIT LİSTESİ'!$B$4:$N$466,13,0)),"",(VLOOKUP(K22,'KAYIT LİSTESİ'!$B$4:$N$466,13,0)))</f>
        <v/>
      </c>
      <c r="O22" s="46" t="str">
        <f>IF(ISERROR(VLOOKUP(K22,'KAYIT LİSTESİ'!$B$4:$H$466,5,0)),"",(VLOOKUP(K22,'KAYIT LİSTESİ'!$B$4:$H$466,5,0)))</f>
        <v/>
      </c>
      <c r="P22" s="46" t="str">
        <f>IF(ISERROR(VLOOKUP(K22,'KAYIT LİSTESİ'!$B$4:$H$466,6,0)),"",(VLOOKUP(K22,'KAYIT LİSTESİ'!$B$4:$H$466,6,0)))</f>
        <v/>
      </c>
      <c r="Q22" s="233"/>
      <c r="R22" s="26"/>
    </row>
    <row r="23" spans="1:18" s="20" customFormat="1" ht="27.6" customHeight="1" x14ac:dyDescent="0.2">
      <c r="A23" s="469" t="s">
        <v>12</v>
      </c>
      <c r="B23" s="470" t="s">
        <v>141</v>
      </c>
      <c r="C23" s="462" t="s">
        <v>281</v>
      </c>
      <c r="D23" s="463"/>
      <c r="E23" s="464"/>
      <c r="F23" s="465"/>
      <c r="G23" s="466" t="s">
        <v>15</v>
      </c>
      <c r="H23" s="467" t="s">
        <v>27</v>
      </c>
      <c r="I23" s="23"/>
      <c r="J23" s="24">
        <v>6</v>
      </c>
      <c r="K23" s="25" t="s">
        <v>796</v>
      </c>
      <c r="L23" s="26" t="str">
        <f>IF(ISERROR(VLOOKUP(K23,'KAYIT LİSTESİ'!$B$4:$H$466,2,0)),"",(VLOOKUP(K23,'KAYIT LİSTESİ'!$B$4:$H$466,2,0)))</f>
        <v/>
      </c>
      <c r="M23" s="27" t="str">
        <f>IF(ISERROR(VLOOKUP(K23,'KAYIT LİSTESİ'!$B$4:$H$466,4,0)),"",(VLOOKUP(K23,'KAYIT LİSTESİ'!$B$4:$H$466,4,0)))</f>
        <v/>
      </c>
      <c r="N23" s="27" t="str">
        <f>IF(ISERROR(VLOOKUP(K23,'KAYIT LİSTESİ'!$B$4:$N$466,13,0)),"",(VLOOKUP(K23,'KAYIT LİSTESİ'!$B$4:$N$466,13,0)))</f>
        <v/>
      </c>
      <c r="O23" s="46" t="str">
        <f>IF(ISERROR(VLOOKUP(K23,'KAYIT LİSTESİ'!$B$4:$H$466,5,0)),"",(VLOOKUP(K23,'KAYIT LİSTESİ'!$B$4:$H$466,5,0)))</f>
        <v/>
      </c>
      <c r="P23" s="46" t="str">
        <f>IF(ISERROR(VLOOKUP(K23,'KAYIT LİSTESİ'!$B$4:$H$466,6,0)),"",(VLOOKUP(K23,'KAYIT LİSTESİ'!$B$4:$H$466,6,0)))</f>
        <v/>
      </c>
      <c r="Q23" s="233"/>
      <c r="R23" s="26"/>
    </row>
    <row r="24" spans="1:18" s="20" customFormat="1" ht="27.6" customHeight="1" x14ac:dyDescent="0.2">
      <c r="A24" s="469"/>
      <c r="B24" s="471"/>
      <c r="C24" s="337" t="s">
        <v>280</v>
      </c>
      <c r="D24" s="338" t="s">
        <v>217</v>
      </c>
      <c r="E24" s="333" t="s">
        <v>14</v>
      </c>
      <c r="F24" s="333" t="s">
        <v>45</v>
      </c>
      <c r="G24" s="466"/>
      <c r="H24" s="468"/>
      <c r="I24" s="23"/>
      <c r="J24" s="24">
        <v>7</v>
      </c>
      <c r="K24" s="25" t="s">
        <v>797</v>
      </c>
      <c r="L24" s="26" t="str">
        <f>IF(ISERROR(VLOOKUP(K24,'KAYIT LİSTESİ'!$B$4:$H$466,2,0)),"",(VLOOKUP(K24,'KAYIT LİSTESİ'!$B$4:$H$466,2,0)))</f>
        <v/>
      </c>
      <c r="M24" s="27" t="str">
        <f>IF(ISERROR(VLOOKUP(K24,'KAYIT LİSTESİ'!$B$4:$H$466,4,0)),"",(VLOOKUP(K24,'KAYIT LİSTESİ'!$B$4:$H$466,4,0)))</f>
        <v/>
      </c>
      <c r="N24" s="27" t="str">
        <f>IF(ISERROR(VLOOKUP(K24,'KAYIT LİSTESİ'!$B$4:$N$466,13,0)),"",(VLOOKUP(K24,'KAYIT LİSTESİ'!$B$4:$N$466,13,0)))</f>
        <v/>
      </c>
      <c r="O24" s="46" t="str">
        <f>IF(ISERROR(VLOOKUP(K24,'KAYIT LİSTESİ'!$B$4:$H$466,5,0)),"",(VLOOKUP(K24,'KAYIT LİSTESİ'!$B$4:$H$466,5,0)))</f>
        <v/>
      </c>
      <c r="P24" s="46" t="str">
        <f>IF(ISERROR(VLOOKUP(K24,'KAYIT LİSTESİ'!$B$4:$H$466,6,0)),"",(VLOOKUP(K24,'KAYIT LİSTESİ'!$B$4:$H$466,6,0)))</f>
        <v/>
      </c>
      <c r="Q24" s="233"/>
      <c r="R24" s="26"/>
    </row>
    <row r="25" spans="1:18" s="20" customFormat="1" ht="27.6" customHeight="1" x14ac:dyDescent="0.2">
      <c r="A25" s="70">
        <v>1</v>
      </c>
      <c r="B25" s="70"/>
      <c r="C25" s="117"/>
      <c r="D25" s="117"/>
      <c r="E25" s="181"/>
      <c r="F25" s="182"/>
      <c r="G25" s="233"/>
      <c r="H25" s="71"/>
      <c r="I25" s="23"/>
      <c r="J25" s="24">
        <v>8</v>
      </c>
      <c r="K25" s="25" t="s">
        <v>798</v>
      </c>
      <c r="L25" s="26" t="str">
        <f>IF(ISERROR(VLOOKUP(K25,'KAYIT LİSTESİ'!$B$4:$H$466,2,0)),"",(VLOOKUP(K25,'KAYIT LİSTESİ'!$B$4:$H$466,2,0)))</f>
        <v/>
      </c>
      <c r="M25" s="27" t="str">
        <f>IF(ISERROR(VLOOKUP(K25,'KAYIT LİSTESİ'!$B$4:$H$466,4,0)),"",(VLOOKUP(K25,'KAYIT LİSTESİ'!$B$4:$H$466,4,0)))</f>
        <v/>
      </c>
      <c r="N25" s="27" t="str">
        <f>IF(ISERROR(VLOOKUP(K25,'KAYIT LİSTESİ'!$B$4:$N$466,13,0)),"",(VLOOKUP(K25,'KAYIT LİSTESİ'!$B$4:$N$466,13,0)))</f>
        <v/>
      </c>
      <c r="O25" s="46" t="str">
        <f>IF(ISERROR(VLOOKUP(K25,'KAYIT LİSTESİ'!$B$4:$H$466,5,0)),"",(VLOOKUP(K25,'KAYIT LİSTESİ'!$B$4:$H$466,5,0)))</f>
        <v/>
      </c>
      <c r="P25" s="46" t="str">
        <f>IF(ISERROR(VLOOKUP(K25,'KAYIT LİSTESİ'!$B$4:$H$466,6,0)),"",(VLOOKUP(K25,'KAYIT LİSTESİ'!$B$4:$H$466,6,0)))</f>
        <v/>
      </c>
      <c r="Q25" s="233"/>
      <c r="R25" s="26"/>
    </row>
    <row r="26" spans="1:18" s="20" customFormat="1" ht="27.6" customHeight="1" x14ac:dyDescent="0.2">
      <c r="A26" s="70">
        <v>2</v>
      </c>
      <c r="B26" s="70"/>
      <c r="C26" s="117"/>
      <c r="D26" s="117"/>
      <c r="E26" s="181"/>
      <c r="F26" s="182"/>
      <c r="G26" s="118"/>
      <c r="H26" s="71"/>
      <c r="I26" s="23"/>
      <c r="J26" s="485" t="s">
        <v>18</v>
      </c>
      <c r="K26" s="486"/>
      <c r="L26" s="486"/>
      <c r="M26" s="486"/>
      <c r="N26" s="486"/>
      <c r="O26" s="486"/>
      <c r="P26" s="486"/>
      <c r="Q26" s="486"/>
      <c r="R26" s="487"/>
    </row>
    <row r="27" spans="1:18" s="20" customFormat="1" ht="27.6" customHeight="1" x14ac:dyDescent="0.2">
      <c r="A27" s="70">
        <v>3</v>
      </c>
      <c r="B27" s="70"/>
      <c r="C27" s="117"/>
      <c r="D27" s="117"/>
      <c r="E27" s="181"/>
      <c r="F27" s="182"/>
      <c r="G27" s="118"/>
      <c r="H27" s="71"/>
      <c r="I27" s="23"/>
      <c r="J27" s="45" t="s">
        <v>12</v>
      </c>
      <c r="K27" s="42" t="s">
        <v>142</v>
      </c>
      <c r="L27" s="42" t="s">
        <v>141</v>
      </c>
      <c r="M27" s="43" t="s">
        <v>13</v>
      </c>
      <c r="N27" s="43" t="s">
        <v>217</v>
      </c>
      <c r="O27" s="44" t="s">
        <v>14</v>
      </c>
      <c r="P27" s="44" t="s">
        <v>45</v>
      </c>
      <c r="Q27" s="42" t="s">
        <v>15</v>
      </c>
      <c r="R27" s="42" t="s">
        <v>27</v>
      </c>
    </row>
    <row r="28" spans="1:18" s="20" customFormat="1" ht="27.6" customHeight="1" x14ac:dyDescent="0.2">
      <c r="A28" s="70">
        <v>4</v>
      </c>
      <c r="B28" s="70"/>
      <c r="C28" s="117"/>
      <c r="D28" s="117"/>
      <c r="E28" s="181"/>
      <c r="F28" s="182"/>
      <c r="G28" s="118"/>
      <c r="H28" s="71"/>
      <c r="I28" s="23"/>
      <c r="J28" s="24">
        <v>1</v>
      </c>
      <c r="K28" s="25" t="s">
        <v>799</v>
      </c>
      <c r="L28" s="26" t="str">
        <f>IF(ISERROR(VLOOKUP(K28,'KAYIT LİSTESİ'!$B$4:$H$466,2,0)),"",(VLOOKUP(K28,'KAYIT LİSTESİ'!$B$4:$H$466,2,0)))</f>
        <v/>
      </c>
      <c r="M28" s="27" t="str">
        <f>IF(ISERROR(VLOOKUP(K28,'KAYIT LİSTESİ'!$B$4:$H$466,4,0)),"",(VLOOKUP(K28,'KAYIT LİSTESİ'!$B$4:$H$466,4,0)))</f>
        <v/>
      </c>
      <c r="N28" s="27" t="str">
        <f>IF(ISERROR(VLOOKUP(K28,'KAYIT LİSTESİ'!$B$4:$N$466,13,0)),"",(VLOOKUP(K28,'KAYIT LİSTESİ'!$B$4:$N$466,13,0)))</f>
        <v/>
      </c>
      <c r="O28" s="46" t="str">
        <f>IF(ISERROR(VLOOKUP(K28,'KAYIT LİSTESİ'!$B$4:$H$466,5,0)),"",(VLOOKUP(K28,'KAYIT LİSTESİ'!$B$4:$H$466,5,0)))</f>
        <v/>
      </c>
      <c r="P28" s="46" t="str">
        <f>IF(ISERROR(VLOOKUP(K28,'KAYIT LİSTESİ'!$B$4:$H$466,6,0)),"",(VLOOKUP(K28,'KAYIT LİSTESİ'!$B$4:$H$466,6,0)))</f>
        <v/>
      </c>
      <c r="Q28" s="28"/>
      <c r="R28" s="26"/>
    </row>
    <row r="29" spans="1:18" s="20" customFormat="1" ht="27.6" customHeight="1" x14ac:dyDescent="0.2">
      <c r="A29" s="70">
        <v>5</v>
      </c>
      <c r="B29" s="70"/>
      <c r="C29" s="117"/>
      <c r="D29" s="117"/>
      <c r="E29" s="181"/>
      <c r="F29" s="182"/>
      <c r="G29" s="118"/>
      <c r="H29" s="71"/>
      <c r="I29" s="23"/>
      <c r="J29" s="24">
        <v>2</v>
      </c>
      <c r="K29" s="25" t="s">
        <v>800</v>
      </c>
      <c r="L29" s="26" t="str">
        <f>IF(ISERROR(VLOOKUP(K29,'KAYIT LİSTESİ'!$B$4:$H$466,2,0)),"",(VLOOKUP(K29,'KAYIT LİSTESİ'!$B$4:$H$466,2,0)))</f>
        <v/>
      </c>
      <c r="M29" s="27" t="str">
        <f>IF(ISERROR(VLOOKUP(K29,'KAYIT LİSTESİ'!$B$4:$H$466,4,0)),"",(VLOOKUP(K29,'KAYIT LİSTESİ'!$B$4:$H$466,4,0)))</f>
        <v/>
      </c>
      <c r="N29" s="27" t="str">
        <f>IF(ISERROR(VLOOKUP(K29,'KAYIT LİSTESİ'!$B$4:$N$466,13,0)),"",(VLOOKUP(K29,'KAYIT LİSTESİ'!$B$4:$N$466,13,0)))</f>
        <v/>
      </c>
      <c r="O29" s="46" t="str">
        <f>IF(ISERROR(VLOOKUP(K29,'KAYIT LİSTESİ'!$B$4:$H$466,5,0)),"",(VLOOKUP(K29,'KAYIT LİSTESİ'!$B$4:$H$466,5,0)))</f>
        <v/>
      </c>
      <c r="P29" s="46" t="str">
        <f>IF(ISERROR(VLOOKUP(K29,'KAYIT LİSTESİ'!$B$4:$H$466,6,0)),"",(VLOOKUP(K29,'KAYIT LİSTESİ'!$B$4:$H$466,6,0)))</f>
        <v/>
      </c>
      <c r="Q29" s="28"/>
      <c r="R29" s="26"/>
    </row>
    <row r="30" spans="1:18" s="20" customFormat="1" ht="27.6" customHeight="1" x14ac:dyDescent="0.2">
      <c r="A30" s="70">
        <v>6</v>
      </c>
      <c r="B30" s="70"/>
      <c r="C30" s="117"/>
      <c r="D30" s="117"/>
      <c r="E30" s="181"/>
      <c r="F30" s="182"/>
      <c r="G30" s="118"/>
      <c r="H30" s="71"/>
      <c r="I30" s="23"/>
      <c r="J30" s="24">
        <v>3</v>
      </c>
      <c r="K30" s="25" t="s">
        <v>801</v>
      </c>
      <c r="L30" s="26" t="str">
        <f>IF(ISERROR(VLOOKUP(K30,'KAYIT LİSTESİ'!$B$4:$H$466,2,0)),"",(VLOOKUP(K30,'KAYIT LİSTESİ'!$B$4:$H$466,2,0)))</f>
        <v/>
      </c>
      <c r="M30" s="27" t="str">
        <f>IF(ISERROR(VLOOKUP(K30,'KAYIT LİSTESİ'!$B$4:$H$466,4,0)),"",(VLOOKUP(K30,'KAYIT LİSTESİ'!$B$4:$H$466,4,0)))</f>
        <v/>
      </c>
      <c r="N30" s="27" t="str">
        <f>IF(ISERROR(VLOOKUP(K30,'KAYIT LİSTESİ'!$B$4:$N$466,13,0)),"",(VLOOKUP(K30,'KAYIT LİSTESİ'!$B$4:$N$466,13,0)))</f>
        <v/>
      </c>
      <c r="O30" s="46" t="str">
        <f>IF(ISERROR(VLOOKUP(K30,'KAYIT LİSTESİ'!$B$4:$H$466,5,0)),"",(VLOOKUP(K30,'KAYIT LİSTESİ'!$B$4:$H$466,5,0)))</f>
        <v/>
      </c>
      <c r="P30" s="46" t="str">
        <f>IF(ISERROR(VLOOKUP(K30,'KAYIT LİSTESİ'!$B$4:$H$466,6,0)),"",(VLOOKUP(K30,'KAYIT LİSTESİ'!$B$4:$H$466,6,0)))</f>
        <v/>
      </c>
      <c r="Q30" s="28"/>
      <c r="R30" s="26"/>
    </row>
    <row r="31" spans="1:18" s="20" customFormat="1" ht="27.6" customHeight="1" x14ac:dyDescent="0.2">
      <c r="A31" s="70">
        <v>7</v>
      </c>
      <c r="B31" s="70"/>
      <c r="C31" s="117"/>
      <c r="D31" s="117"/>
      <c r="E31" s="181"/>
      <c r="F31" s="182"/>
      <c r="G31" s="118"/>
      <c r="H31" s="71"/>
      <c r="I31" s="23"/>
      <c r="J31" s="24">
        <v>4</v>
      </c>
      <c r="K31" s="25" t="s">
        <v>802</v>
      </c>
      <c r="L31" s="26" t="str">
        <f>IF(ISERROR(VLOOKUP(K31,'KAYIT LİSTESİ'!$B$4:$H$466,2,0)),"",(VLOOKUP(K31,'KAYIT LİSTESİ'!$B$4:$H$466,2,0)))</f>
        <v/>
      </c>
      <c r="M31" s="27" t="str">
        <f>IF(ISERROR(VLOOKUP(K31,'KAYIT LİSTESİ'!$B$4:$H$466,4,0)),"",(VLOOKUP(K31,'KAYIT LİSTESİ'!$B$4:$H$466,4,0)))</f>
        <v/>
      </c>
      <c r="N31" s="27" t="str">
        <f>IF(ISERROR(VLOOKUP(K31,'KAYIT LİSTESİ'!$B$4:$N$466,13,0)),"",(VLOOKUP(K31,'KAYIT LİSTESİ'!$B$4:$N$466,13,0)))</f>
        <v/>
      </c>
      <c r="O31" s="46" t="str">
        <f>IF(ISERROR(VLOOKUP(K31,'KAYIT LİSTESİ'!$B$4:$H$466,5,0)),"",(VLOOKUP(K31,'KAYIT LİSTESİ'!$B$4:$H$466,5,0)))</f>
        <v/>
      </c>
      <c r="P31" s="46" t="str">
        <f>IF(ISERROR(VLOOKUP(K31,'KAYIT LİSTESİ'!$B$4:$H$466,6,0)),"",(VLOOKUP(K31,'KAYIT LİSTESİ'!$B$4:$H$466,6,0)))</f>
        <v/>
      </c>
      <c r="Q31" s="28"/>
      <c r="R31" s="26"/>
    </row>
    <row r="32" spans="1:18" s="20" customFormat="1" ht="27.6" customHeight="1" x14ac:dyDescent="0.2">
      <c r="A32" s="469" t="s">
        <v>12</v>
      </c>
      <c r="B32" s="470" t="s">
        <v>141</v>
      </c>
      <c r="C32" s="462" t="s">
        <v>281</v>
      </c>
      <c r="D32" s="463"/>
      <c r="E32" s="464"/>
      <c r="F32" s="465"/>
      <c r="G32" s="466" t="s">
        <v>15</v>
      </c>
      <c r="H32" s="467" t="s">
        <v>27</v>
      </c>
      <c r="I32" s="23"/>
      <c r="J32" s="24">
        <v>5</v>
      </c>
      <c r="K32" s="25" t="s">
        <v>803</v>
      </c>
      <c r="L32" s="26" t="str">
        <f>IF(ISERROR(VLOOKUP(K32,'KAYIT LİSTESİ'!$B$4:$H$466,2,0)),"",(VLOOKUP(K32,'KAYIT LİSTESİ'!$B$4:$H$466,2,0)))</f>
        <v/>
      </c>
      <c r="M32" s="27" t="str">
        <f>IF(ISERROR(VLOOKUP(K32,'KAYIT LİSTESİ'!$B$4:$H$466,4,0)),"",(VLOOKUP(K32,'KAYIT LİSTESİ'!$B$4:$H$466,4,0)))</f>
        <v/>
      </c>
      <c r="N32" s="27" t="str">
        <f>IF(ISERROR(VLOOKUP(K32,'KAYIT LİSTESİ'!$B$4:$N$466,13,0)),"",(VLOOKUP(K32,'KAYIT LİSTESİ'!$B$4:$N$466,13,0)))</f>
        <v/>
      </c>
      <c r="O32" s="46" t="str">
        <f>IF(ISERROR(VLOOKUP(K32,'KAYIT LİSTESİ'!$B$4:$H$466,5,0)),"",(VLOOKUP(K32,'KAYIT LİSTESİ'!$B$4:$H$466,5,0)))</f>
        <v/>
      </c>
      <c r="P32" s="46" t="str">
        <f>IF(ISERROR(VLOOKUP(K32,'KAYIT LİSTESİ'!$B$4:$H$466,6,0)),"",(VLOOKUP(K32,'KAYIT LİSTESİ'!$B$4:$H$466,6,0)))</f>
        <v/>
      </c>
      <c r="Q32" s="28"/>
      <c r="R32" s="26"/>
    </row>
    <row r="33" spans="1:18" s="20" customFormat="1" ht="27.6" customHeight="1" x14ac:dyDescent="0.2">
      <c r="A33" s="469"/>
      <c r="B33" s="471"/>
      <c r="C33" s="337" t="s">
        <v>280</v>
      </c>
      <c r="D33" s="338" t="s">
        <v>217</v>
      </c>
      <c r="E33" s="333" t="s">
        <v>14</v>
      </c>
      <c r="F33" s="333" t="s">
        <v>45</v>
      </c>
      <c r="G33" s="466"/>
      <c r="H33" s="468"/>
      <c r="I33" s="23"/>
      <c r="J33" s="24">
        <v>6</v>
      </c>
      <c r="K33" s="25" t="s">
        <v>804</v>
      </c>
      <c r="L33" s="26" t="str">
        <f>IF(ISERROR(VLOOKUP(K33,'KAYIT LİSTESİ'!$B$4:$H$466,2,0)),"",(VLOOKUP(K33,'KAYIT LİSTESİ'!$B$4:$H$466,2,0)))</f>
        <v/>
      </c>
      <c r="M33" s="27" t="str">
        <f>IF(ISERROR(VLOOKUP(K33,'KAYIT LİSTESİ'!$B$4:$H$466,4,0)),"",(VLOOKUP(K33,'KAYIT LİSTESİ'!$B$4:$H$466,4,0)))</f>
        <v/>
      </c>
      <c r="N33" s="27" t="str">
        <f>IF(ISERROR(VLOOKUP(K33,'KAYIT LİSTESİ'!$B$4:$N$466,13,0)),"",(VLOOKUP(K33,'KAYIT LİSTESİ'!$B$4:$N$466,13,0)))</f>
        <v/>
      </c>
      <c r="O33" s="46" t="str">
        <f>IF(ISERROR(VLOOKUP(K33,'KAYIT LİSTESİ'!$B$4:$H$466,5,0)),"",(VLOOKUP(K33,'KAYIT LİSTESİ'!$B$4:$H$466,5,0)))</f>
        <v/>
      </c>
      <c r="P33" s="46" t="str">
        <f>IF(ISERROR(VLOOKUP(K33,'KAYIT LİSTESİ'!$B$4:$H$466,6,0)),"",(VLOOKUP(K33,'KAYIT LİSTESİ'!$B$4:$H$466,6,0)))</f>
        <v/>
      </c>
      <c r="Q33" s="28"/>
      <c r="R33" s="26"/>
    </row>
    <row r="34" spans="1:18" s="20" customFormat="1" ht="27.6" customHeight="1" x14ac:dyDescent="0.2">
      <c r="A34" s="70">
        <v>1</v>
      </c>
      <c r="B34" s="70"/>
      <c r="C34" s="117"/>
      <c r="D34" s="117"/>
      <c r="E34" s="181"/>
      <c r="F34" s="182"/>
      <c r="G34" s="233"/>
      <c r="H34" s="71"/>
      <c r="I34" s="23"/>
      <c r="J34" s="24">
        <v>7</v>
      </c>
      <c r="K34" s="25" t="s">
        <v>805</v>
      </c>
      <c r="L34" s="26" t="str">
        <f>IF(ISERROR(VLOOKUP(K34,'KAYIT LİSTESİ'!$B$4:$H$466,2,0)),"",(VLOOKUP(K34,'KAYIT LİSTESİ'!$B$4:$H$466,2,0)))</f>
        <v/>
      </c>
      <c r="M34" s="27" t="str">
        <f>IF(ISERROR(VLOOKUP(K34,'KAYIT LİSTESİ'!$B$4:$H$466,4,0)),"",(VLOOKUP(K34,'KAYIT LİSTESİ'!$B$4:$H$466,4,0)))</f>
        <v/>
      </c>
      <c r="N34" s="27" t="str">
        <f>IF(ISERROR(VLOOKUP(K34,'KAYIT LİSTESİ'!$B$4:$N$466,13,0)),"",(VLOOKUP(K34,'KAYIT LİSTESİ'!$B$4:$N$466,13,0)))</f>
        <v/>
      </c>
      <c r="O34" s="46" t="str">
        <f>IF(ISERROR(VLOOKUP(K34,'KAYIT LİSTESİ'!$B$4:$H$466,5,0)),"",(VLOOKUP(K34,'KAYIT LİSTESİ'!$B$4:$H$466,5,0)))</f>
        <v/>
      </c>
      <c r="P34" s="46" t="str">
        <f>IF(ISERROR(VLOOKUP(K34,'KAYIT LİSTESİ'!$B$4:$H$466,6,0)),"",(VLOOKUP(K34,'KAYIT LİSTESİ'!$B$4:$H$466,6,0)))</f>
        <v/>
      </c>
      <c r="Q34" s="28"/>
      <c r="R34" s="26"/>
    </row>
    <row r="35" spans="1:18" s="20" customFormat="1" ht="27.6" customHeight="1" x14ac:dyDescent="0.2">
      <c r="A35" s="70">
        <v>2</v>
      </c>
      <c r="B35" s="70"/>
      <c r="C35" s="117"/>
      <c r="D35" s="117"/>
      <c r="E35" s="181"/>
      <c r="F35" s="182"/>
      <c r="G35" s="233"/>
      <c r="H35" s="71"/>
      <c r="I35" s="23"/>
      <c r="J35" s="24">
        <v>8</v>
      </c>
      <c r="K35" s="25" t="s">
        <v>806</v>
      </c>
      <c r="L35" s="26" t="str">
        <f>IF(ISERROR(VLOOKUP(K35,'KAYIT LİSTESİ'!$B$4:$H$466,2,0)),"",(VLOOKUP(K35,'KAYIT LİSTESİ'!$B$4:$H$466,2,0)))</f>
        <v/>
      </c>
      <c r="M35" s="27" t="str">
        <f>IF(ISERROR(VLOOKUP(K35,'KAYIT LİSTESİ'!$B$4:$H$466,4,0)),"",(VLOOKUP(K35,'KAYIT LİSTESİ'!$B$4:$H$466,4,0)))</f>
        <v/>
      </c>
      <c r="N35" s="27" t="str">
        <f>IF(ISERROR(VLOOKUP(K35,'KAYIT LİSTESİ'!$B$4:$N$466,13,0)),"",(VLOOKUP(K35,'KAYIT LİSTESİ'!$B$4:$N$466,13,0)))</f>
        <v/>
      </c>
      <c r="O35" s="46" t="str">
        <f>IF(ISERROR(VLOOKUP(K35,'KAYIT LİSTESİ'!$B$4:$H$466,5,0)),"",(VLOOKUP(K35,'KAYIT LİSTESİ'!$B$4:$H$466,5,0)))</f>
        <v/>
      </c>
      <c r="P35" s="46" t="str">
        <f>IF(ISERROR(VLOOKUP(K35,'KAYIT LİSTESİ'!$B$4:$H$466,6,0)),"",(VLOOKUP(K35,'KAYIT LİSTESİ'!$B$4:$H$466,6,0)))</f>
        <v/>
      </c>
      <c r="Q35" s="28"/>
      <c r="R35" s="26"/>
    </row>
    <row r="36" spans="1:18" s="20" customFormat="1" ht="27.6" customHeight="1" x14ac:dyDescent="0.2">
      <c r="A36" s="469" t="s">
        <v>12</v>
      </c>
      <c r="B36" s="470" t="s">
        <v>141</v>
      </c>
      <c r="C36" s="462" t="s">
        <v>281</v>
      </c>
      <c r="D36" s="463"/>
      <c r="E36" s="464"/>
      <c r="F36" s="465"/>
      <c r="G36" s="466" t="s">
        <v>15</v>
      </c>
      <c r="H36" s="467" t="s">
        <v>27</v>
      </c>
      <c r="I36" s="23"/>
      <c r="J36" s="485" t="s">
        <v>42</v>
      </c>
      <c r="K36" s="486"/>
      <c r="L36" s="486"/>
      <c r="M36" s="486"/>
      <c r="N36" s="486"/>
      <c r="O36" s="486"/>
      <c r="P36" s="486"/>
      <c r="Q36" s="486"/>
      <c r="R36" s="487"/>
    </row>
    <row r="37" spans="1:18" s="20" customFormat="1" ht="27.6" customHeight="1" x14ac:dyDescent="0.2">
      <c r="A37" s="469"/>
      <c r="B37" s="471"/>
      <c r="C37" s="337" t="s">
        <v>280</v>
      </c>
      <c r="D37" s="338" t="s">
        <v>217</v>
      </c>
      <c r="E37" s="333" t="s">
        <v>14</v>
      </c>
      <c r="F37" s="333" t="s">
        <v>45</v>
      </c>
      <c r="G37" s="466"/>
      <c r="H37" s="468"/>
      <c r="I37" s="23"/>
      <c r="J37" s="45" t="s">
        <v>12</v>
      </c>
      <c r="K37" s="42" t="s">
        <v>142</v>
      </c>
      <c r="L37" s="42" t="s">
        <v>141</v>
      </c>
      <c r="M37" s="43" t="s">
        <v>13</v>
      </c>
      <c r="N37" s="43" t="s">
        <v>217</v>
      </c>
      <c r="O37" s="44" t="s">
        <v>14</v>
      </c>
      <c r="P37" s="44" t="s">
        <v>45</v>
      </c>
      <c r="Q37" s="42" t="s">
        <v>15</v>
      </c>
      <c r="R37" s="42" t="s">
        <v>27</v>
      </c>
    </row>
    <row r="38" spans="1:18" s="20" customFormat="1" ht="27.6" customHeight="1" x14ac:dyDescent="0.2">
      <c r="A38" s="70">
        <v>1</v>
      </c>
      <c r="B38" s="70"/>
      <c r="C38" s="117"/>
      <c r="D38" s="117"/>
      <c r="E38" s="181"/>
      <c r="F38" s="182"/>
      <c r="G38" s="118"/>
      <c r="H38" s="71"/>
      <c r="I38" s="23"/>
      <c r="J38" s="24">
        <v>1</v>
      </c>
      <c r="K38" s="25" t="s">
        <v>807</v>
      </c>
      <c r="L38" s="26" t="str">
        <f>IF(ISERROR(VLOOKUP(K38,'KAYIT LİSTESİ'!$B$4:$H$466,2,0)),"",(VLOOKUP(K38,'KAYIT LİSTESİ'!$B$4:$H$466,2,0)))</f>
        <v/>
      </c>
      <c r="M38" s="27" t="str">
        <f>IF(ISERROR(VLOOKUP(K38,'KAYIT LİSTESİ'!$B$4:$H$466,4,0)),"",(VLOOKUP(K38,'KAYIT LİSTESİ'!$B$4:$H$466,4,0)))</f>
        <v/>
      </c>
      <c r="N38" s="27" t="str">
        <f>IF(ISERROR(VLOOKUP(K38,'KAYIT LİSTESİ'!$B$4:$N$466,13,0)),"",(VLOOKUP(K38,'KAYIT LİSTESİ'!$B$4:$N$466,13,0)))</f>
        <v/>
      </c>
      <c r="O38" s="46" t="str">
        <f>IF(ISERROR(VLOOKUP(K38,'KAYIT LİSTESİ'!$B$4:$H$466,5,0)),"",(VLOOKUP(K38,'KAYIT LİSTESİ'!$B$4:$H$466,5,0)))</f>
        <v/>
      </c>
      <c r="P38" s="46" t="str">
        <f>IF(ISERROR(VLOOKUP(K38,'KAYIT LİSTESİ'!$B$4:$H$466,6,0)),"",(VLOOKUP(K38,'KAYIT LİSTESİ'!$B$4:$H$466,6,0)))</f>
        <v/>
      </c>
      <c r="Q38" s="233"/>
      <c r="R38" s="26"/>
    </row>
    <row r="39" spans="1:18" s="20" customFormat="1" ht="27.6" customHeight="1" x14ac:dyDescent="0.2">
      <c r="A39" s="70">
        <v>2</v>
      </c>
      <c r="B39" s="70"/>
      <c r="C39" s="117"/>
      <c r="D39" s="117"/>
      <c r="E39" s="181"/>
      <c r="F39" s="182"/>
      <c r="G39" s="118"/>
      <c r="H39" s="71"/>
      <c r="I39" s="23"/>
      <c r="J39" s="24">
        <v>2</v>
      </c>
      <c r="K39" s="25" t="s">
        <v>808</v>
      </c>
      <c r="L39" s="26" t="str">
        <f>IF(ISERROR(VLOOKUP(K39,'KAYIT LİSTESİ'!$B$4:$H$466,2,0)),"",(VLOOKUP(K39,'KAYIT LİSTESİ'!$B$4:$H$466,2,0)))</f>
        <v/>
      </c>
      <c r="M39" s="27" t="str">
        <f>IF(ISERROR(VLOOKUP(K39,'KAYIT LİSTESİ'!$B$4:$H$466,4,0)),"",(VLOOKUP(K39,'KAYIT LİSTESİ'!$B$4:$H$466,4,0)))</f>
        <v/>
      </c>
      <c r="N39" s="27" t="str">
        <f>IF(ISERROR(VLOOKUP(K39,'KAYIT LİSTESİ'!$B$4:$N$466,13,0)),"",(VLOOKUP(K39,'KAYIT LİSTESİ'!$B$4:$N$466,13,0)))</f>
        <v/>
      </c>
      <c r="O39" s="46" t="str">
        <f>IF(ISERROR(VLOOKUP(K39,'KAYIT LİSTESİ'!$B$4:$H$466,5,0)),"",(VLOOKUP(K39,'KAYIT LİSTESİ'!$B$4:$H$466,5,0)))</f>
        <v/>
      </c>
      <c r="P39" s="46" t="str">
        <f>IF(ISERROR(VLOOKUP(K39,'KAYIT LİSTESİ'!$B$4:$H$466,6,0)),"",(VLOOKUP(K39,'KAYIT LİSTESİ'!$B$4:$H$466,6,0)))</f>
        <v/>
      </c>
      <c r="Q39" s="233"/>
      <c r="R39" s="26"/>
    </row>
    <row r="40" spans="1:18" s="20" customFormat="1" ht="27.6" customHeight="1" x14ac:dyDescent="0.2">
      <c r="A40" s="70">
        <v>3</v>
      </c>
      <c r="B40" s="70"/>
      <c r="C40" s="117"/>
      <c r="D40" s="117"/>
      <c r="E40" s="181"/>
      <c r="F40" s="182"/>
      <c r="G40" s="118"/>
      <c r="H40" s="71"/>
      <c r="I40" s="23"/>
      <c r="J40" s="24">
        <v>3</v>
      </c>
      <c r="K40" s="25" t="s">
        <v>809</v>
      </c>
      <c r="L40" s="26" t="str">
        <f>IF(ISERROR(VLOOKUP(K40,'KAYIT LİSTESİ'!$B$4:$H$466,2,0)),"",(VLOOKUP(K40,'KAYIT LİSTESİ'!$B$4:$H$466,2,0)))</f>
        <v/>
      </c>
      <c r="M40" s="27" t="str">
        <f>IF(ISERROR(VLOOKUP(K40,'KAYIT LİSTESİ'!$B$4:$H$466,4,0)),"",(VLOOKUP(K40,'KAYIT LİSTESİ'!$B$4:$H$466,4,0)))</f>
        <v/>
      </c>
      <c r="N40" s="27" t="str">
        <f>IF(ISERROR(VLOOKUP(K40,'KAYIT LİSTESİ'!$B$4:$N$466,13,0)),"",(VLOOKUP(K40,'KAYIT LİSTESİ'!$B$4:$N$466,13,0)))</f>
        <v/>
      </c>
      <c r="O40" s="46" t="str">
        <f>IF(ISERROR(VLOOKUP(K40,'KAYIT LİSTESİ'!$B$4:$H$466,5,0)),"",(VLOOKUP(K40,'KAYIT LİSTESİ'!$B$4:$H$466,5,0)))</f>
        <v/>
      </c>
      <c r="P40" s="46" t="str">
        <f>IF(ISERROR(VLOOKUP(K40,'KAYIT LİSTESİ'!$B$4:$H$466,6,0)),"",(VLOOKUP(K40,'KAYIT LİSTESİ'!$B$4:$H$466,6,0)))</f>
        <v/>
      </c>
      <c r="Q40" s="233"/>
      <c r="R40" s="26"/>
    </row>
    <row r="41" spans="1:18" s="20" customFormat="1" ht="27.6" customHeight="1" x14ac:dyDescent="0.2">
      <c r="A41" s="70">
        <v>4</v>
      </c>
      <c r="B41" s="70"/>
      <c r="C41" s="117"/>
      <c r="D41" s="117"/>
      <c r="E41" s="181"/>
      <c r="F41" s="182"/>
      <c r="G41" s="118"/>
      <c r="H41" s="71"/>
      <c r="I41" s="23"/>
      <c r="J41" s="24">
        <v>4</v>
      </c>
      <c r="K41" s="25" t="s">
        <v>810</v>
      </c>
      <c r="L41" s="26" t="str">
        <f>IF(ISERROR(VLOOKUP(K41,'KAYIT LİSTESİ'!$B$4:$H$466,2,0)),"",(VLOOKUP(K41,'KAYIT LİSTESİ'!$B$4:$H$466,2,0)))</f>
        <v/>
      </c>
      <c r="M41" s="27" t="str">
        <f>IF(ISERROR(VLOOKUP(K41,'KAYIT LİSTESİ'!$B$4:$H$466,4,0)),"",(VLOOKUP(K41,'KAYIT LİSTESİ'!$B$4:$H$466,4,0)))</f>
        <v/>
      </c>
      <c r="N41" s="27" t="str">
        <f>IF(ISERROR(VLOOKUP(K41,'KAYIT LİSTESİ'!$B$4:$N$466,13,0)),"",(VLOOKUP(K41,'KAYIT LİSTESİ'!$B$4:$N$466,13,0)))</f>
        <v/>
      </c>
      <c r="O41" s="46" t="str">
        <f>IF(ISERROR(VLOOKUP(K41,'KAYIT LİSTESİ'!$B$4:$H$466,5,0)),"",(VLOOKUP(K41,'KAYIT LİSTESİ'!$B$4:$H$466,5,0)))</f>
        <v/>
      </c>
      <c r="P41" s="46" t="str">
        <f>IF(ISERROR(VLOOKUP(K41,'KAYIT LİSTESİ'!$B$4:$H$466,6,0)),"",(VLOOKUP(K41,'KAYIT LİSTESİ'!$B$4:$H$466,6,0)))</f>
        <v/>
      </c>
      <c r="Q41" s="233"/>
      <c r="R41" s="26"/>
    </row>
    <row r="42" spans="1:18" s="20" customFormat="1" ht="27.6" customHeight="1" x14ac:dyDescent="0.2">
      <c r="A42" s="469" t="s">
        <v>12</v>
      </c>
      <c r="B42" s="470" t="s">
        <v>141</v>
      </c>
      <c r="C42" s="462" t="s">
        <v>281</v>
      </c>
      <c r="D42" s="463"/>
      <c r="E42" s="464"/>
      <c r="F42" s="465"/>
      <c r="G42" s="466" t="s">
        <v>15</v>
      </c>
      <c r="H42" s="467" t="s">
        <v>27</v>
      </c>
      <c r="I42" s="23"/>
      <c r="J42" s="24">
        <v>5</v>
      </c>
      <c r="K42" s="25" t="s">
        <v>811</v>
      </c>
      <c r="L42" s="26" t="str">
        <f>IF(ISERROR(VLOOKUP(K42,'KAYIT LİSTESİ'!$B$4:$H$466,2,0)),"",(VLOOKUP(K42,'KAYIT LİSTESİ'!$B$4:$H$466,2,0)))</f>
        <v/>
      </c>
      <c r="M42" s="27" t="str">
        <f>IF(ISERROR(VLOOKUP(K42,'KAYIT LİSTESİ'!$B$4:$H$466,4,0)),"",(VLOOKUP(K42,'KAYIT LİSTESİ'!$B$4:$H$466,4,0)))</f>
        <v/>
      </c>
      <c r="N42" s="27" t="str">
        <f>IF(ISERROR(VLOOKUP(K42,'KAYIT LİSTESİ'!$B$4:$N$466,13,0)),"",(VLOOKUP(K42,'KAYIT LİSTESİ'!$B$4:$N$466,13,0)))</f>
        <v/>
      </c>
      <c r="O42" s="46" t="str">
        <f>IF(ISERROR(VLOOKUP(K42,'KAYIT LİSTESİ'!$B$4:$H$466,5,0)),"",(VLOOKUP(K42,'KAYIT LİSTESİ'!$B$4:$H$466,5,0)))</f>
        <v/>
      </c>
      <c r="P42" s="46" t="str">
        <f>IF(ISERROR(VLOOKUP(K42,'KAYIT LİSTESİ'!$B$4:$H$466,6,0)),"",(VLOOKUP(K42,'KAYIT LİSTESİ'!$B$4:$H$466,6,0)))</f>
        <v/>
      </c>
      <c r="Q42" s="233"/>
      <c r="R42" s="26"/>
    </row>
    <row r="43" spans="1:18" s="20" customFormat="1" ht="27.6" customHeight="1" x14ac:dyDescent="0.2">
      <c r="A43" s="469"/>
      <c r="B43" s="471"/>
      <c r="C43" s="337" t="s">
        <v>280</v>
      </c>
      <c r="D43" s="338" t="s">
        <v>217</v>
      </c>
      <c r="E43" s="333" t="s">
        <v>14</v>
      </c>
      <c r="F43" s="333" t="s">
        <v>45</v>
      </c>
      <c r="G43" s="466"/>
      <c r="H43" s="468"/>
      <c r="I43" s="23"/>
      <c r="J43" s="24">
        <v>6</v>
      </c>
      <c r="K43" s="25" t="s">
        <v>812</v>
      </c>
      <c r="L43" s="26" t="str">
        <f>IF(ISERROR(VLOOKUP(K43,'KAYIT LİSTESİ'!$B$4:$H$466,2,0)),"",(VLOOKUP(K43,'KAYIT LİSTESİ'!$B$4:$H$466,2,0)))</f>
        <v/>
      </c>
      <c r="M43" s="27" t="str">
        <f>IF(ISERROR(VLOOKUP(K43,'KAYIT LİSTESİ'!$B$4:$H$466,4,0)),"",(VLOOKUP(K43,'KAYIT LİSTESİ'!$B$4:$H$466,4,0)))</f>
        <v/>
      </c>
      <c r="N43" s="27" t="str">
        <f>IF(ISERROR(VLOOKUP(K43,'KAYIT LİSTESİ'!$B$4:$N$466,13,0)),"",(VLOOKUP(K43,'KAYIT LİSTESİ'!$B$4:$N$466,13,0)))</f>
        <v/>
      </c>
      <c r="O43" s="46" t="str">
        <f>IF(ISERROR(VLOOKUP(K43,'KAYIT LİSTESİ'!$B$4:$H$466,5,0)),"",(VLOOKUP(K43,'KAYIT LİSTESİ'!$B$4:$H$466,5,0)))</f>
        <v/>
      </c>
      <c r="P43" s="46" t="str">
        <f>IF(ISERROR(VLOOKUP(K43,'KAYIT LİSTESİ'!$B$4:$H$466,6,0)),"",(VLOOKUP(K43,'KAYIT LİSTESİ'!$B$4:$H$466,6,0)))</f>
        <v/>
      </c>
      <c r="Q43" s="233"/>
      <c r="R43" s="26"/>
    </row>
    <row r="44" spans="1:18" s="20" customFormat="1" ht="27.6" customHeight="1" x14ac:dyDescent="0.2">
      <c r="A44" s="70">
        <v>1</v>
      </c>
      <c r="B44" s="70"/>
      <c r="C44" s="117"/>
      <c r="D44" s="117"/>
      <c r="E44" s="181"/>
      <c r="F44" s="182"/>
      <c r="G44" s="118"/>
      <c r="H44" s="71"/>
      <c r="I44" s="23"/>
      <c r="J44" s="24">
        <v>7</v>
      </c>
      <c r="K44" s="25" t="s">
        <v>813</v>
      </c>
      <c r="L44" s="26" t="str">
        <f>IF(ISERROR(VLOOKUP(K44,'KAYIT LİSTESİ'!$B$4:$H$466,2,0)),"",(VLOOKUP(K44,'KAYIT LİSTESİ'!$B$4:$H$466,2,0)))</f>
        <v/>
      </c>
      <c r="M44" s="27" t="str">
        <f>IF(ISERROR(VLOOKUP(K44,'KAYIT LİSTESİ'!$B$4:$H$466,4,0)),"",(VLOOKUP(K44,'KAYIT LİSTESİ'!$B$4:$H$466,4,0)))</f>
        <v/>
      </c>
      <c r="N44" s="27" t="str">
        <f>IF(ISERROR(VLOOKUP(K44,'KAYIT LİSTESİ'!$B$4:$N$466,13,0)),"",(VLOOKUP(K44,'KAYIT LİSTESİ'!$B$4:$N$466,13,0)))</f>
        <v/>
      </c>
      <c r="O44" s="46" t="str">
        <f>IF(ISERROR(VLOOKUP(K44,'KAYIT LİSTESİ'!$B$4:$H$466,5,0)),"",(VLOOKUP(K44,'KAYIT LİSTESİ'!$B$4:$H$466,5,0)))</f>
        <v/>
      </c>
      <c r="P44" s="46" t="str">
        <f>IF(ISERROR(VLOOKUP(K44,'KAYIT LİSTESİ'!$B$4:$H$466,6,0)),"",(VLOOKUP(K44,'KAYIT LİSTESİ'!$B$4:$H$466,6,0)))</f>
        <v/>
      </c>
      <c r="Q44" s="233"/>
      <c r="R44" s="26"/>
    </row>
    <row r="45" spans="1:18" s="20" customFormat="1" ht="27.6" customHeight="1" x14ac:dyDescent="0.2">
      <c r="A45" s="70">
        <v>2</v>
      </c>
      <c r="B45" s="70"/>
      <c r="C45" s="117"/>
      <c r="D45" s="117"/>
      <c r="E45" s="181"/>
      <c r="F45" s="182"/>
      <c r="G45" s="118"/>
      <c r="H45" s="71"/>
      <c r="I45" s="23"/>
      <c r="J45" s="24">
        <v>8</v>
      </c>
      <c r="K45" s="25" t="s">
        <v>814</v>
      </c>
      <c r="L45" s="26" t="str">
        <f>IF(ISERROR(VLOOKUP(K45,'KAYIT LİSTESİ'!$B$4:$H$466,2,0)),"",(VLOOKUP(K45,'KAYIT LİSTESİ'!$B$4:$H$466,2,0)))</f>
        <v/>
      </c>
      <c r="M45" s="27" t="str">
        <f>IF(ISERROR(VLOOKUP(K45,'KAYIT LİSTESİ'!$B$4:$H$466,4,0)),"",(VLOOKUP(K45,'KAYIT LİSTESİ'!$B$4:$H$466,4,0)))</f>
        <v/>
      </c>
      <c r="N45" s="27" t="str">
        <f>IF(ISERROR(VLOOKUP(K45,'KAYIT LİSTESİ'!$B$4:$N$466,13,0)),"",(VLOOKUP(K45,'KAYIT LİSTESİ'!$B$4:$N$466,13,0)))</f>
        <v/>
      </c>
      <c r="O45" s="46" t="str">
        <f>IF(ISERROR(VLOOKUP(K45,'KAYIT LİSTESİ'!$B$4:$H$466,5,0)),"",(VLOOKUP(K45,'KAYIT LİSTESİ'!$B$4:$H$466,5,0)))</f>
        <v/>
      </c>
      <c r="P45" s="46" t="str">
        <f>IF(ISERROR(VLOOKUP(K45,'KAYIT LİSTESİ'!$B$4:$H$466,6,0)),"",(VLOOKUP(K45,'KAYIT LİSTESİ'!$B$4:$H$466,6,0)))</f>
        <v/>
      </c>
      <c r="Q45" s="233"/>
      <c r="R45" s="26"/>
    </row>
    <row r="46" spans="1:18" s="20" customFormat="1" ht="27.6" customHeight="1" x14ac:dyDescent="0.2">
      <c r="A46" s="70">
        <v>3</v>
      </c>
      <c r="B46" s="70"/>
      <c r="C46" s="117"/>
      <c r="D46" s="117"/>
      <c r="E46" s="181"/>
      <c r="F46" s="182"/>
      <c r="G46" s="118"/>
      <c r="H46" s="71"/>
      <c r="I46" s="23"/>
      <c r="J46" s="485" t="s">
        <v>43</v>
      </c>
      <c r="K46" s="486"/>
      <c r="L46" s="486"/>
      <c r="M46" s="486"/>
      <c r="N46" s="486"/>
      <c r="O46" s="486"/>
      <c r="P46" s="486"/>
      <c r="Q46" s="486"/>
      <c r="R46" s="487"/>
    </row>
    <row r="47" spans="1:18" s="20" customFormat="1" ht="27.6" customHeight="1" x14ac:dyDescent="0.2">
      <c r="A47" s="70">
        <v>4</v>
      </c>
      <c r="B47" s="70"/>
      <c r="C47" s="117"/>
      <c r="D47" s="117"/>
      <c r="E47" s="181"/>
      <c r="F47" s="182"/>
      <c r="G47" s="118"/>
      <c r="H47" s="71"/>
      <c r="I47" s="23"/>
      <c r="J47" s="45" t="s">
        <v>12</v>
      </c>
      <c r="K47" s="42" t="s">
        <v>142</v>
      </c>
      <c r="L47" s="42" t="s">
        <v>141</v>
      </c>
      <c r="M47" s="43" t="s">
        <v>13</v>
      </c>
      <c r="N47" s="43" t="s">
        <v>217</v>
      </c>
      <c r="O47" s="44" t="s">
        <v>14</v>
      </c>
      <c r="P47" s="44" t="s">
        <v>45</v>
      </c>
      <c r="Q47" s="42" t="s">
        <v>15</v>
      </c>
      <c r="R47" s="42" t="s">
        <v>27</v>
      </c>
    </row>
    <row r="48" spans="1:18" s="20" customFormat="1" ht="27.6" customHeight="1" x14ac:dyDescent="0.2">
      <c r="A48" s="70">
        <v>5</v>
      </c>
      <c r="B48" s="70"/>
      <c r="C48" s="117"/>
      <c r="D48" s="117"/>
      <c r="E48" s="181"/>
      <c r="F48" s="182"/>
      <c r="G48" s="118"/>
      <c r="H48" s="71"/>
      <c r="I48" s="23"/>
      <c r="J48" s="24">
        <v>1</v>
      </c>
      <c r="K48" s="25" t="s">
        <v>815</v>
      </c>
      <c r="L48" s="26" t="str">
        <f>IF(ISERROR(VLOOKUP(K48,'KAYIT LİSTESİ'!$B$4:$H$466,2,0)),"",(VLOOKUP(K48,'KAYIT LİSTESİ'!$B$4:$H$466,2,0)))</f>
        <v/>
      </c>
      <c r="M48" s="27" t="str">
        <f>IF(ISERROR(VLOOKUP(K48,'KAYIT LİSTESİ'!$B$4:$H$466,4,0)),"",(VLOOKUP(K48,'KAYIT LİSTESİ'!$B$4:$H$466,4,0)))</f>
        <v/>
      </c>
      <c r="N48" s="27" t="str">
        <f>IF(ISERROR(VLOOKUP(K48,'KAYIT LİSTESİ'!$B$4:$N$466,13,0)),"",(VLOOKUP(K48,'KAYIT LİSTESİ'!$B$4:$N$466,13,0)))</f>
        <v/>
      </c>
      <c r="O48" s="46" t="str">
        <f>IF(ISERROR(VLOOKUP(K48,'KAYIT LİSTESİ'!$B$4:$H$466,5,0)),"",(VLOOKUP(K48,'KAYIT LİSTESİ'!$B$4:$H$466,5,0)))</f>
        <v/>
      </c>
      <c r="P48" s="46" t="str">
        <f>IF(ISERROR(VLOOKUP(K48,'KAYIT LİSTESİ'!$B$4:$H$466,6,0)),"",(VLOOKUP(K48,'KAYIT LİSTESİ'!$B$4:$H$466,6,0)))</f>
        <v/>
      </c>
      <c r="Q48" s="28"/>
      <c r="R48" s="26"/>
    </row>
    <row r="49" spans="1:19" s="20" customFormat="1" ht="27.6" customHeight="1" x14ac:dyDescent="0.2">
      <c r="A49" s="469" t="s">
        <v>12</v>
      </c>
      <c r="B49" s="470" t="s">
        <v>141</v>
      </c>
      <c r="C49" s="462" t="s">
        <v>281</v>
      </c>
      <c r="D49" s="463"/>
      <c r="E49" s="464"/>
      <c r="F49" s="465"/>
      <c r="G49" s="466" t="s">
        <v>15</v>
      </c>
      <c r="H49" s="467" t="s">
        <v>27</v>
      </c>
      <c r="I49" s="23"/>
      <c r="J49" s="24">
        <v>2</v>
      </c>
      <c r="K49" s="25" t="s">
        <v>816</v>
      </c>
      <c r="L49" s="26" t="str">
        <f>IF(ISERROR(VLOOKUP(K49,'KAYIT LİSTESİ'!$B$4:$H$466,2,0)),"",(VLOOKUP(K49,'KAYIT LİSTESİ'!$B$4:$H$466,2,0)))</f>
        <v/>
      </c>
      <c r="M49" s="27" t="str">
        <f>IF(ISERROR(VLOOKUP(K49,'KAYIT LİSTESİ'!$B$4:$H$466,4,0)),"",(VLOOKUP(K49,'KAYIT LİSTESİ'!$B$4:$H$466,4,0)))</f>
        <v/>
      </c>
      <c r="N49" s="27" t="str">
        <f>IF(ISERROR(VLOOKUP(K49,'KAYIT LİSTESİ'!$B$4:$N$466,13,0)),"",(VLOOKUP(K49,'KAYIT LİSTESİ'!$B$4:$N$466,13,0)))</f>
        <v/>
      </c>
      <c r="O49" s="46" t="str">
        <f>IF(ISERROR(VLOOKUP(K49,'KAYIT LİSTESİ'!$B$4:$H$466,5,0)),"",(VLOOKUP(K49,'KAYIT LİSTESİ'!$B$4:$H$466,5,0)))</f>
        <v/>
      </c>
      <c r="P49" s="46" t="str">
        <f>IF(ISERROR(VLOOKUP(K49,'KAYIT LİSTESİ'!$B$4:$H$466,6,0)),"",(VLOOKUP(K49,'KAYIT LİSTESİ'!$B$4:$H$466,6,0)))</f>
        <v/>
      </c>
      <c r="Q49" s="28"/>
      <c r="R49" s="26"/>
    </row>
    <row r="50" spans="1:19" s="20" customFormat="1" ht="27.6" customHeight="1" x14ac:dyDescent="0.2">
      <c r="A50" s="469"/>
      <c r="B50" s="471"/>
      <c r="C50" s="337" t="s">
        <v>280</v>
      </c>
      <c r="D50" s="338" t="s">
        <v>217</v>
      </c>
      <c r="E50" s="333" t="s">
        <v>14</v>
      </c>
      <c r="F50" s="333" t="s">
        <v>45</v>
      </c>
      <c r="G50" s="466"/>
      <c r="H50" s="468"/>
      <c r="I50" s="23"/>
      <c r="J50" s="24">
        <v>3</v>
      </c>
      <c r="K50" s="25" t="s">
        <v>817</v>
      </c>
      <c r="L50" s="26" t="str">
        <f>IF(ISERROR(VLOOKUP(K50,'KAYIT LİSTESİ'!$B$4:$H$466,2,0)),"",(VLOOKUP(K50,'KAYIT LİSTESİ'!$B$4:$H$466,2,0)))</f>
        <v/>
      </c>
      <c r="M50" s="27" t="str">
        <f>IF(ISERROR(VLOOKUP(K50,'KAYIT LİSTESİ'!$B$4:$H$466,4,0)),"",(VLOOKUP(K50,'KAYIT LİSTESİ'!$B$4:$H$466,4,0)))</f>
        <v/>
      </c>
      <c r="N50" s="27" t="str">
        <f>IF(ISERROR(VLOOKUP(K50,'KAYIT LİSTESİ'!$B$4:$N$466,13,0)),"",(VLOOKUP(K50,'KAYIT LİSTESİ'!$B$4:$N$466,13,0)))</f>
        <v/>
      </c>
      <c r="O50" s="46" t="str">
        <f>IF(ISERROR(VLOOKUP(K50,'KAYIT LİSTESİ'!$B$4:$H$466,5,0)),"",(VLOOKUP(K50,'KAYIT LİSTESİ'!$B$4:$H$466,5,0)))</f>
        <v/>
      </c>
      <c r="P50" s="46" t="str">
        <f>IF(ISERROR(VLOOKUP(K50,'KAYIT LİSTESİ'!$B$4:$H$466,6,0)),"",(VLOOKUP(K50,'KAYIT LİSTESİ'!$B$4:$H$466,6,0)))</f>
        <v/>
      </c>
      <c r="Q50" s="28"/>
      <c r="R50" s="26"/>
    </row>
    <row r="51" spans="1:19" s="20" customFormat="1" ht="27.6" customHeight="1" x14ac:dyDescent="0.2">
      <c r="A51" s="70">
        <v>1</v>
      </c>
      <c r="B51" s="70"/>
      <c r="C51" s="117"/>
      <c r="D51" s="117"/>
      <c r="E51" s="181"/>
      <c r="F51" s="182"/>
      <c r="G51" s="118"/>
      <c r="H51" s="71"/>
      <c r="I51" s="23"/>
      <c r="J51" s="24">
        <v>4</v>
      </c>
      <c r="K51" s="25" t="s">
        <v>818</v>
      </c>
      <c r="L51" s="26" t="str">
        <f>IF(ISERROR(VLOOKUP(K51,'KAYIT LİSTESİ'!$B$4:$H$466,2,0)),"",(VLOOKUP(K51,'KAYIT LİSTESİ'!$B$4:$H$466,2,0)))</f>
        <v/>
      </c>
      <c r="M51" s="27" t="str">
        <f>IF(ISERROR(VLOOKUP(K51,'KAYIT LİSTESİ'!$B$4:$H$466,4,0)),"",(VLOOKUP(K51,'KAYIT LİSTESİ'!$B$4:$H$466,4,0)))</f>
        <v/>
      </c>
      <c r="N51" s="27" t="str">
        <f>IF(ISERROR(VLOOKUP(K51,'KAYIT LİSTESİ'!$B$4:$N$466,13,0)),"",(VLOOKUP(K51,'KAYIT LİSTESİ'!$B$4:$N$466,13,0)))</f>
        <v/>
      </c>
      <c r="O51" s="46" t="str">
        <f>IF(ISERROR(VLOOKUP(K51,'KAYIT LİSTESİ'!$B$4:$H$466,5,0)),"",(VLOOKUP(K51,'KAYIT LİSTESİ'!$B$4:$H$466,5,0)))</f>
        <v/>
      </c>
      <c r="P51" s="46" t="str">
        <f>IF(ISERROR(VLOOKUP(K51,'KAYIT LİSTESİ'!$B$4:$H$466,6,0)),"",(VLOOKUP(K51,'KAYIT LİSTESİ'!$B$4:$H$466,6,0)))</f>
        <v/>
      </c>
      <c r="Q51" s="28"/>
      <c r="R51" s="26"/>
    </row>
    <row r="52" spans="1:19" s="20" customFormat="1" ht="27.6" customHeight="1" x14ac:dyDescent="0.2">
      <c r="A52" s="70"/>
      <c r="B52" s="70"/>
      <c r="C52" s="117"/>
      <c r="D52" s="117"/>
      <c r="E52" s="181"/>
      <c r="F52" s="182"/>
      <c r="G52" s="118"/>
      <c r="H52" s="71"/>
      <c r="I52" s="23"/>
      <c r="J52" s="24">
        <v>5</v>
      </c>
      <c r="K52" s="25" t="s">
        <v>819</v>
      </c>
      <c r="L52" s="26" t="str">
        <f>IF(ISERROR(VLOOKUP(K52,'KAYIT LİSTESİ'!$B$4:$H$466,2,0)),"",(VLOOKUP(K52,'KAYIT LİSTESİ'!$B$4:$H$466,2,0)))</f>
        <v/>
      </c>
      <c r="M52" s="27" t="str">
        <f>IF(ISERROR(VLOOKUP(K52,'KAYIT LİSTESİ'!$B$4:$H$466,4,0)),"",(VLOOKUP(K52,'KAYIT LİSTESİ'!$B$4:$H$466,4,0)))</f>
        <v/>
      </c>
      <c r="N52" s="27" t="str">
        <f>IF(ISERROR(VLOOKUP(K52,'KAYIT LİSTESİ'!$B$4:$N$466,13,0)),"",(VLOOKUP(K52,'KAYIT LİSTESİ'!$B$4:$N$466,13,0)))</f>
        <v/>
      </c>
      <c r="O52" s="46" t="str">
        <f>IF(ISERROR(VLOOKUP(K52,'KAYIT LİSTESİ'!$B$4:$H$466,5,0)),"",(VLOOKUP(K52,'KAYIT LİSTESİ'!$B$4:$H$466,5,0)))</f>
        <v/>
      </c>
      <c r="P52" s="46" t="str">
        <f>IF(ISERROR(VLOOKUP(K52,'KAYIT LİSTESİ'!$B$4:$H$466,6,0)),"",(VLOOKUP(K52,'KAYIT LİSTESİ'!$B$4:$H$466,6,0)))</f>
        <v/>
      </c>
      <c r="Q52" s="28"/>
      <c r="R52" s="26"/>
    </row>
    <row r="53" spans="1:19" s="20" customFormat="1" ht="27.6" customHeight="1" x14ac:dyDescent="0.2">
      <c r="A53" s="70"/>
      <c r="B53" s="70"/>
      <c r="C53" s="117"/>
      <c r="D53" s="117"/>
      <c r="E53" s="181"/>
      <c r="F53" s="182"/>
      <c r="G53" s="118"/>
      <c r="H53" s="71"/>
      <c r="I53" s="23"/>
      <c r="J53" s="24">
        <v>6</v>
      </c>
      <c r="K53" s="25" t="s">
        <v>820</v>
      </c>
      <c r="L53" s="26" t="str">
        <f>IF(ISERROR(VLOOKUP(K53,'KAYIT LİSTESİ'!$B$4:$H$466,2,0)),"",(VLOOKUP(K53,'KAYIT LİSTESİ'!$B$4:$H$466,2,0)))</f>
        <v/>
      </c>
      <c r="M53" s="27" t="str">
        <f>IF(ISERROR(VLOOKUP(K53,'KAYIT LİSTESİ'!$B$4:$H$466,4,0)),"",(VLOOKUP(K53,'KAYIT LİSTESİ'!$B$4:$H$466,4,0)))</f>
        <v/>
      </c>
      <c r="N53" s="27" t="str">
        <f>IF(ISERROR(VLOOKUP(K53,'KAYIT LİSTESİ'!$B$4:$N$466,13,0)),"",(VLOOKUP(K53,'KAYIT LİSTESİ'!$B$4:$N$466,13,0)))</f>
        <v/>
      </c>
      <c r="O53" s="46" t="str">
        <f>IF(ISERROR(VLOOKUP(K53,'KAYIT LİSTESİ'!$B$4:$H$466,5,0)),"",(VLOOKUP(K53,'KAYIT LİSTESİ'!$B$4:$H$466,5,0)))</f>
        <v/>
      </c>
      <c r="P53" s="46" t="str">
        <f>IF(ISERROR(VLOOKUP(K53,'KAYIT LİSTESİ'!$B$4:$H$466,6,0)),"",(VLOOKUP(K53,'KAYIT LİSTESİ'!$B$4:$H$466,6,0)))</f>
        <v/>
      </c>
      <c r="Q53" s="28"/>
      <c r="R53" s="26"/>
    </row>
    <row r="54" spans="1:19" s="20" customFormat="1" ht="27.6" customHeight="1" x14ac:dyDescent="0.2">
      <c r="A54" s="70"/>
      <c r="B54" s="70"/>
      <c r="C54" s="117"/>
      <c r="D54" s="117"/>
      <c r="E54" s="181"/>
      <c r="F54" s="182"/>
      <c r="G54" s="118"/>
      <c r="H54" s="71"/>
      <c r="I54" s="23"/>
      <c r="J54" s="24">
        <v>7</v>
      </c>
      <c r="K54" s="25" t="s">
        <v>821</v>
      </c>
      <c r="L54" s="26" t="str">
        <f>IF(ISERROR(VLOOKUP(K54,'KAYIT LİSTESİ'!$B$4:$H$466,2,0)),"",(VLOOKUP(K54,'KAYIT LİSTESİ'!$B$4:$H$466,2,0)))</f>
        <v/>
      </c>
      <c r="M54" s="27" t="str">
        <f>IF(ISERROR(VLOOKUP(K54,'KAYIT LİSTESİ'!$B$4:$H$466,4,0)),"",(VLOOKUP(K54,'KAYIT LİSTESİ'!$B$4:$H$466,4,0)))</f>
        <v/>
      </c>
      <c r="N54" s="27" t="str">
        <f>IF(ISERROR(VLOOKUP(K54,'KAYIT LİSTESİ'!$B$4:$N$466,13,0)),"",(VLOOKUP(K54,'KAYIT LİSTESİ'!$B$4:$N$466,13,0)))</f>
        <v/>
      </c>
      <c r="O54" s="46" t="str">
        <f>IF(ISERROR(VLOOKUP(K54,'KAYIT LİSTESİ'!$B$4:$H$466,5,0)),"",(VLOOKUP(K54,'KAYIT LİSTESİ'!$B$4:$H$466,5,0)))</f>
        <v/>
      </c>
      <c r="P54" s="46" t="str">
        <f>IF(ISERROR(VLOOKUP(K54,'KAYIT LİSTESİ'!$B$4:$H$466,6,0)),"",(VLOOKUP(K54,'KAYIT LİSTESİ'!$B$4:$H$466,6,0)))</f>
        <v/>
      </c>
      <c r="Q54" s="28"/>
      <c r="R54" s="26"/>
    </row>
    <row r="55" spans="1:19" s="20" customFormat="1" ht="27.6" customHeight="1" x14ac:dyDescent="0.2">
      <c r="A55" s="70"/>
      <c r="B55" s="70"/>
      <c r="C55" s="117"/>
      <c r="D55" s="117"/>
      <c r="E55" s="181"/>
      <c r="F55" s="182"/>
      <c r="G55" s="118"/>
      <c r="H55" s="71"/>
      <c r="I55" s="23"/>
      <c r="J55" s="24">
        <v>8</v>
      </c>
      <c r="K55" s="25" t="s">
        <v>822</v>
      </c>
      <c r="L55" s="26" t="str">
        <f>IF(ISERROR(VLOOKUP(K55,'KAYIT LİSTESİ'!$B$4:$H$466,2,0)),"",(VLOOKUP(K55,'KAYIT LİSTESİ'!$B$4:$H$466,2,0)))</f>
        <v/>
      </c>
      <c r="M55" s="27" t="str">
        <f>IF(ISERROR(VLOOKUP(K55,'KAYIT LİSTESİ'!$B$4:$H$466,4,0)),"",(VLOOKUP(K55,'KAYIT LİSTESİ'!$B$4:$H$466,4,0)))</f>
        <v/>
      </c>
      <c r="N55" s="27" t="str">
        <f>IF(ISERROR(VLOOKUP(K55,'KAYIT LİSTESİ'!$B$4:$N$466,13,0)),"",(VLOOKUP(K55,'KAYIT LİSTESİ'!$B$4:$N$466,13,0)))</f>
        <v/>
      </c>
      <c r="O55" s="46" t="str">
        <f>IF(ISERROR(VLOOKUP(K55,'KAYIT LİSTESİ'!$B$4:$H$466,5,0)),"",(VLOOKUP(K55,'KAYIT LİSTESİ'!$B$4:$H$466,5,0)))</f>
        <v/>
      </c>
      <c r="P55" s="46" t="str">
        <f>IF(ISERROR(VLOOKUP(K55,'KAYIT LİSTESİ'!$B$4:$H$466,6,0)),"",(VLOOKUP(K55,'KAYIT LİSTESİ'!$B$4:$H$466,6,0)))</f>
        <v/>
      </c>
      <c r="Q55" s="28"/>
      <c r="R55" s="26"/>
    </row>
    <row r="56" spans="1:19" ht="14.25" customHeight="1" x14ac:dyDescent="0.2">
      <c r="A56" s="38"/>
      <c r="B56" s="38"/>
      <c r="C56" s="39"/>
      <c r="D56" s="39"/>
      <c r="E56" s="38"/>
      <c r="F56" s="40"/>
      <c r="G56" s="47"/>
      <c r="H56" s="41"/>
      <c r="R56" s="32"/>
      <c r="S56" s="34"/>
    </row>
    <row r="57" spans="1:19" x14ac:dyDescent="0.2">
      <c r="A57" s="32" t="s">
        <v>19</v>
      </c>
      <c r="B57" s="32"/>
      <c r="C57" s="32"/>
      <c r="D57" s="32"/>
      <c r="E57" s="32"/>
      <c r="F57" s="48" t="s">
        <v>0</v>
      </c>
      <c r="G57" s="48" t="s">
        <v>1</v>
      </c>
      <c r="H57" s="29"/>
      <c r="I57" s="33" t="s">
        <v>2</v>
      </c>
      <c r="J57" s="33"/>
      <c r="K57" s="33"/>
      <c r="L57" s="33"/>
      <c r="O57" s="50" t="s">
        <v>3</v>
      </c>
      <c r="P57" s="51" t="s">
        <v>3</v>
      </c>
      <c r="Q57" s="29" t="s">
        <v>3</v>
      </c>
    </row>
  </sheetData>
  <mergeCells count="63">
    <mergeCell ref="A1:R1"/>
    <mergeCell ref="A2:R2"/>
    <mergeCell ref="A3:C3"/>
    <mergeCell ref="E3:F3"/>
    <mergeCell ref="G3:H3"/>
    <mergeCell ref="J3:L3"/>
    <mergeCell ref="P3:R3"/>
    <mergeCell ref="H10:H11"/>
    <mergeCell ref="A4:C4"/>
    <mergeCell ref="E4:F4"/>
    <mergeCell ref="P5:R5"/>
    <mergeCell ref="A6:A7"/>
    <mergeCell ref="B6:B7"/>
    <mergeCell ref="C6:D6"/>
    <mergeCell ref="E6:F6"/>
    <mergeCell ref="G6:G7"/>
    <mergeCell ref="H6:H7"/>
    <mergeCell ref="J6:R6"/>
    <mergeCell ref="A10:A11"/>
    <mergeCell ref="B10:B11"/>
    <mergeCell ref="C10:D10"/>
    <mergeCell ref="E10:F10"/>
    <mergeCell ref="G10:G11"/>
    <mergeCell ref="J16:R16"/>
    <mergeCell ref="A23:A24"/>
    <mergeCell ref="B23:B24"/>
    <mergeCell ref="C23:D23"/>
    <mergeCell ref="E23:F23"/>
    <mergeCell ref="G23:G24"/>
    <mergeCell ref="H23:H24"/>
    <mergeCell ref="A16:A17"/>
    <mergeCell ref="B16:B17"/>
    <mergeCell ref="C16:D16"/>
    <mergeCell ref="E16:F16"/>
    <mergeCell ref="G16:G17"/>
    <mergeCell ref="H16:H17"/>
    <mergeCell ref="J26:R26"/>
    <mergeCell ref="A32:A33"/>
    <mergeCell ref="B32:B33"/>
    <mergeCell ref="C32:D32"/>
    <mergeCell ref="E32:F32"/>
    <mergeCell ref="G32:G33"/>
    <mergeCell ref="H32:H33"/>
    <mergeCell ref="J36:R36"/>
    <mergeCell ref="A42:A43"/>
    <mergeCell ref="B42:B43"/>
    <mergeCell ref="C42:D42"/>
    <mergeCell ref="E42:F42"/>
    <mergeCell ref="G42:G43"/>
    <mergeCell ref="H42:H43"/>
    <mergeCell ref="A36:A37"/>
    <mergeCell ref="B36:B37"/>
    <mergeCell ref="C36:D36"/>
    <mergeCell ref="E36:F36"/>
    <mergeCell ref="G36:G37"/>
    <mergeCell ref="H36:H37"/>
    <mergeCell ref="J46:R46"/>
    <mergeCell ref="A49:A50"/>
    <mergeCell ref="B49:B50"/>
    <mergeCell ref="C49:D49"/>
    <mergeCell ref="E49:F49"/>
    <mergeCell ref="G49:G50"/>
    <mergeCell ref="H49:H50"/>
  </mergeCells>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39" bestFit="1" customWidth="1"/>
    <col min="2" max="2" width="17.42578125" style="152" bestFit="1" customWidth="1"/>
    <col min="3" max="3" width="10.42578125" style="2" bestFit="1" customWidth="1"/>
    <col min="4" max="4" width="17.42578125" style="154" customWidth="1"/>
    <col min="5" max="5" width="19.140625" style="154"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97" bestFit="1" customWidth="1"/>
    <col min="13" max="13" width="14.140625" style="2" customWidth="1"/>
    <col min="14" max="16384" width="9.140625" style="2"/>
  </cols>
  <sheetData>
    <row r="1" spans="1:13" s="131" customFormat="1" ht="42" customHeight="1" x14ac:dyDescent="0.2">
      <c r="A1" s="509" t="str">
        <f>'YARIŞMA BİLGİLERİ'!F19</f>
        <v>Masterler Türkiye Şampiyonası</v>
      </c>
      <c r="B1" s="509"/>
      <c r="C1" s="509"/>
      <c r="D1" s="509"/>
      <c r="E1" s="509"/>
      <c r="F1" s="509"/>
      <c r="G1" s="509"/>
      <c r="H1" s="509"/>
      <c r="I1" s="509"/>
      <c r="J1" s="509"/>
      <c r="K1" s="153" t="str">
        <f>'YARIŞMA BİLGİLERİ'!F20</f>
        <v>İZMİR</v>
      </c>
      <c r="L1" s="508"/>
      <c r="M1" s="508"/>
    </row>
    <row r="2" spans="1:13" s="138" customFormat="1" ht="27.75" customHeight="1" x14ac:dyDescent="0.2">
      <c r="A2" s="132" t="s">
        <v>24</v>
      </c>
      <c r="B2" s="157" t="s">
        <v>34</v>
      </c>
      <c r="C2" s="134" t="s">
        <v>21</v>
      </c>
      <c r="D2" s="135" t="s">
        <v>25</v>
      </c>
      <c r="E2" s="135" t="s">
        <v>23</v>
      </c>
      <c r="F2" s="136" t="s">
        <v>26</v>
      </c>
      <c r="G2" s="133" t="s">
        <v>29</v>
      </c>
      <c r="H2" s="133" t="s">
        <v>11</v>
      </c>
      <c r="I2" s="133" t="s">
        <v>185</v>
      </c>
      <c r="J2" s="133" t="s">
        <v>30</v>
      </c>
      <c r="K2" s="133" t="s">
        <v>31</v>
      </c>
      <c r="L2" s="134" t="s">
        <v>32</v>
      </c>
      <c r="M2" s="137" t="s">
        <v>33</v>
      </c>
    </row>
    <row r="3" spans="1:13" s="138" customFormat="1" ht="26.25" customHeight="1" x14ac:dyDescent="0.2">
      <c r="A3" s="140">
        <v>1</v>
      </c>
      <c r="B3" s="150" t="s">
        <v>187</v>
      </c>
      <c r="C3" s="141" t="str">
        <f>'80M.ENG'!C8</f>
        <v>20.1.1975</v>
      </c>
      <c r="D3" s="149" t="str">
        <f>'80M.ENG'!E8</f>
        <v>ZUHAL TÜMAY</v>
      </c>
      <c r="E3" s="149" t="str">
        <f>'80M.ENG'!F8</f>
        <v>İZMİR MASTERLER ATL. KULÜBÜ</v>
      </c>
      <c r="F3" s="142">
        <f>'80M.ENG'!G8</f>
        <v>1871</v>
      </c>
      <c r="G3" s="143">
        <f>'80M.ENG'!A8</f>
        <v>1</v>
      </c>
      <c r="H3" s="142" t="s">
        <v>188</v>
      </c>
      <c r="I3" s="144"/>
      <c r="J3" s="142" t="str">
        <f>'YARIŞMA BİLGİLERİ'!$F$21</f>
        <v>Master Kadınlar</v>
      </c>
      <c r="K3" s="145" t="str">
        <f t="shared" ref="K3:K34" si="0">CONCATENATE(K$1,"-",A$1)</f>
        <v>İZMİR-Masterler Türkiye Şampiyonası</v>
      </c>
      <c r="L3" s="196">
        <f>'80M.ENG'!P$4</f>
        <v>42210.6875</v>
      </c>
      <c r="M3" s="146" t="s">
        <v>186</v>
      </c>
    </row>
    <row r="4" spans="1:13" s="138" customFormat="1" ht="26.25" customHeight="1" x14ac:dyDescent="0.2">
      <c r="A4" s="140">
        <v>2</v>
      </c>
      <c r="B4" s="150" t="s">
        <v>187</v>
      </c>
      <c r="C4" s="141">
        <f>'80M.ENG'!C9</f>
        <v>0</v>
      </c>
      <c r="D4" s="149">
        <f>'80M.ENG'!E9</f>
        <v>0</v>
      </c>
      <c r="E4" s="149">
        <f>'80M.ENG'!F9</f>
        <v>0</v>
      </c>
      <c r="F4" s="142">
        <f>'80M.ENG'!G9</f>
        <v>0</v>
      </c>
      <c r="G4" s="143">
        <f>'80M.ENG'!A9</f>
        <v>0</v>
      </c>
      <c r="H4" s="142" t="s">
        <v>188</v>
      </c>
      <c r="I4" s="144"/>
      <c r="J4" s="142" t="str">
        <f>'YARIŞMA BİLGİLERİ'!$F$21</f>
        <v>Master Kadınlar</v>
      </c>
      <c r="K4" s="145" t="str">
        <f t="shared" si="0"/>
        <v>İZMİR-Masterler Türkiye Şampiyonası</v>
      </c>
      <c r="L4" s="196">
        <f>'80M.ENG'!P$4</f>
        <v>42210.6875</v>
      </c>
      <c r="M4" s="146" t="s">
        <v>186</v>
      </c>
    </row>
    <row r="5" spans="1:13" s="138" customFormat="1" ht="26.25" customHeight="1" x14ac:dyDescent="0.2">
      <c r="A5" s="140">
        <v>3</v>
      </c>
      <c r="B5" s="150" t="s">
        <v>187</v>
      </c>
      <c r="C5" s="141">
        <f>'80M.ENG'!C11</f>
        <v>0</v>
      </c>
      <c r="D5" s="149">
        <f>'80M.ENG'!E11</f>
        <v>0</v>
      </c>
      <c r="E5" s="149">
        <f>'80M.ENG'!F11</f>
        <v>0</v>
      </c>
      <c r="F5" s="142">
        <f>'80M.ENG'!G11</f>
        <v>0</v>
      </c>
      <c r="G5" s="143">
        <f>'80M.ENG'!A11</f>
        <v>0</v>
      </c>
      <c r="H5" s="142" t="s">
        <v>188</v>
      </c>
      <c r="I5" s="144"/>
      <c r="J5" s="142" t="str">
        <f>'YARIŞMA BİLGİLERİ'!$F$21</f>
        <v>Master Kadınlar</v>
      </c>
      <c r="K5" s="145" t="str">
        <f t="shared" si="0"/>
        <v>İZMİR-Masterler Türkiye Şampiyonası</v>
      </c>
      <c r="L5" s="196">
        <f>'80M.ENG'!P$4</f>
        <v>42210.6875</v>
      </c>
      <c r="M5" s="146" t="s">
        <v>186</v>
      </c>
    </row>
    <row r="6" spans="1:13" s="138" customFormat="1" ht="26.25" customHeight="1" x14ac:dyDescent="0.2">
      <c r="A6" s="140">
        <v>4</v>
      </c>
      <c r="B6" s="150" t="s">
        <v>187</v>
      </c>
      <c r="C6" s="141" t="str">
        <f>'80M.ENG'!C12</f>
        <v>Türkiye Rekoru :</v>
      </c>
      <c r="D6" s="149" t="str">
        <f>'80M.ENG'!E12</f>
        <v>HARİFE SANCAK-14.66</v>
      </c>
      <c r="E6" s="149">
        <f>'80M.ENG'!F12</f>
        <v>0</v>
      </c>
      <c r="F6" s="142" t="str">
        <f>'80M.ENG'!G12</f>
        <v>Derece</v>
      </c>
      <c r="G6" s="143" t="str">
        <f>'80M.ENG'!A12</f>
        <v>Sıra No</v>
      </c>
      <c r="H6" s="142" t="s">
        <v>188</v>
      </c>
      <c r="I6" s="144"/>
      <c r="J6" s="142" t="str">
        <f>'YARIŞMA BİLGİLERİ'!$F$21</f>
        <v>Master Kadınlar</v>
      </c>
      <c r="K6" s="145" t="str">
        <f t="shared" si="0"/>
        <v>İZMİR-Masterler Türkiye Şampiyonası</v>
      </c>
      <c r="L6" s="196">
        <f>'80M.ENG'!P$4</f>
        <v>42210.6875</v>
      </c>
      <c r="M6" s="146" t="s">
        <v>186</v>
      </c>
    </row>
    <row r="7" spans="1:13" s="138" customFormat="1" ht="26.25" customHeight="1" x14ac:dyDescent="0.2">
      <c r="A7" s="140">
        <v>5</v>
      </c>
      <c r="B7" s="150" t="s">
        <v>187</v>
      </c>
      <c r="C7" s="141" t="str">
        <f>'80M.ENG'!C13</f>
        <v>Doğum Tarihi
Gün/Ay/Yıl</v>
      </c>
      <c r="D7" s="149" t="str">
        <f>'80M.ENG'!E13</f>
        <v>Adı ve Soyadı</v>
      </c>
      <c r="E7" s="149" t="str">
        <f>'80M.ENG'!F13</f>
        <v>İLİ</v>
      </c>
      <c r="F7" s="142">
        <f>'80M.ENG'!G13</f>
        <v>0</v>
      </c>
      <c r="G7" s="143">
        <f>'80M.ENG'!A13</f>
        <v>0</v>
      </c>
      <c r="H7" s="142" t="s">
        <v>188</v>
      </c>
      <c r="I7" s="144"/>
      <c r="J7" s="142" t="str">
        <f>'YARIŞMA BİLGİLERİ'!$F$21</f>
        <v>Master Kadınlar</v>
      </c>
      <c r="K7" s="145" t="str">
        <f t="shared" si="0"/>
        <v>İZMİR-Masterler Türkiye Şampiyonası</v>
      </c>
      <c r="L7" s="196">
        <f>'80M.ENG'!P$4</f>
        <v>42210.6875</v>
      </c>
      <c r="M7" s="146" t="s">
        <v>186</v>
      </c>
    </row>
    <row r="8" spans="1:13" s="138" customFormat="1" ht="26.25" customHeight="1" x14ac:dyDescent="0.2">
      <c r="A8" s="140">
        <v>6</v>
      </c>
      <c r="B8" s="150" t="s">
        <v>187</v>
      </c>
      <c r="C8" s="141" t="str">
        <f>'80M.ENG'!C14</f>
        <v>12.4.1969</v>
      </c>
      <c r="D8" s="149" t="str">
        <f>'80M.ENG'!E14</f>
        <v>HANİFE SANCAK</v>
      </c>
      <c r="E8" s="149" t="str">
        <f>'80M.ENG'!F14</f>
        <v>İZMİR ATLETİZM SPOR KULÜBÜ</v>
      </c>
      <c r="F8" s="142">
        <f>'80M.ENG'!G14</f>
        <v>1549</v>
      </c>
      <c r="G8" s="143">
        <f>'80M.ENG'!A14</f>
        <v>1</v>
      </c>
      <c r="H8" s="142" t="s">
        <v>188</v>
      </c>
      <c r="I8" s="144"/>
      <c r="J8" s="142" t="str">
        <f>'YARIŞMA BİLGİLERİ'!$F$21</f>
        <v>Master Kadınlar</v>
      </c>
      <c r="K8" s="145" t="str">
        <f t="shared" si="0"/>
        <v>İZMİR-Masterler Türkiye Şampiyonası</v>
      </c>
      <c r="L8" s="196">
        <f>'80M.ENG'!P$4</f>
        <v>42210.6875</v>
      </c>
      <c r="M8" s="146" t="s">
        <v>186</v>
      </c>
    </row>
    <row r="9" spans="1:13" s="138" customFormat="1" ht="26.25" customHeight="1" x14ac:dyDescent="0.2">
      <c r="A9" s="140">
        <v>7</v>
      </c>
      <c r="B9" s="150" t="s">
        <v>187</v>
      </c>
      <c r="C9" s="141">
        <f>'80M.ENG'!C15</f>
        <v>0</v>
      </c>
      <c r="D9" s="149">
        <f>'80M.ENG'!E15</f>
        <v>0</v>
      </c>
      <c r="E9" s="149">
        <f>'80M.ENG'!F15</f>
        <v>0</v>
      </c>
      <c r="F9" s="142">
        <f>'80M.ENG'!G15</f>
        <v>0</v>
      </c>
      <c r="G9" s="143">
        <f>'80M.ENG'!A15</f>
        <v>0</v>
      </c>
      <c r="H9" s="142" t="s">
        <v>188</v>
      </c>
      <c r="I9" s="144"/>
      <c r="J9" s="142" t="str">
        <f>'YARIŞMA BİLGİLERİ'!$F$21</f>
        <v>Master Kadınlar</v>
      </c>
      <c r="K9" s="145" t="str">
        <f t="shared" si="0"/>
        <v>İZMİR-Masterler Türkiye Şampiyonası</v>
      </c>
      <c r="L9" s="196">
        <f>'80M.ENG'!P$4</f>
        <v>42210.6875</v>
      </c>
      <c r="M9" s="146" t="s">
        <v>186</v>
      </c>
    </row>
    <row r="10" spans="1:13" s="138" customFormat="1" ht="26.25" customHeight="1" x14ac:dyDescent="0.2">
      <c r="A10" s="140">
        <v>8</v>
      </c>
      <c r="B10" s="150" t="s">
        <v>187</v>
      </c>
      <c r="C10" s="141">
        <f>'80M.ENG'!C16</f>
        <v>0</v>
      </c>
      <c r="D10" s="149">
        <f>'80M.ENG'!E16</f>
        <v>0</v>
      </c>
      <c r="E10" s="149">
        <f>'80M.ENG'!F16</f>
        <v>0</v>
      </c>
      <c r="F10" s="142">
        <f>'80M.ENG'!G16</f>
        <v>0</v>
      </c>
      <c r="G10" s="143">
        <f>'80M.ENG'!A16</f>
        <v>0</v>
      </c>
      <c r="H10" s="142" t="s">
        <v>188</v>
      </c>
      <c r="I10" s="144"/>
      <c r="J10" s="142" t="str">
        <f>'YARIŞMA BİLGİLERİ'!$F$21</f>
        <v>Master Kadınlar</v>
      </c>
      <c r="K10" s="145" t="str">
        <f t="shared" si="0"/>
        <v>İZMİR-Masterler Türkiye Şampiyonası</v>
      </c>
      <c r="L10" s="196">
        <f>'80M.ENG'!P$4</f>
        <v>42210.6875</v>
      </c>
      <c r="M10" s="146" t="s">
        <v>186</v>
      </c>
    </row>
    <row r="11" spans="1:13" s="138" customFormat="1" ht="26.25" customHeight="1" x14ac:dyDescent="0.2">
      <c r="A11" s="140">
        <v>9</v>
      </c>
      <c r="B11" s="150" t="s">
        <v>187</v>
      </c>
      <c r="C11" s="141">
        <f>'80M.ENG'!C17</f>
        <v>0</v>
      </c>
      <c r="D11" s="149">
        <f>'80M.ENG'!E17</f>
        <v>0</v>
      </c>
      <c r="E11" s="149">
        <f>'80M.ENG'!F17</f>
        <v>0</v>
      </c>
      <c r="F11" s="142">
        <f>'80M.ENG'!G17</f>
        <v>0</v>
      </c>
      <c r="G11" s="143">
        <f>'80M.ENG'!A17</f>
        <v>0</v>
      </c>
      <c r="H11" s="142" t="s">
        <v>188</v>
      </c>
      <c r="I11" s="144"/>
      <c r="J11" s="142" t="str">
        <f>'YARIŞMA BİLGİLERİ'!$F$21</f>
        <v>Master Kadınlar</v>
      </c>
      <c r="K11" s="145" t="str">
        <f t="shared" si="0"/>
        <v>İZMİR-Masterler Türkiye Şampiyonası</v>
      </c>
      <c r="L11" s="196">
        <f>'80M.ENG'!P$4</f>
        <v>42210.6875</v>
      </c>
      <c r="M11" s="146" t="s">
        <v>186</v>
      </c>
    </row>
    <row r="12" spans="1:13" s="138" customFormat="1" ht="26.25" customHeight="1" x14ac:dyDescent="0.2">
      <c r="A12" s="140">
        <v>10</v>
      </c>
      <c r="B12" s="150" t="s">
        <v>187</v>
      </c>
      <c r="C12" s="141" t="str">
        <f>'80M.ENG'!C18</f>
        <v>Türkiye Rekoru :</v>
      </c>
      <c r="D12" s="149" t="str">
        <f>'80M.ENG'!E18</f>
        <v>KAMURAN SÖNMEZ-16.81</v>
      </c>
      <c r="E12" s="149">
        <f>'80M.ENG'!F18</f>
        <v>0</v>
      </c>
      <c r="F12" s="142" t="str">
        <f>'80M.ENG'!G18</f>
        <v>Derece</v>
      </c>
      <c r="G12" s="143" t="str">
        <f>'80M.ENG'!A18</f>
        <v>Sıra No</v>
      </c>
      <c r="H12" s="142" t="s">
        <v>188</v>
      </c>
      <c r="I12" s="144"/>
      <c r="J12" s="142" t="str">
        <f>'YARIŞMA BİLGİLERİ'!$F$21</f>
        <v>Master Kadınlar</v>
      </c>
      <c r="K12" s="145" t="str">
        <f t="shared" si="0"/>
        <v>İZMİR-Masterler Türkiye Şampiyonası</v>
      </c>
      <c r="L12" s="196">
        <f>'80M.ENG'!P$4</f>
        <v>42210.6875</v>
      </c>
      <c r="M12" s="146" t="s">
        <v>186</v>
      </c>
    </row>
    <row r="13" spans="1:13" s="138" customFormat="1" ht="26.25" customHeight="1" x14ac:dyDescent="0.2">
      <c r="A13" s="140">
        <v>11</v>
      </c>
      <c r="B13" s="150" t="s">
        <v>187</v>
      </c>
      <c r="C13" s="141" t="str">
        <f>'80M.ENG'!C19</f>
        <v>Doğum Tarihi
Gün/Ay/Yıl</v>
      </c>
      <c r="D13" s="149" t="str">
        <f>'80M.ENG'!E19</f>
        <v>Adı ve Soyadı</v>
      </c>
      <c r="E13" s="149" t="str">
        <f>'80M.ENG'!F19</f>
        <v>İLİ</v>
      </c>
      <c r="F13" s="142">
        <f>'80M.ENG'!G19</f>
        <v>0</v>
      </c>
      <c r="G13" s="143">
        <f>'80M.ENG'!A19</f>
        <v>0</v>
      </c>
      <c r="H13" s="142" t="s">
        <v>188</v>
      </c>
      <c r="I13" s="144"/>
      <c r="J13" s="142" t="str">
        <f>'YARIŞMA BİLGİLERİ'!$F$21</f>
        <v>Master Kadınlar</v>
      </c>
      <c r="K13" s="145" t="str">
        <f t="shared" si="0"/>
        <v>İZMİR-Masterler Türkiye Şampiyonası</v>
      </c>
      <c r="L13" s="196">
        <f>'80M.ENG'!P$4</f>
        <v>42210.6875</v>
      </c>
      <c r="M13" s="146" t="s">
        <v>186</v>
      </c>
    </row>
    <row r="14" spans="1:13" s="138" customFormat="1" ht="26.25" customHeight="1" x14ac:dyDescent="0.2">
      <c r="A14" s="140">
        <v>12</v>
      </c>
      <c r="B14" s="150" t="s">
        <v>187</v>
      </c>
      <c r="C14" s="141" t="str">
        <f>'80M.ENG'!C20</f>
        <v>15.2.1960</v>
      </c>
      <c r="D14" s="149" t="str">
        <f>'80M.ENG'!E20</f>
        <v>KAMURAN SÖNMEZ</v>
      </c>
      <c r="E14" s="149" t="str">
        <f>'80M.ENG'!F20</f>
        <v>İZMİR MASTERLER ATL. KULÜBÜ</v>
      </c>
      <c r="F14" s="142">
        <f>'80M.ENG'!G20</f>
        <v>1663</v>
      </c>
      <c r="G14" s="143">
        <f>'80M.ENG'!A20</f>
        <v>1</v>
      </c>
      <c r="H14" s="142" t="s">
        <v>188</v>
      </c>
      <c r="I14" s="144"/>
      <c r="J14" s="142" t="str">
        <f>'YARIŞMA BİLGİLERİ'!$F$21</f>
        <v>Master Kadınlar</v>
      </c>
      <c r="K14" s="145" t="str">
        <f t="shared" si="0"/>
        <v>İZMİR-Masterler Türkiye Şampiyonası</v>
      </c>
      <c r="L14" s="196">
        <f>'80M.ENG'!P$4</f>
        <v>42210.6875</v>
      </c>
      <c r="M14" s="146" t="s">
        <v>186</v>
      </c>
    </row>
    <row r="15" spans="1:13" s="138" customFormat="1" ht="26.25" customHeight="1" x14ac:dyDescent="0.2">
      <c r="A15" s="140">
        <v>13</v>
      </c>
      <c r="B15" s="150" t="s">
        <v>187</v>
      </c>
      <c r="C15" s="141">
        <f>'80M.ENG'!C21</f>
        <v>0</v>
      </c>
      <c r="D15" s="149">
        <f>'80M.ENG'!E21</f>
        <v>0</v>
      </c>
      <c r="E15" s="149">
        <f>'80M.ENG'!F21</f>
        <v>0</v>
      </c>
      <c r="F15" s="142">
        <f>'80M.ENG'!G21</f>
        <v>0</v>
      </c>
      <c r="G15" s="143">
        <f>'80M.ENG'!A21</f>
        <v>0</v>
      </c>
      <c r="H15" s="142" t="s">
        <v>188</v>
      </c>
      <c r="I15" s="144"/>
      <c r="J15" s="142" t="str">
        <f>'YARIŞMA BİLGİLERİ'!$F$21</f>
        <v>Master Kadınlar</v>
      </c>
      <c r="K15" s="145" t="str">
        <f t="shared" si="0"/>
        <v>İZMİR-Masterler Türkiye Şampiyonası</v>
      </c>
      <c r="L15" s="196">
        <f>'80M.ENG'!P$4</f>
        <v>42210.6875</v>
      </c>
      <c r="M15" s="146" t="s">
        <v>186</v>
      </c>
    </row>
    <row r="16" spans="1:13" s="138" customFormat="1" ht="26.25" customHeight="1" x14ac:dyDescent="0.2">
      <c r="A16" s="140">
        <v>14</v>
      </c>
      <c r="B16" s="150" t="s">
        <v>187</v>
      </c>
      <c r="C16" s="141">
        <f>'80M.ENG'!C22</f>
        <v>0</v>
      </c>
      <c r="D16" s="149">
        <f>'80M.ENG'!E22</f>
        <v>0</v>
      </c>
      <c r="E16" s="149">
        <f>'80M.ENG'!F22</f>
        <v>0</v>
      </c>
      <c r="F16" s="142">
        <f>'80M.ENG'!G22</f>
        <v>0</v>
      </c>
      <c r="G16" s="143">
        <f>'80M.ENG'!A22</f>
        <v>0</v>
      </c>
      <c r="H16" s="142" t="s">
        <v>188</v>
      </c>
      <c r="I16" s="144"/>
      <c r="J16" s="142" t="str">
        <f>'YARIŞMA BİLGİLERİ'!$F$21</f>
        <v>Master Kadınlar</v>
      </c>
      <c r="K16" s="145" t="str">
        <f t="shared" si="0"/>
        <v>İZMİR-Masterler Türkiye Şampiyonası</v>
      </c>
      <c r="L16" s="196">
        <f>'80M.ENG'!P$4</f>
        <v>42210.6875</v>
      </c>
      <c r="M16" s="146" t="s">
        <v>186</v>
      </c>
    </row>
    <row r="17" spans="1:13" s="138" customFormat="1" ht="26.25" customHeight="1" x14ac:dyDescent="0.2">
      <c r="A17" s="140">
        <v>15</v>
      </c>
      <c r="B17" s="150" t="s">
        <v>187</v>
      </c>
      <c r="C17" s="141">
        <f>'80M.ENG'!C23</f>
        <v>0</v>
      </c>
      <c r="D17" s="149">
        <f>'80M.ENG'!E23</f>
        <v>0</v>
      </c>
      <c r="E17" s="149">
        <f>'80M.ENG'!F23</f>
        <v>0</v>
      </c>
      <c r="F17" s="142">
        <f>'80M.ENG'!G23</f>
        <v>0</v>
      </c>
      <c r="G17" s="143">
        <f>'80M.ENG'!A23</f>
        <v>0</v>
      </c>
      <c r="H17" s="142" t="s">
        <v>188</v>
      </c>
      <c r="I17" s="144"/>
      <c r="J17" s="142" t="str">
        <f>'YARIŞMA BİLGİLERİ'!$F$21</f>
        <v>Master Kadınlar</v>
      </c>
      <c r="K17" s="145" t="str">
        <f t="shared" si="0"/>
        <v>İZMİR-Masterler Türkiye Şampiyonası</v>
      </c>
      <c r="L17" s="196">
        <f>'80M.ENG'!P$4</f>
        <v>42210.6875</v>
      </c>
      <c r="M17" s="146" t="s">
        <v>186</v>
      </c>
    </row>
    <row r="18" spans="1:13" s="138" customFormat="1" ht="26.25" customHeight="1" x14ac:dyDescent="0.2">
      <c r="A18" s="140">
        <v>16</v>
      </c>
      <c r="B18" s="150" t="s">
        <v>187</v>
      </c>
      <c r="C18" s="141">
        <f>'80M.ENG'!C24</f>
        <v>0</v>
      </c>
      <c r="D18" s="149">
        <f>'80M.ENG'!E24</f>
        <v>0</v>
      </c>
      <c r="E18" s="149">
        <f>'80M.ENG'!F24</f>
        <v>0</v>
      </c>
      <c r="F18" s="142">
        <f>'80M.ENG'!G24</f>
        <v>0</v>
      </c>
      <c r="G18" s="143">
        <f>'80M.ENG'!A24</f>
        <v>0</v>
      </c>
      <c r="H18" s="142" t="s">
        <v>188</v>
      </c>
      <c r="I18" s="144"/>
      <c r="J18" s="142" t="str">
        <f>'YARIŞMA BİLGİLERİ'!$F$21</f>
        <v>Master Kadınlar</v>
      </c>
      <c r="K18" s="145" t="str">
        <f t="shared" si="0"/>
        <v>İZMİR-Masterler Türkiye Şampiyonası</v>
      </c>
      <c r="L18" s="196">
        <f>'80M.ENG'!P$4</f>
        <v>42210.6875</v>
      </c>
      <c r="M18" s="146" t="s">
        <v>186</v>
      </c>
    </row>
    <row r="19" spans="1:13" s="138" customFormat="1" ht="26.25" customHeight="1" x14ac:dyDescent="0.2">
      <c r="A19" s="140">
        <v>17</v>
      </c>
      <c r="B19" s="150" t="s">
        <v>187</v>
      </c>
      <c r="C19" s="141">
        <f>'80M.ENG'!C25</f>
        <v>0</v>
      </c>
      <c r="D19" s="149">
        <f>'80M.ENG'!E25</f>
        <v>0</v>
      </c>
      <c r="E19" s="149">
        <f>'80M.ENG'!F25</f>
        <v>0</v>
      </c>
      <c r="F19" s="142">
        <f>'80M.ENG'!G25</f>
        <v>0</v>
      </c>
      <c r="G19" s="143">
        <f>'80M.ENG'!A25</f>
        <v>0</v>
      </c>
      <c r="H19" s="142" t="s">
        <v>188</v>
      </c>
      <c r="I19" s="148"/>
      <c r="J19" s="142" t="str">
        <f>'YARIŞMA BİLGİLERİ'!$F$21</f>
        <v>Master Kadınlar</v>
      </c>
      <c r="K19" s="145" t="str">
        <f t="shared" si="0"/>
        <v>İZMİR-Masterler Türkiye Şampiyonası</v>
      </c>
      <c r="L19" s="196">
        <f>'80M.ENG'!P$4</f>
        <v>42210.6875</v>
      </c>
      <c r="M19" s="146" t="s">
        <v>186</v>
      </c>
    </row>
    <row r="20" spans="1:13" s="138" customFormat="1" ht="26.25" customHeight="1" x14ac:dyDescent="0.2">
      <c r="A20" s="140">
        <v>18</v>
      </c>
      <c r="B20" s="150" t="s">
        <v>187</v>
      </c>
      <c r="C20" s="141">
        <f>'80M.ENG'!C26</f>
        <v>0</v>
      </c>
      <c r="D20" s="149">
        <f>'80M.ENG'!E26</f>
        <v>0</v>
      </c>
      <c r="E20" s="149">
        <f>'80M.ENG'!F26</f>
        <v>0</v>
      </c>
      <c r="F20" s="142">
        <f>'80M.ENG'!G26</f>
        <v>0</v>
      </c>
      <c r="G20" s="143">
        <f>'80M.ENG'!A26</f>
        <v>0</v>
      </c>
      <c r="H20" s="142" t="s">
        <v>188</v>
      </c>
      <c r="I20" s="148"/>
      <c r="J20" s="142" t="str">
        <f>'YARIŞMA BİLGİLERİ'!$F$21</f>
        <v>Master Kadınlar</v>
      </c>
      <c r="K20" s="145" t="str">
        <f t="shared" si="0"/>
        <v>İZMİR-Masterler Türkiye Şampiyonası</v>
      </c>
      <c r="L20" s="196">
        <f>'80M.ENG'!P$4</f>
        <v>42210.6875</v>
      </c>
      <c r="M20" s="146" t="s">
        <v>186</v>
      </c>
    </row>
    <row r="21" spans="1:13" s="138" customFormat="1" ht="26.25" customHeight="1" x14ac:dyDescent="0.2">
      <c r="A21" s="140">
        <v>19</v>
      </c>
      <c r="B21" s="150" t="s">
        <v>187</v>
      </c>
      <c r="C21" s="141">
        <f>'80M.ENG'!C27</f>
        <v>0</v>
      </c>
      <c r="D21" s="149">
        <f>'80M.ENG'!E27</f>
        <v>0</v>
      </c>
      <c r="E21" s="149">
        <f>'80M.ENG'!F27</f>
        <v>0</v>
      </c>
      <c r="F21" s="142">
        <f>'80M.ENG'!G27</f>
        <v>0</v>
      </c>
      <c r="G21" s="143">
        <f>'80M.ENG'!A27</f>
        <v>0</v>
      </c>
      <c r="H21" s="142" t="s">
        <v>188</v>
      </c>
      <c r="I21" s="148"/>
      <c r="J21" s="142" t="str">
        <f>'YARIŞMA BİLGİLERİ'!$F$21</f>
        <v>Master Kadınlar</v>
      </c>
      <c r="K21" s="145" t="str">
        <f t="shared" si="0"/>
        <v>İZMİR-Masterler Türkiye Şampiyonası</v>
      </c>
      <c r="L21" s="196">
        <f>'80M.ENG'!P$4</f>
        <v>42210.6875</v>
      </c>
      <c r="M21" s="146" t="s">
        <v>186</v>
      </c>
    </row>
    <row r="22" spans="1:13" s="138" customFormat="1" ht="26.25" customHeight="1" x14ac:dyDescent="0.2">
      <c r="A22" s="140">
        <v>20</v>
      </c>
      <c r="B22" s="150" t="s">
        <v>187</v>
      </c>
      <c r="C22" s="141" t="str">
        <f>'80M.ENG'!C28</f>
        <v>Türkiye Rekoru :</v>
      </c>
      <c r="D22" s="149">
        <f>'80M.ENG'!E28</f>
        <v>0</v>
      </c>
      <c r="E22" s="149">
        <f>'80M.ENG'!F28</f>
        <v>0</v>
      </c>
      <c r="F22" s="142" t="str">
        <f>'80M.ENG'!G28</f>
        <v>Derece</v>
      </c>
      <c r="G22" s="143" t="str">
        <f>'80M.ENG'!A28</f>
        <v>Sıra No</v>
      </c>
      <c r="H22" s="142" t="s">
        <v>188</v>
      </c>
      <c r="I22" s="148"/>
      <c r="J22" s="142" t="str">
        <f>'YARIŞMA BİLGİLERİ'!$F$21</f>
        <v>Master Kadınlar</v>
      </c>
      <c r="K22" s="145" t="str">
        <f t="shared" si="0"/>
        <v>İZMİR-Masterler Türkiye Şampiyonası</v>
      </c>
      <c r="L22" s="196">
        <f>'80M.ENG'!P$4</f>
        <v>42210.6875</v>
      </c>
      <c r="M22" s="146" t="s">
        <v>186</v>
      </c>
    </row>
    <row r="23" spans="1:13" s="138" customFormat="1" ht="26.25" customHeight="1" x14ac:dyDescent="0.2">
      <c r="A23" s="140">
        <v>21</v>
      </c>
      <c r="B23" s="150" t="s">
        <v>187</v>
      </c>
      <c r="C23" s="141" t="str">
        <f>'80M.ENG'!C29</f>
        <v>Doğum Tarihi
Gün/Ay/Yıl</v>
      </c>
      <c r="D23" s="149" t="str">
        <f>'80M.ENG'!E29</f>
        <v>Adı ve Soyadı</v>
      </c>
      <c r="E23" s="149" t="str">
        <f>'80M.ENG'!F29</f>
        <v>İLİ</v>
      </c>
      <c r="F23" s="142">
        <f>'80M.ENG'!G29</f>
        <v>0</v>
      </c>
      <c r="G23" s="143">
        <f>'80M.ENG'!A29</f>
        <v>0</v>
      </c>
      <c r="H23" s="142" t="s">
        <v>188</v>
      </c>
      <c r="I23" s="148"/>
      <c r="J23" s="142" t="str">
        <f>'YARIŞMA BİLGİLERİ'!$F$21</f>
        <v>Master Kadınlar</v>
      </c>
      <c r="K23" s="145" t="str">
        <f t="shared" si="0"/>
        <v>İZMİR-Masterler Türkiye Şampiyonası</v>
      </c>
      <c r="L23" s="196">
        <f>'80M.ENG'!P$4</f>
        <v>42210.6875</v>
      </c>
      <c r="M23" s="146" t="s">
        <v>186</v>
      </c>
    </row>
    <row r="24" spans="1:13" s="138" customFormat="1" ht="26.25" customHeight="1" x14ac:dyDescent="0.2">
      <c r="A24" s="140">
        <v>22</v>
      </c>
      <c r="B24" s="150" t="s">
        <v>187</v>
      </c>
      <c r="C24" s="141">
        <f>'80M.ENG'!C30</f>
        <v>0</v>
      </c>
      <c r="D24" s="149">
        <f>'80M.ENG'!E30</f>
        <v>0</v>
      </c>
      <c r="E24" s="149">
        <f>'80M.ENG'!F30</f>
        <v>0</v>
      </c>
      <c r="F24" s="142">
        <f>'80M.ENG'!G30</f>
        <v>0</v>
      </c>
      <c r="G24" s="143">
        <f>'80M.ENG'!A30</f>
        <v>0</v>
      </c>
      <c r="H24" s="142" t="s">
        <v>188</v>
      </c>
      <c r="I24" s="148"/>
      <c r="J24" s="142" t="str">
        <f>'YARIŞMA BİLGİLERİ'!$F$21</f>
        <v>Master Kadınlar</v>
      </c>
      <c r="K24" s="145" t="str">
        <f t="shared" si="0"/>
        <v>İZMİR-Masterler Türkiye Şampiyonası</v>
      </c>
      <c r="L24" s="196">
        <f>'80M.ENG'!P$4</f>
        <v>42210.6875</v>
      </c>
      <c r="M24" s="146" t="s">
        <v>186</v>
      </c>
    </row>
    <row r="25" spans="1:13" s="138" customFormat="1" ht="26.25" customHeight="1" x14ac:dyDescent="0.2">
      <c r="A25" s="140">
        <v>23</v>
      </c>
      <c r="B25" s="150" t="s">
        <v>187</v>
      </c>
      <c r="C25" s="141">
        <f>'80M.ENG'!C31</f>
        <v>0</v>
      </c>
      <c r="D25" s="149">
        <f>'80M.ENG'!E31</f>
        <v>0</v>
      </c>
      <c r="E25" s="149">
        <f>'80M.ENG'!F31</f>
        <v>0</v>
      </c>
      <c r="F25" s="142">
        <f>'80M.ENG'!G31</f>
        <v>0</v>
      </c>
      <c r="G25" s="143">
        <f>'80M.ENG'!A31</f>
        <v>0</v>
      </c>
      <c r="H25" s="142" t="s">
        <v>188</v>
      </c>
      <c r="I25" s="148"/>
      <c r="J25" s="142" t="str">
        <f>'YARIŞMA BİLGİLERİ'!$F$21</f>
        <v>Master Kadınlar</v>
      </c>
      <c r="K25" s="145" t="str">
        <f t="shared" si="0"/>
        <v>İZMİR-Masterler Türkiye Şampiyonası</v>
      </c>
      <c r="L25" s="196">
        <f>'80M.ENG'!P$4</f>
        <v>42210.6875</v>
      </c>
      <c r="M25" s="146" t="s">
        <v>186</v>
      </c>
    </row>
    <row r="26" spans="1:13" s="138" customFormat="1" ht="26.25" customHeight="1" x14ac:dyDescent="0.2">
      <c r="A26" s="140">
        <v>24</v>
      </c>
      <c r="B26" s="150" t="s">
        <v>187</v>
      </c>
      <c r="C26" s="141">
        <f>'80M.ENG'!C32</f>
        <v>0</v>
      </c>
      <c r="D26" s="149">
        <f>'80M.ENG'!E32</f>
        <v>0</v>
      </c>
      <c r="E26" s="149">
        <f>'80M.ENG'!F32</f>
        <v>0</v>
      </c>
      <c r="F26" s="142">
        <f>'80M.ENG'!G32</f>
        <v>0</v>
      </c>
      <c r="G26" s="143">
        <f>'80M.ENG'!A32</f>
        <v>0</v>
      </c>
      <c r="H26" s="142" t="s">
        <v>188</v>
      </c>
      <c r="I26" s="148"/>
      <c r="J26" s="142" t="str">
        <f>'YARIŞMA BİLGİLERİ'!$F$21</f>
        <v>Master Kadınlar</v>
      </c>
      <c r="K26" s="145" t="str">
        <f t="shared" si="0"/>
        <v>İZMİR-Masterler Türkiye Şampiyonası</v>
      </c>
      <c r="L26" s="196">
        <f>'80M.ENG'!P$4</f>
        <v>42210.6875</v>
      </c>
      <c r="M26" s="146" t="s">
        <v>186</v>
      </c>
    </row>
    <row r="27" spans="1:13" s="138" customFormat="1" ht="26.25" customHeight="1" x14ac:dyDescent="0.2">
      <c r="A27" s="140">
        <v>25</v>
      </c>
      <c r="B27" s="150" t="s">
        <v>187</v>
      </c>
      <c r="C27" s="141">
        <f>'80M.ENG'!C33</f>
        <v>0</v>
      </c>
      <c r="D27" s="149">
        <f>'80M.ENG'!E33</f>
        <v>0</v>
      </c>
      <c r="E27" s="149">
        <f>'80M.ENG'!F33</f>
        <v>0</v>
      </c>
      <c r="F27" s="142">
        <f>'80M.ENG'!G33</f>
        <v>0</v>
      </c>
      <c r="G27" s="143">
        <f>'80M.ENG'!A33</f>
        <v>0</v>
      </c>
      <c r="H27" s="142" t="s">
        <v>188</v>
      </c>
      <c r="I27" s="148"/>
      <c r="J27" s="142" t="str">
        <f>'YARIŞMA BİLGİLERİ'!$F$21</f>
        <v>Master Kadınlar</v>
      </c>
      <c r="K27" s="145" t="str">
        <f t="shared" si="0"/>
        <v>İZMİR-Masterler Türkiye Şampiyonası</v>
      </c>
      <c r="L27" s="196">
        <f>'80M.ENG'!P$4</f>
        <v>42210.6875</v>
      </c>
      <c r="M27" s="146" t="s">
        <v>186</v>
      </c>
    </row>
    <row r="28" spans="1:13" s="138" customFormat="1" ht="26.25" customHeight="1" x14ac:dyDescent="0.2">
      <c r="A28" s="140">
        <v>26</v>
      </c>
      <c r="B28" s="150" t="s">
        <v>187</v>
      </c>
      <c r="C28" s="141">
        <f>'80M.ENG'!C34</f>
        <v>0</v>
      </c>
      <c r="D28" s="149">
        <f>'80M.ENG'!E34</f>
        <v>0</v>
      </c>
      <c r="E28" s="149">
        <f>'80M.ENG'!F34</f>
        <v>0</v>
      </c>
      <c r="F28" s="142">
        <f>'80M.ENG'!G34</f>
        <v>0</v>
      </c>
      <c r="G28" s="143">
        <f>'80M.ENG'!A34</f>
        <v>0</v>
      </c>
      <c r="H28" s="142" t="s">
        <v>188</v>
      </c>
      <c r="I28" s="148"/>
      <c r="J28" s="142" t="str">
        <f>'YARIŞMA BİLGİLERİ'!$F$21</f>
        <v>Master Kadınlar</v>
      </c>
      <c r="K28" s="145" t="str">
        <f t="shared" si="0"/>
        <v>İZMİR-Masterler Türkiye Şampiyonası</v>
      </c>
      <c r="L28" s="196">
        <f>'80M.ENG'!P$4</f>
        <v>42210.6875</v>
      </c>
      <c r="M28" s="146" t="s">
        <v>186</v>
      </c>
    </row>
    <row r="29" spans="1:13" s="138" customFormat="1" ht="26.25" customHeight="1" x14ac:dyDescent="0.2">
      <c r="A29" s="140">
        <v>27</v>
      </c>
      <c r="B29" s="150" t="s">
        <v>187</v>
      </c>
      <c r="C29" s="141">
        <f>'80M.ENG'!C35</f>
        <v>0</v>
      </c>
      <c r="D29" s="149">
        <f>'80M.ENG'!E35</f>
        <v>0</v>
      </c>
      <c r="E29" s="149">
        <f>'80M.ENG'!F35</f>
        <v>0</v>
      </c>
      <c r="F29" s="142">
        <f>'80M.ENG'!G35</f>
        <v>0</v>
      </c>
      <c r="G29" s="143">
        <f>'80M.ENG'!A35</f>
        <v>0</v>
      </c>
      <c r="H29" s="142" t="s">
        <v>188</v>
      </c>
      <c r="I29" s="148"/>
      <c r="J29" s="142" t="str">
        <f>'YARIŞMA BİLGİLERİ'!$F$21</f>
        <v>Master Kadınlar</v>
      </c>
      <c r="K29" s="145" t="str">
        <f t="shared" si="0"/>
        <v>İZMİR-Masterler Türkiye Şampiyonası</v>
      </c>
      <c r="L29" s="196">
        <f>'80M.ENG'!P$4</f>
        <v>42210.6875</v>
      </c>
      <c r="M29" s="146" t="s">
        <v>186</v>
      </c>
    </row>
    <row r="30" spans="1:13" s="138" customFormat="1" ht="26.25" customHeight="1" x14ac:dyDescent="0.2">
      <c r="A30" s="140">
        <v>28</v>
      </c>
      <c r="B30" s="150" t="s">
        <v>187</v>
      </c>
      <c r="C30" s="141">
        <f>'80M.ENG'!C36</f>
        <v>0</v>
      </c>
      <c r="D30" s="149">
        <f>'80M.ENG'!E36</f>
        <v>0</v>
      </c>
      <c r="E30" s="149">
        <f>'80M.ENG'!F36</f>
        <v>0</v>
      </c>
      <c r="F30" s="142">
        <f>'80M.ENG'!G36</f>
        <v>0</v>
      </c>
      <c r="G30" s="143">
        <f>'80M.ENG'!A36</f>
        <v>0</v>
      </c>
      <c r="H30" s="142" t="s">
        <v>188</v>
      </c>
      <c r="I30" s="148"/>
      <c r="J30" s="142" t="str">
        <f>'YARIŞMA BİLGİLERİ'!$F$21</f>
        <v>Master Kadınlar</v>
      </c>
      <c r="K30" s="145" t="str">
        <f t="shared" si="0"/>
        <v>İZMİR-Masterler Türkiye Şampiyonası</v>
      </c>
      <c r="L30" s="196">
        <f>'80M.ENG'!P$4</f>
        <v>42210.6875</v>
      </c>
      <c r="M30" s="146" t="s">
        <v>186</v>
      </c>
    </row>
    <row r="31" spans="1:13" s="138" customFormat="1" ht="26.25" customHeight="1" x14ac:dyDescent="0.2">
      <c r="A31" s="140">
        <v>29</v>
      </c>
      <c r="B31" s="150" t="s">
        <v>187</v>
      </c>
      <c r="C31" s="141">
        <f>'80M.ENG'!C37</f>
        <v>0</v>
      </c>
      <c r="D31" s="149">
        <f>'80M.ENG'!E37</f>
        <v>0</v>
      </c>
      <c r="E31" s="149">
        <f>'80M.ENG'!F37</f>
        <v>0</v>
      </c>
      <c r="F31" s="142">
        <f>'80M.ENG'!G37</f>
        <v>0</v>
      </c>
      <c r="G31" s="143">
        <f>'80M.ENG'!A37</f>
        <v>0</v>
      </c>
      <c r="H31" s="142" t="s">
        <v>188</v>
      </c>
      <c r="I31" s="148"/>
      <c r="J31" s="142" t="str">
        <f>'YARIŞMA BİLGİLERİ'!$F$21</f>
        <v>Master Kadınlar</v>
      </c>
      <c r="K31" s="145" t="str">
        <f t="shared" si="0"/>
        <v>İZMİR-Masterler Türkiye Şampiyonası</v>
      </c>
      <c r="L31" s="196">
        <f>'80M.ENG'!P$4</f>
        <v>42210.6875</v>
      </c>
      <c r="M31" s="146" t="s">
        <v>186</v>
      </c>
    </row>
    <row r="32" spans="1:13" s="138" customFormat="1" ht="26.25" customHeight="1" x14ac:dyDescent="0.2">
      <c r="A32" s="140">
        <v>30</v>
      </c>
      <c r="B32" s="150" t="s">
        <v>187</v>
      </c>
      <c r="C32" s="141">
        <f>'80M.ENG'!C38</f>
        <v>0</v>
      </c>
      <c r="D32" s="149">
        <f>'80M.ENG'!E38</f>
        <v>0</v>
      </c>
      <c r="E32" s="149">
        <f>'80M.ENG'!F38</f>
        <v>0</v>
      </c>
      <c r="F32" s="142">
        <f>'80M.ENG'!G38</f>
        <v>0</v>
      </c>
      <c r="G32" s="143">
        <f>'80M.ENG'!A38</f>
        <v>0</v>
      </c>
      <c r="H32" s="142" t="s">
        <v>188</v>
      </c>
      <c r="I32" s="148"/>
      <c r="J32" s="142" t="str">
        <f>'YARIŞMA BİLGİLERİ'!$F$21</f>
        <v>Master Kadınlar</v>
      </c>
      <c r="K32" s="145" t="str">
        <f t="shared" si="0"/>
        <v>İZMİR-Masterler Türkiye Şampiyonası</v>
      </c>
      <c r="L32" s="196">
        <f>'80M.ENG'!P$4</f>
        <v>42210.6875</v>
      </c>
      <c r="M32" s="146" t="s">
        <v>186</v>
      </c>
    </row>
    <row r="33" spans="1:13" s="138" customFormat="1" ht="26.25" customHeight="1" x14ac:dyDescent="0.2">
      <c r="A33" s="140">
        <v>31</v>
      </c>
      <c r="B33" s="150" t="s">
        <v>187</v>
      </c>
      <c r="C33" s="141">
        <f>'80M.ENG'!C39</f>
        <v>0</v>
      </c>
      <c r="D33" s="149">
        <f>'80M.ENG'!E39</f>
        <v>0</v>
      </c>
      <c r="E33" s="149">
        <f>'80M.ENG'!F39</f>
        <v>0</v>
      </c>
      <c r="F33" s="142">
        <f>'80M.ENG'!G39</f>
        <v>0</v>
      </c>
      <c r="G33" s="143">
        <f>'80M.ENG'!A39</f>
        <v>0</v>
      </c>
      <c r="H33" s="142" t="s">
        <v>188</v>
      </c>
      <c r="I33" s="148"/>
      <c r="J33" s="142" t="str">
        <f>'YARIŞMA BİLGİLERİ'!$F$21</f>
        <v>Master Kadınlar</v>
      </c>
      <c r="K33" s="145" t="str">
        <f t="shared" si="0"/>
        <v>İZMİR-Masterler Türkiye Şampiyonası</v>
      </c>
      <c r="L33" s="196">
        <f>'80M.ENG'!P$4</f>
        <v>42210.6875</v>
      </c>
      <c r="M33" s="146" t="s">
        <v>186</v>
      </c>
    </row>
    <row r="34" spans="1:13" s="138" customFormat="1" ht="26.25" customHeight="1" x14ac:dyDescent="0.2">
      <c r="A34" s="140">
        <v>32</v>
      </c>
      <c r="B34" s="150" t="s">
        <v>187</v>
      </c>
      <c r="C34" s="141">
        <f>'80M.ENG'!C40</f>
        <v>0</v>
      </c>
      <c r="D34" s="149">
        <f>'80M.ENG'!E40</f>
        <v>0</v>
      </c>
      <c r="E34" s="149">
        <f>'80M.ENG'!F40</f>
        <v>0</v>
      </c>
      <c r="F34" s="142">
        <f>'80M.ENG'!G40</f>
        <v>0</v>
      </c>
      <c r="G34" s="143">
        <f>'80M.ENG'!A40</f>
        <v>0</v>
      </c>
      <c r="H34" s="142" t="s">
        <v>188</v>
      </c>
      <c r="I34" s="148"/>
      <c r="J34" s="142" t="str">
        <f>'YARIŞMA BİLGİLERİ'!$F$21</f>
        <v>Master Kadınlar</v>
      </c>
      <c r="K34" s="145" t="str">
        <f t="shared" si="0"/>
        <v>İZMİR-Masterler Türkiye Şampiyonası</v>
      </c>
      <c r="L34" s="196">
        <f>'80M.ENG'!P$4</f>
        <v>42210.6875</v>
      </c>
      <c r="M34" s="146" t="s">
        <v>186</v>
      </c>
    </row>
    <row r="35" spans="1:13" s="138" customFormat="1" ht="26.25" customHeight="1" x14ac:dyDescent="0.2">
      <c r="A35" s="140">
        <v>33</v>
      </c>
      <c r="B35" s="150" t="s">
        <v>187</v>
      </c>
      <c r="C35" s="141">
        <f>'80M.ENG'!C41</f>
        <v>0</v>
      </c>
      <c r="D35" s="149">
        <f>'80M.ENG'!E41</f>
        <v>0</v>
      </c>
      <c r="E35" s="149">
        <f>'80M.ENG'!F41</f>
        <v>0</v>
      </c>
      <c r="F35" s="142">
        <f>'80M.ENG'!G41</f>
        <v>0</v>
      </c>
      <c r="G35" s="143">
        <f>'80M.ENG'!A41</f>
        <v>0</v>
      </c>
      <c r="H35" s="142" t="s">
        <v>188</v>
      </c>
      <c r="I35" s="148"/>
      <c r="J35" s="142" t="str">
        <f>'YARIŞMA BİLGİLERİ'!$F$21</f>
        <v>Master Kadınlar</v>
      </c>
      <c r="K35" s="145" t="str">
        <f t="shared" ref="K35:K66" si="1">CONCATENATE(K$1,"-",A$1)</f>
        <v>İZMİR-Masterler Türkiye Şampiyonası</v>
      </c>
      <c r="L35" s="196">
        <f>'80M.ENG'!P$4</f>
        <v>42210.6875</v>
      </c>
      <c r="M35" s="146" t="s">
        <v>186</v>
      </c>
    </row>
    <row r="36" spans="1:13" s="138" customFormat="1" ht="26.25" customHeight="1" x14ac:dyDescent="0.2">
      <c r="A36" s="140">
        <v>34</v>
      </c>
      <c r="B36" s="150" t="s">
        <v>187</v>
      </c>
      <c r="C36" s="141">
        <f>'80M.ENG'!C42</f>
        <v>0</v>
      </c>
      <c r="D36" s="149">
        <f>'80M.ENG'!E42</f>
        <v>0</v>
      </c>
      <c r="E36" s="149">
        <f>'80M.ENG'!F42</f>
        <v>0</v>
      </c>
      <c r="F36" s="142">
        <f>'80M.ENG'!G42</f>
        <v>0</v>
      </c>
      <c r="G36" s="143">
        <f>'80M.ENG'!A42</f>
        <v>0</v>
      </c>
      <c r="H36" s="142" t="s">
        <v>188</v>
      </c>
      <c r="I36" s="148"/>
      <c r="J36" s="142" t="str">
        <f>'YARIŞMA BİLGİLERİ'!$F$21</f>
        <v>Master Kadınlar</v>
      </c>
      <c r="K36" s="145" t="str">
        <f t="shared" si="1"/>
        <v>İZMİR-Masterler Türkiye Şampiyonası</v>
      </c>
      <c r="L36" s="196">
        <f>'80M.ENG'!P$4</f>
        <v>42210.6875</v>
      </c>
      <c r="M36" s="146" t="s">
        <v>186</v>
      </c>
    </row>
    <row r="37" spans="1:13" s="138" customFormat="1" ht="26.25" customHeight="1" x14ac:dyDescent="0.2">
      <c r="A37" s="140">
        <v>35</v>
      </c>
      <c r="B37" s="150" t="s">
        <v>187</v>
      </c>
      <c r="C37" s="141">
        <f>'80M.ENG'!C43</f>
        <v>0</v>
      </c>
      <c r="D37" s="149">
        <f>'80M.ENG'!E43</f>
        <v>0</v>
      </c>
      <c r="E37" s="149">
        <f>'80M.ENG'!F43</f>
        <v>0</v>
      </c>
      <c r="F37" s="142">
        <f>'80M.ENG'!G43</f>
        <v>0</v>
      </c>
      <c r="G37" s="143">
        <f>'80M.ENG'!A43</f>
        <v>0</v>
      </c>
      <c r="H37" s="142" t="s">
        <v>188</v>
      </c>
      <c r="I37" s="148"/>
      <c r="J37" s="142" t="str">
        <f>'YARIŞMA BİLGİLERİ'!$F$21</f>
        <v>Master Kadınlar</v>
      </c>
      <c r="K37" s="145" t="str">
        <f t="shared" si="1"/>
        <v>İZMİR-Masterler Türkiye Şampiyonası</v>
      </c>
      <c r="L37" s="196">
        <f>'80M.ENG'!P$4</f>
        <v>42210.6875</v>
      </c>
      <c r="M37" s="146" t="s">
        <v>186</v>
      </c>
    </row>
    <row r="38" spans="1:13" s="138" customFormat="1" ht="26.25" customHeight="1" x14ac:dyDescent="0.2">
      <c r="A38" s="140">
        <v>36</v>
      </c>
      <c r="B38" s="150" t="s">
        <v>187</v>
      </c>
      <c r="C38" s="141">
        <f>'80M.ENG'!C44</f>
        <v>0</v>
      </c>
      <c r="D38" s="149">
        <f>'80M.ENG'!E44</f>
        <v>0</v>
      </c>
      <c r="E38" s="149">
        <f>'80M.ENG'!F44</f>
        <v>0</v>
      </c>
      <c r="F38" s="142">
        <f>'80M.ENG'!G44</f>
        <v>0</v>
      </c>
      <c r="G38" s="143">
        <f>'80M.ENG'!A44</f>
        <v>0</v>
      </c>
      <c r="H38" s="142" t="s">
        <v>188</v>
      </c>
      <c r="I38" s="148"/>
      <c r="J38" s="142" t="str">
        <f>'YARIŞMA BİLGİLERİ'!$F$21</f>
        <v>Master Kadınlar</v>
      </c>
      <c r="K38" s="145" t="str">
        <f t="shared" si="1"/>
        <v>İZMİR-Masterler Türkiye Şampiyonası</v>
      </c>
      <c r="L38" s="196">
        <f>'80M.ENG'!P$4</f>
        <v>42210.6875</v>
      </c>
      <c r="M38" s="146" t="s">
        <v>186</v>
      </c>
    </row>
    <row r="39" spans="1:13" s="138" customFormat="1" ht="26.25" customHeight="1" x14ac:dyDescent="0.2">
      <c r="A39" s="140">
        <v>37</v>
      </c>
      <c r="B39" s="150" t="s">
        <v>187</v>
      </c>
      <c r="C39" s="141">
        <f>'80M.ENG'!C45</f>
        <v>0</v>
      </c>
      <c r="D39" s="149">
        <f>'80M.ENG'!E45</f>
        <v>0</v>
      </c>
      <c r="E39" s="149">
        <f>'80M.ENG'!F45</f>
        <v>0</v>
      </c>
      <c r="F39" s="142">
        <f>'80M.ENG'!G45</f>
        <v>0</v>
      </c>
      <c r="G39" s="143">
        <f>'80M.ENG'!A45</f>
        <v>0</v>
      </c>
      <c r="H39" s="142" t="s">
        <v>188</v>
      </c>
      <c r="I39" s="148"/>
      <c r="J39" s="142" t="str">
        <f>'YARIŞMA BİLGİLERİ'!$F$21</f>
        <v>Master Kadınlar</v>
      </c>
      <c r="K39" s="145" t="str">
        <f t="shared" si="1"/>
        <v>İZMİR-Masterler Türkiye Şampiyonası</v>
      </c>
      <c r="L39" s="196">
        <f>'80M.ENG'!P$4</f>
        <v>42210.6875</v>
      </c>
      <c r="M39" s="146" t="s">
        <v>186</v>
      </c>
    </row>
    <row r="40" spans="1:13" s="138" customFormat="1" ht="26.25" customHeight="1" x14ac:dyDescent="0.2">
      <c r="A40" s="140">
        <v>38</v>
      </c>
      <c r="B40" s="150" t="s">
        <v>187</v>
      </c>
      <c r="C40" s="141">
        <f>'80M.ENG'!C46</f>
        <v>0</v>
      </c>
      <c r="D40" s="149">
        <f>'80M.ENG'!E46</f>
        <v>0</v>
      </c>
      <c r="E40" s="149">
        <f>'80M.ENG'!F46</f>
        <v>0</v>
      </c>
      <c r="F40" s="142">
        <f>'80M.ENG'!G46</f>
        <v>0</v>
      </c>
      <c r="G40" s="143">
        <f>'80M.ENG'!A46</f>
        <v>0</v>
      </c>
      <c r="H40" s="142" t="s">
        <v>188</v>
      </c>
      <c r="I40" s="148"/>
      <c r="J40" s="142" t="str">
        <f>'YARIŞMA BİLGİLERİ'!$F$21</f>
        <v>Master Kadınlar</v>
      </c>
      <c r="K40" s="145" t="str">
        <f t="shared" si="1"/>
        <v>İZMİR-Masterler Türkiye Şampiyonası</v>
      </c>
      <c r="L40" s="196">
        <f>'80M.ENG'!P$4</f>
        <v>42210.6875</v>
      </c>
      <c r="M40" s="146" t="s">
        <v>186</v>
      </c>
    </row>
    <row r="41" spans="1:13" s="138" customFormat="1" ht="26.25" customHeight="1" x14ac:dyDescent="0.2">
      <c r="A41" s="140">
        <v>39</v>
      </c>
      <c r="B41" s="150" t="s">
        <v>187</v>
      </c>
      <c r="C41" s="141">
        <f>'80M.ENG'!C47</f>
        <v>0</v>
      </c>
      <c r="D41" s="149">
        <f>'80M.ENG'!E47</f>
        <v>0</v>
      </c>
      <c r="E41" s="149">
        <f>'80M.ENG'!F47</f>
        <v>0</v>
      </c>
      <c r="F41" s="142">
        <f>'80M.ENG'!G47</f>
        <v>0</v>
      </c>
      <c r="G41" s="143">
        <f>'80M.ENG'!A47</f>
        <v>0</v>
      </c>
      <c r="H41" s="142" t="s">
        <v>188</v>
      </c>
      <c r="I41" s="148"/>
      <c r="J41" s="142" t="str">
        <f>'YARIŞMA BİLGİLERİ'!$F$21</f>
        <v>Master Kadınlar</v>
      </c>
      <c r="K41" s="145" t="str">
        <f t="shared" si="1"/>
        <v>İZMİR-Masterler Türkiye Şampiyonası</v>
      </c>
      <c r="L41" s="196">
        <f>'80M.ENG'!P$4</f>
        <v>42210.6875</v>
      </c>
      <c r="M41" s="146" t="s">
        <v>186</v>
      </c>
    </row>
    <row r="42" spans="1:13" s="138" customFormat="1" ht="26.25" customHeight="1" x14ac:dyDescent="0.2">
      <c r="A42" s="140">
        <v>40</v>
      </c>
      <c r="B42" s="150" t="s">
        <v>187</v>
      </c>
      <c r="C42" s="141">
        <f>'80M.ENG'!C48</f>
        <v>0</v>
      </c>
      <c r="D42" s="149">
        <f>'80M.ENG'!E48</f>
        <v>0</v>
      </c>
      <c r="E42" s="149">
        <f>'80M.ENG'!F48</f>
        <v>0</v>
      </c>
      <c r="F42" s="142">
        <f>'80M.ENG'!G48</f>
        <v>0</v>
      </c>
      <c r="G42" s="143">
        <f>'80M.ENG'!A48</f>
        <v>0</v>
      </c>
      <c r="H42" s="142" t="s">
        <v>188</v>
      </c>
      <c r="I42" s="148"/>
      <c r="J42" s="142" t="str">
        <f>'YARIŞMA BİLGİLERİ'!$F$21</f>
        <v>Master Kadınlar</v>
      </c>
      <c r="K42" s="145" t="str">
        <f t="shared" si="1"/>
        <v>İZMİR-Masterler Türkiye Şampiyonası</v>
      </c>
      <c r="L42" s="196">
        <f>'80M.ENG'!P$4</f>
        <v>42210.6875</v>
      </c>
      <c r="M42" s="146" t="s">
        <v>186</v>
      </c>
    </row>
    <row r="43" spans="1:13" s="138" customFormat="1" ht="26.25" customHeight="1" x14ac:dyDescent="0.2">
      <c r="A43" s="140">
        <v>41</v>
      </c>
      <c r="B43" s="150" t="s">
        <v>187</v>
      </c>
      <c r="C43" s="141">
        <f>'80M.ENG'!C49</f>
        <v>0</v>
      </c>
      <c r="D43" s="149">
        <f>'80M.ENG'!E49</f>
        <v>0</v>
      </c>
      <c r="E43" s="149">
        <f>'80M.ENG'!F49</f>
        <v>0</v>
      </c>
      <c r="F43" s="142">
        <f>'80M.ENG'!G49</f>
        <v>0</v>
      </c>
      <c r="G43" s="143">
        <f>'80M.ENG'!A49</f>
        <v>0</v>
      </c>
      <c r="H43" s="142" t="s">
        <v>188</v>
      </c>
      <c r="I43" s="148"/>
      <c r="J43" s="142" t="str">
        <f>'YARIŞMA BİLGİLERİ'!$F$21</f>
        <v>Master Kadınlar</v>
      </c>
      <c r="K43" s="145" t="str">
        <f t="shared" si="1"/>
        <v>İZMİR-Masterler Türkiye Şampiyonası</v>
      </c>
      <c r="L43" s="196">
        <f>'80M.ENG'!P$4</f>
        <v>42210.6875</v>
      </c>
      <c r="M43" s="146" t="s">
        <v>186</v>
      </c>
    </row>
    <row r="44" spans="1:13" s="138" customFormat="1" ht="26.25" customHeight="1" x14ac:dyDescent="0.2">
      <c r="A44" s="140">
        <v>42</v>
      </c>
      <c r="B44" s="150" t="s">
        <v>187</v>
      </c>
      <c r="C44" s="141">
        <f>'80M.ENG'!C50</f>
        <v>0</v>
      </c>
      <c r="D44" s="149">
        <f>'80M.ENG'!E50</f>
        <v>0</v>
      </c>
      <c r="E44" s="149">
        <f>'80M.ENG'!F50</f>
        <v>0</v>
      </c>
      <c r="F44" s="142">
        <f>'80M.ENG'!G50</f>
        <v>0</v>
      </c>
      <c r="G44" s="143">
        <f>'80M.ENG'!A50</f>
        <v>0</v>
      </c>
      <c r="H44" s="142" t="s">
        <v>188</v>
      </c>
      <c r="I44" s="148"/>
      <c r="J44" s="142" t="str">
        <f>'YARIŞMA BİLGİLERİ'!$F$21</f>
        <v>Master Kadınlar</v>
      </c>
      <c r="K44" s="145" t="str">
        <f t="shared" si="1"/>
        <v>İZMİR-Masterler Türkiye Şampiyonası</v>
      </c>
      <c r="L44" s="196">
        <f>'80M.ENG'!P$4</f>
        <v>42210.6875</v>
      </c>
      <c r="M44" s="146" t="s">
        <v>186</v>
      </c>
    </row>
    <row r="45" spans="1:13" s="138" customFormat="1" ht="26.25" customHeight="1" x14ac:dyDescent="0.2">
      <c r="A45" s="140">
        <v>43</v>
      </c>
      <c r="B45" s="150" t="s">
        <v>187</v>
      </c>
      <c r="C45" s="141">
        <f>'80M.ENG'!C51</f>
        <v>0</v>
      </c>
      <c r="D45" s="149">
        <f>'80M.ENG'!E51</f>
        <v>0</v>
      </c>
      <c r="E45" s="149">
        <f>'80M.ENG'!F51</f>
        <v>0</v>
      </c>
      <c r="F45" s="142">
        <f>'80M.ENG'!G51</f>
        <v>0</v>
      </c>
      <c r="G45" s="143">
        <f>'80M.ENG'!A51</f>
        <v>0</v>
      </c>
      <c r="H45" s="142" t="s">
        <v>188</v>
      </c>
      <c r="I45" s="148"/>
      <c r="J45" s="142" t="str">
        <f>'YARIŞMA BİLGİLERİ'!$F$21</f>
        <v>Master Kadınlar</v>
      </c>
      <c r="K45" s="145" t="str">
        <f t="shared" si="1"/>
        <v>İZMİR-Masterler Türkiye Şampiyonası</v>
      </c>
      <c r="L45" s="196">
        <f>'80M.ENG'!P$4</f>
        <v>42210.6875</v>
      </c>
      <c r="M45" s="146" t="s">
        <v>186</v>
      </c>
    </row>
    <row r="46" spans="1:13" s="138" customFormat="1" ht="26.25" customHeight="1" x14ac:dyDescent="0.2">
      <c r="A46" s="140">
        <v>44</v>
      </c>
      <c r="B46" s="150" t="s">
        <v>187</v>
      </c>
      <c r="C46" s="141">
        <f>'80M.ENG'!C52</f>
        <v>0</v>
      </c>
      <c r="D46" s="149">
        <f>'80M.ENG'!E52</f>
        <v>0</v>
      </c>
      <c r="E46" s="149">
        <f>'80M.ENG'!F52</f>
        <v>0</v>
      </c>
      <c r="F46" s="142">
        <f>'80M.ENG'!G52</f>
        <v>0</v>
      </c>
      <c r="G46" s="143">
        <f>'80M.ENG'!A52</f>
        <v>0</v>
      </c>
      <c r="H46" s="142" t="s">
        <v>188</v>
      </c>
      <c r="I46" s="148"/>
      <c r="J46" s="142" t="str">
        <f>'YARIŞMA BİLGİLERİ'!$F$21</f>
        <v>Master Kadınlar</v>
      </c>
      <c r="K46" s="145" t="str">
        <f t="shared" si="1"/>
        <v>İZMİR-Masterler Türkiye Şampiyonası</v>
      </c>
      <c r="L46" s="196">
        <f>'80M.ENG'!P$4</f>
        <v>42210.6875</v>
      </c>
      <c r="M46" s="146" t="s">
        <v>186</v>
      </c>
    </row>
    <row r="47" spans="1:13" s="138" customFormat="1" ht="26.25" customHeight="1" x14ac:dyDescent="0.2">
      <c r="A47" s="140">
        <v>45</v>
      </c>
      <c r="B47" s="150" t="s">
        <v>187</v>
      </c>
      <c r="C47" s="141">
        <f>'80M.ENG'!C53</f>
        <v>0</v>
      </c>
      <c r="D47" s="149">
        <f>'80M.ENG'!E53</f>
        <v>0</v>
      </c>
      <c r="E47" s="149">
        <f>'80M.ENG'!F53</f>
        <v>0</v>
      </c>
      <c r="F47" s="142">
        <f>'80M.ENG'!G53</f>
        <v>0</v>
      </c>
      <c r="G47" s="143">
        <f>'80M.ENG'!A53</f>
        <v>0</v>
      </c>
      <c r="H47" s="142" t="s">
        <v>188</v>
      </c>
      <c r="I47" s="148"/>
      <c r="J47" s="142" t="str">
        <f>'YARIŞMA BİLGİLERİ'!$F$21</f>
        <v>Master Kadınlar</v>
      </c>
      <c r="K47" s="145" t="str">
        <f t="shared" si="1"/>
        <v>İZMİR-Masterler Türkiye Şampiyonası</v>
      </c>
      <c r="L47" s="196">
        <f>'80M.ENG'!P$4</f>
        <v>42210.6875</v>
      </c>
      <c r="M47" s="146" t="s">
        <v>186</v>
      </c>
    </row>
    <row r="48" spans="1:13" s="138" customFormat="1" ht="26.25" customHeight="1" x14ac:dyDescent="0.2">
      <c r="A48" s="140">
        <v>46</v>
      </c>
      <c r="B48" s="150" t="s">
        <v>187</v>
      </c>
      <c r="C48" s="141">
        <f>'80M.ENG'!C54</f>
        <v>0</v>
      </c>
      <c r="D48" s="149">
        <f>'80M.ENG'!E54</f>
        <v>0</v>
      </c>
      <c r="E48" s="149">
        <f>'80M.ENG'!F54</f>
        <v>0</v>
      </c>
      <c r="F48" s="142">
        <f>'80M.ENG'!G54</f>
        <v>0</v>
      </c>
      <c r="G48" s="143">
        <f>'80M.ENG'!A54</f>
        <v>0</v>
      </c>
      <c r="H48" s="142" t="s">
        <v>188</v>
      </c>
      <c r="I48" s="148"/>
      <c r="J48" s="142" t="str">
        <f>'YARIŞMA BİLGİLERİ'!$F$21</f>
        <v>Master Kadınlar</v>
      </c>
      <c r="K48" s="145" t="str">
        <f t="shared" si="1"/>
        <v>İZMİR-Masterler Türkiye Şampiyonası</v>
      </c>
      <c r="L48" s="196">
        <f>'80M.ENG'!P$4</f>
        <v>42210.6875</v>
      </c>
      <c r="M48" s="146" t="s">
        <v>186</v>
      </c>
    </row>
    <row r="49" spans="1:13" s="138" customFormat="1" ht="26.25" customHeight="1" x14ac:dyDescent="0.2">
      <c r="A49" s="140">
        <v>47</v>
      </c>
      <c r="B49" s="150" t="s">
        <v>187</v>
      </c>
      <c r="C49" s="141">
        <f>'80M.ENG'!C55</f>
        <v>0</v>
      </c>
      <c r="D49" s="149">
        <f>'80M.ENG'!E55</f>
        <v>0</v>
      </c>
      <c r="E49" s="149">
        <f>'80M.ENG'!F55</f>
        <v>0</v>
      </c>
      <c r="F49" s="142">
        <f>'80M.ENG'!G55</f>
        <v>0</v>
      </c>
      <c r="G49" s="143">
        <f>'80M.ENG'!A55</f>
        <v>0</v>
      </c>
      <c r="H49" s="142" t="s">
        <v>188</v>
      </c>
      <c r="I49" s="148"/>
      <c r="J49" s="142" t="str">
        <f>'YARIŞMA BİLGİLERİ'!$F$21</f>
        <v>Master Kadınlar</v>
      </c>
      <c r="K49" s="145" t="str">
        <f t="shared" si="1"/>
        <v>İZMİR-Masterler Türkiye Şampiyonası</v>
      </c>
      <c r="L49" s="196">
        <f>'80M.ENG'!P$4</f>
        <v>42210.6875</v>
      </c>
      <c r="M49" s="146" t="s">
        <v>186</v>
      </c>
    </row>
    <row r="50" spans="1:13" s="138" customFormat="1" ht="26.25" customHeight="1" x14ac:dyDescent="0.2">
      <c r="A50" s="140">
        <v>48</v>
      </c>
      <c r="B50" s="150" t="s">
        <v>187</v>
      </c>
      <c r="C50" s="141" t="e">
        <f>'80M.ENG'!#REF!</f>
        <v>#REF!</v>
      </c>
      <c r="D50" s="149" t="e">
        <f>'80M.ENG'!#REF!</f>
        <v>#REF!</v>
      </c>
      <c r="E50" s="149" t="e">
        <f>'80M.ENG'!#REF!</f>
        <v>#REF!</v>
      </c>
      <c r="F50" s="142" t="e">
        <f>'80M.ENG'!#REF!</f>
        <v>#REF!</v>
      </c>
      <c r="G50" s="143" t="e">
        <f>'80M.ENG'!#REF!</f>
        <v>#REF!</v>
      </c>
      <c r="H50" s="142" t="s">
        <v>188</v>
      </c>
      <c r="I50" s="148"/>
      <c r="J50" s="142" t="str">
        <f>'YARIŞMA BİLGİLERİ'!$F$21</f>
        <v>Master Kadınlar</v>
      </c>
      <c r="K50" s="145" t="str">
        <f t="shared" si="1"/>
        <v>İZMİR-Masterler Türkiye Şampiyonası</v>
      </c>
      <c r="L50" s="196">
        <f>'80M.ENG'!P$4</f>
        <v>42210.6875</v>
      </c>
      <c r="M50" s="146" t="s">
        <v>186</v>
      </c>
    </row>
    <row r="51" spans="1:13" s="138" customFormat="1" ht="26.25" customHeight="1" x14ac:dyDescent="0.2">
      <c r="A51" s="140">
        <v>49</v>
      </c>
      <c r="B51" s="150" t="s">
        <v>187</v>
      </c>
      <c r="C51" s="141" t="e">
        <f>'80M.ENG'!#REF!</f>
        <v>#REF!</v>
      </c>
      <c r="D51" s="149" t="e">
        <f>'80M.ENG'!#REF!</f>
        <v>#REF!</v>
      </c>
      <c r="E51" s="149" t="e">
        <f>'80M.ENG'!#REF!</f>
        <v>#REF!</v>
      </c>
      <c r="F51" s="142" t="e">
        <f>'80M.ENG'!#REF!</f>
        <v>#REF!</v>
      </c>
      <c r="G51" s="143" t="e">
        <f>'80M.ENG'!#REF!</f>
        <v>#REF!</v>
      </c>
      <c r="H51" s="142" t="s">
        <v>188</v>
      </c>
      <c r="I51" s="148"/>
      <c r="J51" s="142" t="str">
        <f>'YARIŞMA BİLGİLERİ'!$F$21</f>
        <v>Master Kadınlar</v>
      </c>
      <c r="K51" s="145" t="str">
        <f t="shared" si="1"/>
        <v>İZMİR-Masterler Türkiye Şampiyonası</v>
      </c>
      <c r="L51" s="196">
        <f>'80M.ENG'!P$4</f>
        <v>42210.6875</v>
      </c>
      <c r="M51" s="146" t="s">
        <v>186</v>
      </c>
    </row>
    <row r="52" spans="1:13" s="138" customFormat="1" ht="26.25" customHeight="1" x14ac:dyDescent="0.2">
      <c r="A52" s="140">
        <v>50</v>
      </c>
      <c r="B52" s="150" t="s">
        <v>187</v>
      </c>
      <c r="C52" s="141" t="e">
        <f>'80M.ENG'!#REF!</f>
        <v>#REF!</v>
      </c>
      <c r="D52" s="149" t="e">
        <f>'80M.ENG'!#REF!</f>
        <v>#REF!</v>
      </c>
      <c r="E52" s="149" t="e">
        <f>'80M.ENG'!#REF!</f>
        <v>#REF!</v>
      </c>
      <c r="F52" s="142" t="e">
        <f>'80M.ENG'!#REF!</f>
        <v>#REF!</v>
      </c>
      <c r="G52" s="143" t="e">
        <f>'80M.ENG'!#REF!</f>
        <v>#REF!</v>
      </c>
      <c r="H52" s="142" t="s">
        <v>188</v>
      </c>
      <c r="I52" s="148"/>
      <c r="J52" s="142" t="str">
        <f>'YARIŞMA BİLGİLERİ'!$F$21</f>
        <v>Master Kadınlar</v>
      </c>
      <c r="K52" s="145" t="str">
        <f t="shared" si="1"/>
        <v>İZMİR-Masterler Türkiye Şampiyonası</v>
      </c>
      <c r="L52" s="196">
        <f>'80M.ENG'!P$4</f>
        <v>42210.6875</v>
      </c>
      <c r="M52" s="146" t="s">
        <v>186</v>
      </c>
    </row>
    <row r="53" spans="1:13" s="138" customFormat="1" ht="26.25" customHeight="1" x14ac:dyDescent="0.2">
      <c r="A53" s="140">
        <v>51</v>
      </c>
      <c r="B53" s="150" t="s">
        <v>187</v>
      </c>
      <c r="C53" s="141" t="e">
        <f>'80M.ENG'!#REF!</f>
        <v>#REF!</v>
      </c>
      <c r="D53" s="149" t="e">
        <f>'80M.ENG'!#REF!</f>
        <v>#REF!</v>
      </c>
      <c r="E53" s="149" t="e">
        <f>'80M.ENG'!#REF!</f>
        <v>#REF!</v>
      </c>
      <c r="F53" s="142" t="e">
        <f>'80M.ENG'!#REF!</f>
        <v>#REF!</v>
      </c>
      <c r="G53" s="143" t="e">
        <f>'80M.ENG'!#REF!</f>
        <v>#REF!</v>
      </c>
      <c r="H53" s="142" t="s">
        <v>188</v>
      </c>
      <c r="I53" s="148"/>
      <c r="J53" s="142" t="str">
        <f>'YARIŞMA BİLGİLERİ'!$F$21</f>
        <v>Master Kadınlar</v>
      </c>
      <c r="K53" s="145" t="str">
        <f t="shared" si="1"/>
        <v>İZMİR-Masterler Türkiye Şampiyonası</v>
      </c>
      <c r="L53" s="196">
        <f>'80M.ENG'!P$4</f>
        <v>42210.6875</v>
      </c>
      <c r="M53" s="146" t="s">
        <v>186</v>
      </c>
    </row>
    <row r="54" spans="1:13" s="138" customFormat="1" ht="26.25" customHeight="1" x14ac:dyDescent="0.2">
      <c r="A54" s="140">
        <v>52</v>
      </c>
      <c r="B54" s="150" t="s">
        <v>187</v>
      </c>
      <c r="C54" s="141" t="e">
        <f>'80M.ENG'!#REF!</f>
        <v>#REF!</v>
      </c>
      <c r="D54" s="149" t="e">
        <f>'80M.ENG'!#REF!</f>
        <v>#REF!</v>
      </c>
      <c r="E54" s="149" t="e">
        <f>'80M.ENG'!#REF!</f>
        <v>#REF!</v>
      </c>
      <c r="F54" s="142" t="e">
        <f>'80M.ENG'!#REF!</f>
        <v>#REF!</v>
      </c>
      <c r="G54" s="143" t="e">
        <f>'80M.ENG'!#REF!</f>
        <v>#REF!</v>
      </c>
      <c r="H54" s="142" t="s">
        <v>188</v>
      </c>
      <c r="I54" s="148"/>
      <c r="J54" s="142" t="str">
        <f>'YARIŞMA BİLGİLERİ'!$F$21</f>
        <v>Master Kadınlar</v>
      </c>
      <c r="K54" s="145" t="str">
        <f t="shared" si="1"/>
        <v>İZMİR-Masterler Türkiye Şampiyonası</v>
      </c>
      <c r="L54" s="196">
        <f>'80M.ENG'!P$4</f>
        <v>42210.6875</v>
      </c>
      <c r="M54" s="146" t="s">
        <v>186</v>
      </c>
    </row>
    <row r="55" spans="1:13" s="138" customFormat="1" ht="26.25" customHeight="1" x14ac:dyDescent="0.2">
      <c r="A55" s="140">
        <v>53</v>
      </c>
      <c r="B55" s="150" t="s">
        <v>187</v>
      </c>
      <c r="C55" s="141" t="e">
        <f>'80M.ENG'!#REF!</f>
        <v>#REF!</v>
      </c>
      <c r="D55" s="149" t="e">
        <f>'80M.ENG'!#REF!</f>
        <v>#REF!</v>
      </c>
      <c r="E55" s="149" t="e">
        <f>'80M.ENG'!#REF!</f>
        <v>#REF!</v>
      </c>
      <c r="F55" s="142" t="e">
        <f>'80M.ENG'!#REF!</f>
        <v>#REF!</v>
      </c>
      <c r="G55" s="143" t="e">
        <f>'80M.ENG'!#REF!</f>
        <v>#REF!</v>
      </c>
      <c r="H55" s="142" t="s">
        <v>188</v>
      </c>
      <c r="I55" s="148"/>
      <c r="J55" s="142" t="str">
        <f>'YARIŞMA BİLGİLERİ'!$F$21</f>
        <v>Master Kadınlar</v>
      </c>
      <c r="K55" s="145" t="str">
        <f t="shared" si="1"/>
        <v>İZMİR-Masterler Türkiye Şampiyonası</v>
      </c>
      <c r="L55" s="196">
        <f>'80M.ENG'!P$4</f>
        <v>42210.6875</v>
      </c>
      <c r="M55" s="146" t="s">
        <v>186</v>
      </c>
    </row>
    <row r="56" spans="1:13" s="138" customFormat="1" ht="26.25" customHeight="1" x14ac:dyDescent="0.2">
      <c r="A56" s="140">
        <v>54</v>
      </c>
      <c r="B56" s="150" t="s">
        <v>187</v>
      </c>
      <c r="C56" s="141" t="e">
        <f>'80M.ENG'!#REF!</f>
        <v>#REF!</v>
      </c>
      <c r="D56" s="149" t="e">
        <f>'80M.ENG'!#REF!</f>
        <v>#REF!</v>
      </c>
      <c r="E56" s="149" t="e">
        <f>'80M.ENG'!#REF!</f>
        <v>#REF!</v>
      </c>
      <c r="F56" s="142" t="e">
        <f>'80M.ENG'!#REF!</f>
        <v>#REF!</v>
      </c>
      <c r="G56" s="143" t="e">
        <f>'80M.ENG'!#REF!</f>
        <v>#REF!</v>
      </c>
      <c r="H56" s="142" t="s">
        <v>188</v>
      </c>
      <c r="I56" s="148"/>
      <c r="J56" s="142" t="str">
        <f>'YARIŞMA BİLGİLERİ'!$F$21</f>
        <v>Master Kadınlar</v>
      </c>
      <c r="K56" s="145" t="str">
        <f t="shared" si="1"/>
        <v>İZMİR-Masterler Türkiye Şampiyonası</v>
      </c>
      <c r="L56" s="196">
        <f>'80M.ENG'!P$4</f>
        <v>42210.6875</v>
      </c>
      <c r="M56" s="146" t="s">
        <v>186</v>
      </c>
    </row>
    <row r="57" spans="1:13" s="138" customFormat="1" ht="26.25" customHeight="1" x14ac:dyDescent="0.2">
      <c r="A57" s="140">
        <v>55</v>
      </c>
      <c r="B57" s="150" t="s">
        <v>187</v>
      </c>
      <c r="C57" s="141" t="e">
        <f>'80M.ENG'!#REF!</f>
        <v>#REF!</v>
      </c>
      <c r="D57" s="149" t="e">
        <f>'80M.ENG'!#REF!</f>
        <v>#REF!</v>
      </c>
      <c r="E57" s="149" t="e">
        <f>'80M.ENG'!#REF!</f>
        <v>#REF!</v>
      </c>
      <c r="F57" s="142" t="e">
        <f>'80M.ENG'!#REF!</f>
        <v>#REF!</v>
      </c>
      <c r="G57" s="143" t="e">
        <f>'80M.ENG'!#REF!</f>
        <v>#REF!</v>
      </c>
      <c r="H57" s="142" t="s">
        <v>188</v>
      </c>
      <c r="I57" s="148"/>
      <c r="J57" s="142" t="str">
        <f>'YARIŞMA BİLGİLERİ'!$F$21</f>
        <v>Master Kadınlar</v>
      </c>
      <c r="K57" s="145" t="str">
        <f t="shared" si="1"/>
        <v>İZMİR-Masterler Türkiye Şampiyonası</v>
      </c>
      <c r="L57" s="196">
        <f>'80M.ENG'!P$4</f>
        <v>42210.6875</v>
      </c>
      <c r="M57" s="146" t="s">
        <v>186</v>
      </c>
    </row>
    <row r="58" spans="1:13" s="138" customFormat="1" ht="26.25" customHeight="1" x14ac:dyDescent="0.2">
      <c r="A58" s="140">
        <v>56</v>
      </c>
      <c r="B58" s="150" t="s">
        <v>187</v>
      </c>
      <c r="C58" s="141" t="e">
        <f>'80M.ENG'!#REF!</f>
        <v>#REF!</v>
      </c>
      <c r="D58" s="149" t="e">
        <f>'80M.ENG'!#REF!</f>
        <v>#REF!</v>
      </c>
      <c r="E58" s="149" t="e">
        <f>'80M.ENG'!#REF!</f>
        <v>#REF!</v>
      </c>
      <c r="F58" s="142" t="e">
        <f>'80M.ENG'!#REF!</f>
        <v>#REF!</v>
      </c>
      <c r="G58" s="143" t="e">
        <f>'80M.ENG'!#REF!</f>
        <v>#REF!</v>
      </c>
      <c r="H58" s="142" t="s">
        <v>188</v>
      </c>
      <c r="I58" s="148"/>
      <c r="J58" s="142" t="str">
        <f>'YARIŞMA BİLGİLERİ'!$F$21</f>
        <v>Master Kadınlar</v>
      </c>
      <c r="K58" s="145" t="str">
        <f t="shared" si="1"/>
        <v>İZMİR-Masterler Türkiye Şampiyonası</v>
      </c>
      <c r="L58" s="196">
        <f>'80M.ENG'!P$4</f>
        <v>42210.6875</v>
      </c>
      <c r="M58" s="146" t="s">
        <v>186</v>
      </c>
    </row>
    <row r="59" spans="1:13" s="138" customFormat="1" ht="26.25" customHeight="1" x14ac:dyDescent="0.2">
      <c r="A59" s="140">
        <v>57</v>
      </c>
      <c r="B59" s="150" t="s">
        <v>187</v>
      </c>
      <c r="C59" s="141" t="e">
        <f>'80M.ENG'!#REF!</f>
        <v>#REF!</v>
      </c>
      <c r="D59" s="149" t="e">
        <f>'80M.ENG'!#REF!</f>
        <v>#REF!</v>
      </c>
      <c r="E59" s="149" t="e">
        <f>'80M.ENG'!#REF!</f>
        <v>#REF!</v>
      </c>
      <c r="F59" s="142" t="e">
        <f>'80M.ENG'!#REF!</f>
        <v>#REF!</v>
      </c>
      <c r="G59" s="143" t="e">
        <f>'80M.ENG'!#REF!</f>
        <v>#REF!</v>
      </c>
      <c r="H59" s="142" t="s">
        <v>188</v>
      </c>
      <c r="I59" s="148"/>
      <c r="J59" s="142" t="str">
        <f>'YARIŞMA BİLGİLERİ'!$F$21</f>
        <v>Master Kadınlar</v>
      </c>
      <c r="K59" s="145" t="str">
        <f t="shared" si="1"/>
        <v>İZMİR-Masterler Türkiye Şampiyonası</v>
      </c>
      <c r="L59" s="196">
        <f>'80M.ENG'!P$4</f>
        <v>42210.6875</v>
      </c>
      <c r="M59" s="146" t="s">
        <v>186</v>
      </c>
    </row>
    <row r="60" spans="1:13" s="138" customFormat="1" ht="26.25" customHeight="1" x14ac:dyDescent="0.2">
      <c r="A60" s="140">
        <v>58</v>
      </c>
      <c r="B60" s="150" t="s">
        <v>187</v>
      </c>
      <c r="C60" s="141" t="e">
        <f>'80M.ENG'!#REF!</f>
        <v>#REF!</v>
      </c>
      <c r="D60" s="149" t="e">
        <f>'80M.ENG'!#REF!</f>
        <v>#REF!</v>
      </c>
      <c r="E60" s="149" t="e">
        <f>'80M.ENG'!#REF!</f>
        <v>#REF!</v>
      </c>
      <c r="F60" s="142" t="e">
        <f>'80M.ENG'!#REF!</f>
        <v>#REF!</v>
      </c>
      <c r="G60" s="143" t="e">
        <f>'80M.ENG'!#REF!</f>
        <v>#REF!</v>
      </c>
      <c r="H60" s="142" t="s">
        <v>188</v>
      </c>
      <c r="I60" s="148"/>
      <c r="J60" s="142" t="str">
        <f>'YARIŞMA BİLGİLERİ'!$F$21</f>
        <v>Master Kadınlar</v>
      </c>
      <c r="K60" s="145" t="str">
        <f t="shared" si="1"/>
        <v>İZMİR-Masterler Türkiye Şampiyonası</v>
      </c>
      <c r="L60" s="196">
        <f>'80M.ENG'!P$4</f>
        <v>42210.6875</v>
      </c>
      <c r="M60" s="146" t="s">
        <v>186</v>
      </c>
    </row>
    <row r="61" spans="1:13" s="138" customFormat="1" ht="26.25" customHeight="1" x14ac:dyDescent="0.2">
      <c r="A61" s="140">
        <v>59</v>
      </c>
      <c r="B61" s="150" t="s">
        <v>189</v>
      </c>
      <c r="C61" s="141" t="e">
        <f>#REF!</f>
        <v>#REF!</v>
      </c>
      <c r="D61" s="145" t="e">
        <f>#REF!</f>
        <v>#REF!</v>
      </c>
      <c r="E61" s="145" t="e">
        <f>#REF!</f>
        <v>#REF!</v>
      </c>
      <c r="F61" s="147" t="e">
        <f>#REF!</f>
        <v>#REF!</v>
      </c>
      <c r="G61" s="143" t="e">
        <f>#REF!</f>
        <v>#REF!</v>
      </c>
      <c r="H61" s="142" t="s">
        <v>188</v>
      </c>
      <c r="I61" s="148"/>
      <c r="J61" s="142" t="str">
        <f>'YARIŞMA BİLGİLERİ'!$F$21</f>
        <v>Master Kadınlar</v>
      </c>
      <c r="K61" s="145" t="str">
        <f t="shared" si="1"/>
        <v>İZMİR-Masterler Türkiye Şampiyonası</v>
      </c>
      <c r="L61" s="196" t="e">
        <f>#REF!</f>
        <v>#REF!</v>
      </c>
      <c r="M61" s="146" t="s">
        <v>186</v>
      </c>
    </row>
    <row r="62" spans="1:13" s="138" customFormat="1" ht="26.25" customHeight="1" x14ac:dyDescent="0.2">
      <c r="A62" s="140">
        <v>60</v>
      </c>
      <c r="B62" s="150" t="s">
        <v>189</v>
      </c>
      <c r="C62" s="141" t="e">
        <f>#REF!</f>
        <v>#REF!</v>
      </c>
      <c r="D62" s="145" t="e">
        <f>#REF!</f>
        <v>#REF!</v>
      </c>
      <c r="E62" s="145" t="e">
        <f>#REF!</f>
        <v>#REF!</v>
      </c>
      <c r="F62" s="147" t="e">
        <f>#REF!</f>
        <v>#REF!</v>
      </c>
      <c r="G62" s="143" t="e">
        <f>#REF!</f>
        <v>#REF!</v>
      </c>
      <c r="H62" s="142" t="s">
        <v>188</v>
      </c>
      <c r="I62" s="148"/>
      <c r="J62" s="142" t="str">
        <f>'YARIŞMA BİLGİLERİ'!$F$21</f>
        <v>Master Kadınlar</v>
      </c>
      <c r="K62" s="145" t="str">
        <f t="shared" si="1"/>
        <v>İZMİR-Masterler Türkiye Şampiyonası</v>
      </c>
      <c r="L62" s="196" t="e">
        <f>#REF!</f>
        <v>#REF!</v>
      </c>
      <c r="M62" s="146" t="s">
        <v>186</v>
      </c>
    </row>
    <row r="63" spans="1:13" s="138" customFormat="1" ht="26.25" customHeight="1" x14ac:dyDescent="0.2">
      <c r="A63" s="140">
        <v>61</v>
      </c>
      <c r="B63" s="150" t="s">
        <v>189</v>
      </c>
      <c r="C63" s="141" t="e">
        <f>#REF!</f>
        <v>#REF!</v>
      </c>
      <c r="D63" s="145" t="e">
        <f>#REF!</f>
        <v>#REF!</v>
      </c>
      <c r="E63" s="145" t="e">
        <f>#REF!</f>
        <v>#REF!</v>
      </c>
      <c r="F63" s="147" t="e">
        <f>#REF!</f>
        <v>#REF!</v>
      </c>
      <c r="G63" s="143" t="e">
        <f>#REF!</f>
        <v>#REF!</v>
      </c>
      <c r="H63" s="142" t="s">
        <v>188</v>
      </c>
      <c r="I63" s="148"/>
      <c r="J63" s="142" t="str">
        <f>'YARIŞMA BİLGİLERİ'!$F$21</f>
        <v>Master Kadınlar</v>
      </c>
      <c r="K63" s="145" t="str">
        <f t="shared" si="1"/>
        <v>İZMİR-Masterler Türkiye Şampiyonası</v>
      </c>
      <c r="L63" s="196" t="e">
        <f>#REF!</f>
        <v>#REF!</v>
      </c>
      <c r="M63" s="146" t="s">
        <v>186</v>
      </c>
    </row>
    <row r="64" spans="1:13" s="138" customFormat="1" ht="26.25" customHeight="1" x14ac:dyDescent="0.2">
      <c r="A64" s="140">
        <v>62</v>
      </c>
      <c r="B64" s="150" t="s">
        <v>189</v>
      </c>
      <c r="C64" s="141" t="e">
        <f>#REF!</f>
        <v>#REF!</v>
      </c>
      <c r="D64" s="145" t="e">
        <f>#REF!</f>
        <v>#REF!</v>
      </c>
      <c r="E64" s="145" t="e">
        <f>#REF!</f>
        <v>#REF!</v>
      </c>
      <c r="F64" s="147" t="e">
        <f>#REF!</f>
        <v>#REF!</v>
      </c>
      <c r="G64" s="143" t="e">
        <f>#REF!</f>
        <v>#REF!</v>
      </c>
      <c r="H64" s="142" t="s">
        <v>188</v>
      </c>
      <c r="I64" s="148"/>
      <c r="J64" s="142" t="str">
        <f>'YARIŞMA BİLGİLERİ'!$F$21</f>
        <v>Master Kadınlar</v>
      </c>
      <c r="K64" s="145" t="str">
        <f t="shared" si="1"/>
        <v>İZMİR-Masterler Türkiye Şampiyonası</v>
      </c>
      <c r="L64" s="196" t="e">
        <f>#REF!</f>
        <v>#REF!</v>
      </c>
      <c r="M64" s="146" t="s">
        <v>186</v>
      </c>
    </row>
    <row r="65" spans="1:13" s="138" customFormat="1" ht="26.25" customHeight="1" x14ac:dyDescent="0.2">
      <c r="A65" s="140">
        <v>63</v>
      </c>
      <c r="B65" s="150" t="s">
        <v>189</v>
      </c>
      <c r="C65" s="141" t="e">
        <f>#REF!</f>
        <v>#REF!</v>
      </c>
      <c r="D65" s="145" t="e">
        <f>#REF!</f>
        <v>#REF!</v>
      </c>
      <c r="E65" s="145" t="e">
        <f>#REF!</f>
        <v>#REF!</v>
      </c>
      <c r="F65" s="147" t="e">
        <f>#REF!</f>
        <v>#REF!</v>
      </c>
      <c r="G65" s="143" t="e">
        <f>#REF!</f>
        <v>#REF!</v>
      </c>
      <c r="H65" s="142" t="s">
        <v>188</v>
      </c>
      <c r="I65" s="148"/>
      <c r="J65" s="142" t="str">
        <f>'YARIŞMA BİLGİLERİ'!$F$21</f>
        <v>Master Kadınlar</v>
      </c>
      <c r="K65" s="145" t="str">
        <f t="shared" si="1"/>
        <v>İZMİR-Masterler Türkiye Şampiyonası</v>
      </c>
      <c r="L65" s="196" t="e">
        <f>#REF!</f>
        <v>#REF!</v>
      </c>
      <c r="M65" s="146" t="s">
        <v>186</v>
      </c>
    </row>
    <row r="66" spans="1:13" s="138" customFormat="1" ht="26.25" customHeight="1" x14ac:dyDescent="0.2">
      <c r="A66" s="140">
        <v>64</v>
      </c>
      <c r="B66" s="150" t="s">
        <v>189</v>
      </c>
      <c r="C66" s="141" t="e">
        <f>#REF!</f>
        <v>#REF!</v>
      </c>
      <c r="D66" s="145" t="e">
        <f>#REF!</f>
        <v>#REF!</v>
      </c>
      <c r="E66" s="145" t="e">
        <f>#REF!</f>
        <v>#REF!</v>
      </c>
      <c r="F66" s="147" t="e">
        <f>#REF!</f>
        <v>#REF!</v>
      </c>
      <c r="G66" s="143" t="e">
        <f>#REF!</f>
        <v>#REF!</v>
      </c>
      <c r="H66" s="142" t="s">
        <v>188</v>
      </c>
      <c r="I66" s="148"/>
      <c r="J66" s="142" t="str">
        <f>'YARIŞMA BİLGİLERİ'!$F$21</f>
        <v>Master Kadınlar</v>
      </c>
      <c r="K66" s="145" t="str">
        <f t="shared" si="1"/>
        <v>İZMİR-Masterler Türkiye Şampiyonası</v>
      </c>
      <c r="L66" s="196" t="e">
        <f>#REF!</f>
        <v>#REF!</v>
      </c>
      <c r="M66" s="146" t="s">
        <v>186</v>
      </c>
    </row>
    <row r="67" spans="1:13" s="138" customFormat="1" ht="26.25" customHeight="1" x14ac:dyDescent="0.2">
      <c r="A67" s="140">
        <v>65</v>
      </c>
      <c r="B67" s="150" t="s">
        <v>189</v>
      </c>
      <c r="C67" s="141" t="e">
        <f>#REF!</f>
        <v>#REF!</v>
      </c>
      <c r="D67" s="145" t="e">
        <f>#REF!</f>
        <v>#REF!</v>
      </c>
      <c r="E67" s="145" t="e">
        <f>#REF!</f>
        <v>#REF!</v>
      </c>
      <c r="F67" s="147" t="e">
        <f>#REF!</f>
        <v>#REF!</v>
      </c>
      <c r="G67" s="143" t="e">
        <f>#REF!</f>
        <v>#REF!</v>
      </c>
      <c r="H67" s="142" t="s">
        <v>188</v>
      </c>
      <c r="I67" s="148"/>
      <c r="J67" s="142" t="str">
        <f>'YARIŞMA BİLGİLERİ'!$F$21</f>
        <v>Master Kadınlar</v>
      </c>
      <c r="K67" s="145" t="str">
        <f t="shared" ref="K67:K98" si="2">CONCATENATE(K$1,"-",A$1)</f>
        <v>İZMİR-Masterler Türkiye Şampiyonası</v>
      </c>
      <c r="L67" s="196" t="e">
        <f>#REF!</f>
        <v>#REF!</v>
      </c>
      <c r="M67" s="146" t="s">
        <v>186</v>
      </c>
    </row>
    <row r="68" spans="1:13" s="138" customFormat="1" ht="26.25" customHeight="1" x14ac:dyDescent="0.2">
      <c r="A68" s="140">
        <v>66</v>
      </c>
      <c r="B68" s="150" t="s">
        <v>189</v>
      </c>
      <c r="C68" s="141" t="e">
        <f>#REF!</f>
        <v>#REF!</v>
      </c>
      <c r="D68" s="145" t="e">
        <f>#REF!</f>
        <v>#REF!</v>
      </c>
      <c r="E68" s="145" t="e">
        <f>#REF!</f>
        <v>#REF!</v>
      </c>
      <c r="F68" s="147" t="e">
        <f>#REF!</f>
        <v>#REF!</v>
      </c>
      <c r="G68" s="143" t="e">
        <f>#REF!</f>
        <v>#REF!</v>
      </c>
      <c r="H68" s="142" t="s">
        <v>188</v>
      </c>
      <c r="I68" s="148"/>
      <c r="J68" s="142" t="str">
        <f>'YARIŞMA BİLGİLERİ'!$F$21</f>
        <v>Master Kadınlar</v>
      </c>
      <c r="K68" s="145" t="str">
        <f t="shared" si="2"/>
        <v>İZMİR-Masterler Türkiye Şampiyonası</v>
      </c>
      <c r="L68" s="196" t="e">
        <f>#REF!</f>
        <v>#REF!</v>
      </c>
      <c r="M68" s="146" t="s">
        <v>186</v>
      </c>
    </row>
    <row r="69" spans="1:13" s="138" customFormat="1" ht="26.25" customHeight="1" x14ac:dyDescent="0.2">
      <c r="A69" s="140">
        <v>67</v>
      </c>
      <c r="B69" s="150" t="s">
        <v>189</v>
      </c>
      <c r="C69" s="141" t="e">
        <f>#REF!</f>
        <v>#REF!</v>
      </c>
      <c r="D69" s="145" t="e">
        <f>#REF!</f>
        <v>#REF!</v>
      </c>
      <c r="E69" s="145" t="e">
        <f>#REF!</f>
        <v>#REF!</v>
      </c>
      <c r="F69" s="147" t="e">
        <f>#REF!</f>
        <v>#REF!</v>
      </c>
      <c r="G69" s="143" t="e">
        <f>#REF!</f>
        <v>#REF!</v>
      </c>
      <c r="H69" s="142" t="s">
        <v>188</v>
      </c>
      <c r="I69" s="148"/>
      <c r="J69" s="142" t="str">
        <f>'YARIŞMA BİLGİLERİ'!$F$21</f>
        <v>Master Kadınlar</v>
      </c>
      <c r="K69" s="145" t="str">
        <f t="shared" si="2"/>
        <v>İZMİR-Masterler Türkiye Şampiyonası</v>
      </c>
      <c r="L69" s="196" t="e">
        <f>#REF!</f>
        <v>#REF!</v>
      </c>
      <c r="M69" s="146" t="s">
        <v>186</v>
      </c>
    </row>
    <row r="70" spans="1:13" s="138" customFormat="1" ht="26.25" customHeight="1" x14ac:dyDescent="0.2">
      <c r="A70" s="140">
        <v>68</v>
      </c>
      <c r="B70" s="150" t="s">
        <v>189</v>
      </c>
      <c r="C70" s="141" t="e">
        <f>#REF!</f>
        <v>#REF!</v>
      </c>
      <c r="D70" s="145" t="e">
        <f>#REF!</f>
        <v>#REF!</v>
      </c>
      <c r="E70" s="145" t="e">
        <f>#REF!</f>
        <v>#REF!</v>
      </c>
      <c r="F70" s="147" t="e">
        <f>#REF!</f>
        <v>#REF!</v>
      </c>
      <c r="G70" s="143" t="e">
        <f>#REF!</f>
        <v>#REF!</v>
      </c>
      <c r="H70" s="142" t="s">
        <v>188</v>
      </c>
      <c r="I70" s="148"/>
      <c r="J70" s="142" t="str">
        <f>'YARIŞMA BİLGİLERİ'!$F$21</f>
        <v>Master Kadınlar</v>
      </c>
      <c r="K70" s="145" t="str">
        <f t="shared" si="2"/>
        <v>İZMİR-Masterler Türkiye Şampiyonası</v>
      </c>
      <c r="L70" s="196" t="e">
        <f>#REF!</f>
        <v>#REF!</v>
      </c>
      <c r="M70" s="146" t="s">
        <v>186</v>
      </c>
    </row>
    <row r="71" spans="1:13" s="138" customFormat="1" ht="26.25" customHeight="1" x14ac:dyDescent="0.2">
      <c r="A71" s="140">
        <v>69</v>
      </c>
      <c r="B71" s="150" t="s">
        <v>189</v>
      </c>
      <c r="C71" s="141" t="e">
        <f>#REF!</f>
        <v>#REF!</v>
      </c>
      <c r="D71" s="145" t="e">
        <f>#REF!</f>
        <v>#REF!</v>
      </c>
      <c r="E71" s="145" t="e">
        <f>#REF!</f>
        <v>#REF!</v>
      </c>
      <c r="F71" s="147" t="e">
        <f>#REF!</f>
        <v>#REF!</v>
      </c>
      <c r="G71" s="143" t="e">
        <f>#REF!</f>
        <v>#REF!</v>
      </c>
      <c r="H71" s="142" t="s">
        <v>188</v>
      </c>
      <c r="I71" s="148"/>
      <c r="J71" s="142" t="str">
        <f>'YARIŞMA BİLGİLERİ'!$F$21</f>
        <v>Master Kadınlar</v>
      </c>
      <c r="K71" s="145" t="str">
        <f t="shared" si="2"/>
        <v>İZMİR-Masterler Türkiye Şampiyonası</v>
      </c>
      <c r="L71" s="196" t="e">
        <f>#REF!</f>
        <v>#REF!</v>
      </c>
      <c r="M71" s="146" t="s">
        <v>186</v>
      </c>
    </row>
    <row r="72" spans="1:13" s="138" customFormat="1" ht="26.25" customHeight="1" x14ac:dyDescent="0.2">
      <c r="A72" s="140">
        <v>70</v>
      </c>
      <c r="B72" s="150" t="s">
        <v>189</v>
      </c>
      <c r="C72" s="141" t="e">
        <f>#REF!</f>
        <v>#REF!</v>
      </c>
      <c r="D72" s="145" t="e">
        <f>#REF!</f>
        <v>#REF!</v>
      </c>
      <c r="E72" s="145" t="e">
        <f>#REF!</f>
        <v>#REF!</v>
      </c>
      <c r="F72" s="147" t="e">
        <f>#REF!</f>
        <v>#REF!</v>
      </c>
      <c r="G72" s="143" t="e">
        <f>#REF!</f>
        <v>#REF!</v>
      </c>
      <c r="H72" s="142" t="s">
        <v>188</v>
      </c>
      <c r="I72" s="148"/>
      <c r="J72" s="142" t="str">
        <f>'YARIŞMA BİLGİLERİ'!$F$21</f>
        <v>Master Kadınlar</v>
      </c>
      <c r="K72" s="145" t="str">
        <f t="shared" si="2"/>
        <v>İZMİR-Masterler Türkiye Şampiyonası</v>
      </c>
      <c r="L72" s="196" t="e">
        <f>#REF!</f>
        <v>#REF!</v>
      </c>
      <c r="M72" s="146" t="s">
        <v>186</v>
      </c>
    </row>
    <row r="73" spans="1:13" s="138" customFormat="1" ht="26.25" customHeight="1" x14ac:dyDescent="0.2">
      <c r="A73" s="140">
        <v>71</v>
      </c>
      <c r="B73" s="150" t="s">
        <v>189</v>
      </c>
      <c r="C73" s="141" t="e">
        <f>#REF!</f>
        <v>#REF!</v>
      </c>
      <c r="D73" s="145" t="e">
        <f>#REF!</f>
        <v>#REF!</v>
      </c>
      <c r="E73" s="145" t="e">
        <f>#REF!</f>
        <v>#REF!</v>
      </c>
      <c r="F73" s="147" t="e">
        <f>#REF!</f>
        <v>#REF!</v>
      </c>
      <c r="G73" s="143" t="e">
        <f>#REF!</f>
        <v>#REF!</v>
      </c>
      <c r="H73" s="142" t="s">
        <v>188</v>
      </c>
      <c r="I73" s="148"/>
      <c r="J73" s="142" t="str">
        <f>'YARIŞMA BİLGİLERİ'!$F$21</f>
        <v>Master Kadınlar</v>
      </c>
      <c r="K73" s="145" t="str">
        <f t="shared" si="2"/>
        <v>İZMİR-Masterler Türkiye Şampiyonası</v>
      </c>
      <c r="L73" s="196" t="e">
        <f>#REF!</f>
        <v>#REF!</v>
      </c>
      <c r="M73" s="146" t="s">
        <v>186</v>
      </c>
    </row>
    <row r="74" spans="1:13" s="138" customFormat="1" ht="26.25" customHeight="1" x14ac:dyDescent="0.2">
      <c r="A74" s="140">
        <v>72</v>
      </c>
      <c r="B74" s="150" t="s">
        <v>189</v>
      </c>
      <c r="C74" s="141" t="e">
        <f>#REF!</f>
        <v>#REF!</v>
      </c>
      <c r="D74" s="145" t="e">
        <f>#REF!</f>
        <v>#REF!</v>
      </c>
      <c r="E74" s="145" t="e">
        <f>#REF!</f>
        <v>#REF!</v>
      </c>
      <c r="F74" s="147" t="e">
        <f>#REF!</f>
        <v>#REF!</v>
      </c>
      <c r="G74" s="143" t="e">
        <f>#REF!</f>
        <v>#REF!</v>
      </c>
      <c r="H74" s="142" t="s">
        <v>188</v>
      </c>
      <c r="I74" s="148"/>
      <c r="J74" s="142" t="str">
        <f>'YARIŞMA BİLGİLERİ'!$F$21</f>
        <v>Master Kadınlar</v>
      </c>
      <c r="K74" s="145" t="str">
        <f t="shared" si="2"/>
        <v>İZMİR-Masterler Türkiye Şampiyonası</v>
      </c>
      <c r="L74" s="196" t="e">
        <f>#REF!</f>
        <v>#REF!</v>
      </c>
      <c r="M74" s="146" t="s">
        <v>186</v>
      </c>
    </row>
    <row r="75" spans="1:13" s="138" customFormat="1" ht="26.25" customHeight="1" x14ac:dyDescent="0.2">
      <c r="A75" s="140">
        <v>73</v>
      </c>
      <c r="B75" s="150" t="s">
        <v>189</v>
      </c>
      <c r="C75" s="141" t="e">
        <f>#REF!</f>
        <v>#REF!</v>
      </c>
      <c r="D75" s="145" t="e">
        <f>#REF!</f>
        <v>#REF!</v>
      </c>
      <c r="E75" s="145" t="e">
        <f>#REF!</f>
        <v>#REF!</v>
      </c>
      <c r="F75" s="147" t="e">
        <f>#REF!</f>
        <v>#REF!</v>
      </c>
      <c r="G75" s="143" t="e">
        <f>#REF!</f>
        <v>#REF!</v>
      </c>
      <c r="H75" s="142" t="s">
        <v>188</v>
      </c>
      <c r="I75" s="148"/>
      <c r="J75" s="142" t="str">
        <f>'YARIŞMA BİLGİLERİ'!$F$21</f>
        <v>Master Kadınlar</v>
      </c>
      <c r="K75" s="145" t="str">
        <f t="shared" si="2"/>
        <v>İZMİR-Masterler Türkiye Şampiyonası</v>
      </c>
      <c r="L75" s="196" t="e">
        <f>#REF!</f>
        <v>#REF!</v>
      </c>
      <c r="M75" s="146" t="s">
        <v>186</v>
      </c>
    </row>
    <row r="76" spans="1:13" s="138" customFormat="1" ht="26.25" customHeight="1" x14ac:dyDescent="0.2">
      <c r="A76" s="140">
        <v>74</v>
      </c>
      <c r="B76" s="150" t="s">
        <v>189</v>
      </c>
      <c r="C76" s="141" t="e">
        <f>#REF!</f>
        <v>#REF!</v>
      </c>
      <c r="D76" s="145" t="e">
        <f>#REF!</f>
        <v>#REF!</v>
      </c>
      <c r="E76" s="145" t="e">
        <f>#REF!</f>
        <v>#REF!</v>
      </c>
      <c r="F76" s="147" t="e">
        <f>#REF!</f>
        <v>#REF!</v>
      </c>
      <c r="G76" s="143" t="e">
        <f>#REF!</f>
        <v>#REF!</v>
      </c>
      <c r="H76" s="142" t="s">
        <v>188</v>
      </c>
      <c r="I76" s="148"/>
      <c r="J76" s="142" t="str">
        <f>'YARIŞMA BİLGİLERİ'!$F$21</f>
        <v>Master Kadınlar</v>
      </c>
      <c r="K76" s="145" t="str">
        <f t="shared" si="2"/>
        <v>İZMİR-Masterler Türkiye Şampiyonası</v>
      </c>
      <c r="L76" s="196" t="e">
        <f>#REF!</f>
        <v>#REF!</v>
      </c>
      <c r="M76" s="146" t="s">
        <v>186</v>
      </c>
    </row>
    <row r="77" spans="1:13" s="138" customFormat="1" ht="26.25" customHeight="1" x14ac:dyDescent="0.2">
      <c r="A77" s="140">
        <v>75</v>
      </c>
      <c r="B77" s="150" t="s">
        <v>190</v>
      </c>
      <c r="C77" s="141" t="e">
        <f>#REF!</f>
        <v>#REF!</v>
      </c>
      <c r="D77" s="145" t="e">
        <f>#REF!</f>
        <v>#REF!</v>
      </c>
      <c r="E77" s="145" t="e">
        <f>#REF!</f>
        <v>#REF!</v>
      </c>
      <c r="F77" s="147" t="e">
        <f>#REF!</f>
        <v>#REF!</v>
      </c>
      <c r="G77" s="143" t="e">
        <f>#REF!</f>
        <v>#REF!</v>
      </c>
      <c r="H77" s="142" t="s">
        <v>188</v>
      </c>
      <c r="I77" s="148"/>
      <c r="J77" s="142" t="str">
        <f>'YARIŞMA BİLGİLERİ'!$F$21</f>
        <v>Master Kadınlar</v>
      </c>
      <c r="K77" s="145" t="str">
        <f t="shared" si="2"/>
        <v>İZMİR-Masterler Türkiye Şampiyonası</v>
      </c>
      <c r="L77" s="196" t="e">
        <f>#REF!</f>
        <v>#REF!</v>
      </c>
      <c r="M77" s="146" t="s">
        <v>186</v>
      </c>
    </row>
    <row r="78" spans="1:13" s="138" customFormat="1" ht="26.25" customHeight="1" x14ac:dyDescent="0.2">
      <c r="A78" s="140">
        <v>76</v>
      </c>
      <c r="B78" s="150" t="s">
        <v>190</v>
      </c>
      <c r="C78" s="141" t="e">
        <f>#REF!</f>
        <v>#REF!</v>
      </c>
      <c r="D78" s="145" t="e">
        <f>#REF!</f>
        <v>#REF!</v>
      </c>
      <c r="E78" s="145" t="e">
        <f>#REF!</f>
        <v>#REF!</v>
      </c>
      <c r="F78" s="147" t="e">
        <f>#REF!</f>
        <v>#REF!</v>
      </c>
      <c r="G78" s="143" t="e">
        <f>#REF!</f>
        <v>#REF!</v>
      </c>
      <c r="H78" s="142" t="s">
        <v>188</v>
      </c>
      <c r="I78" s="148"/>
      <c r="J78" s="142" t="str">
        <f>'YARIŞMA BİLGİLERİ'!$F$21</f>
        <v>Master Kadınlar</v>
      </c>
      <c r="K78" s="145" t="str">
        <f t="shared" si="2"/>
        <v>İZMİR-Masterler Türkiye Şampiyonası</v>
      </c>
      <c r="L78" s="196" t="e">
        <f>#REF!</f>
        <v>#REF!</v>
      </c>
      <c r="M78" s="146" t="s">
        <v>186</v>
      </c>
    </row>
    <row r="79" spans="1:13" s="138" customFormat="1" ht="26.25" customHeight="1" x14ac:dyDescent="0.2">
      <c r="A79" s="140">
        <v>77</v>
      </c>
      <c r="B79" s="150" t="s">
        <v>190</v>
      </c>
      <c r="C79" s="141" t="e">
        <f>#REF!</f>
        <v>#REF!</v>
      </c>
      <c r="D79" s="145" t="e">
        <f>#REF!</f>
        <v>#REF!</v>
      </c>
      <c r="E79" s="145" t="e">
        <f>#REF!</f>
        <v>#REF!</v>
      </c>
      <c r="F79" s="147" t="e">
        <f>#REF!</f>
        <v>#REF!</v>
      </c>
      <c r="G79" s="143" t="e">
        <f>#REF!</f>
        <v>#REF!</v>
      </c>
      <c r="H79" s="142" t="s">
        <v>188</v>
      </c>
      <c r="I79" s="148"/>
      <c r="J79" s="142" t="str">
        <f>'YARIŞMA BİLGİLERİ'!$F$21</f>
        <v>Master Kadınlar</v>
      </c>
      <c r="K79" s="145" t="str">
        <f t="shared" si="2"/>
        <v>İZMİR-Masterler Türkiye Şampiyonası</v>
      </c>
      <c r="L79" s="196" t="e">
        <f>#REF!</f>
        <v>#REF!</v>
      </c>
      <c r="M79" s="146" t="s">
        <v>186</v>
      </c>
    </row>
    <row r="80" spans="1:13" s="138" customFormat="1" ht="26.25" customHeight="1" x14ac:dyDescent="0.2">
      <c r="A80" s="140">
        <v>78</v>
      </c>
      <c r="B80" s="150" t="s">
        <v>190</v>
      </c>
      <c r="C80" s="141" t="e">
        <f>#REF!</f>
        <v>#REF!</v>
      </c>
      <c r="D80" s="145" t="e">
        <f>#REF!</f>
        <v>#REF!</v>
      </c>
      <c r="E80" s="145" t="e">
        <f>#REF!</f>
        <v>#REF!</v>
      </c>
      <c r="F80" s="147" t="e">
        <f>#REF!</f>
        <v>#REF!</v>
      </c>
      <c r="G80" s="143" t="e">
        <f>#REF!</f>
        <v>#REF!</v>
      </c>
      <c r="H80" s="142" t="s">
        <v>188</v>
      </c>
      <c r="I80" s="148"/>
      <c r="J80" s="142" t="str">
        <f>'YARIŞMA BİLGİLERİ'!$F$21</f>
        <v>Master Kadınlar</v>
      </c>
      <c r="K80" s="145" t="str">
        <f t="shared" si="2"/>
        <v>İZMİR-Masterler Türkiye Şampiyonası</v>
      </c>
      <c r="L80" s="196" t="e">
        <f>#REF!</f>
        <v>#REF!</v>
      </c>
      <c r="M80" s="146" t="s">
        <v>186</v>
      </c>
    </row>
    <row r="81" spans="1:13" s="138" customFormat="1" ht="26.25" customHeight="1" x14ac:dyDescent="0.2">
      <c r="A81" s="140">
        <v>79</v>
      </c>
      <c r="B81" s="150" t="s">
        <v>190</v>
      </c>
      <c r="C81" s="141" t="e">
        <f>#REF!</f>
        <v>#REF!</v>
      </c>
      <c r="D81" s="145" t="e">
        <f>#REF!</f>
        <v>#REF!</v>
      </c>
      <c r="E81" s="145" t="e">
        <f>#REF!</f>
        <v>#REF!</v>
      </c>
      <c r="F81" s="147" t="e">
        <f>#REF!</f>
        <v>#REF!</v>
      </c>
      <c r="G81" s="143" t="e">
        <f>#REF!</f>
        <v>#REF!</v>
      </c>
      <c r="H81" s="142" t="s">
        <v>188</v>
      </c>
      <c r="I81" s="148"/>
      <c r="J81" s="142" t="str">
        <f>'YARIŞMA BİLGİLERİ'!$F$21</f>
        <v>Master Kadınlar</v>
      </c>
      <c r="K81" s="145" t="str">
        <f t="shared" si="2"/>
        <v>İZMİR-Masterler Türkiye Şampiyonası</v>
      </c>
      <c r="L81" s="196" t="e">
        <f>#REF!</f>
        <v>#REF!</v>
      </c>
      <c r="M81" s="146" t="s">
        <v>186</v>
      </c>
    </row>
    <row r="82" spans="1:13" s="138" customFormat="1" ht="26.25" customHeight="1" x14ac:dyDescent="0.2">
      <c r="A82" s="140">
        <v>80</v>
      </c>
      <c r="B82" s="150" t="s">
        <v>190</v>
      </c>
      <c r="C82" s="141" t="e">
        <f>#REF!</f>
        <v>#REF!</v>
      </c>
      <c r="D82" s="145" t="e">
        <f>#REF!</f>
        <v>#REF!</v>
      </c>
      <c r="E82" s="145" t="e">
        <f>#REF!</f>
        <v>#REF!</v>
      </c>
      <c r="F82" s="147" t="e">
        <f>#REF!</f>
        <v>#REF!</v>
      </c>
      <c r="G82" s="143" t="e">
        <f>#REF!</f>
        <v>#REF!</v>
      </c>
      <c r="H82" s="142" t="s">
        <v>188</v>
      </c>
      <c r="I82" s="148"/>
      <c r="J82" s="142" t="str">
        <f>'YARIŞMA BİLGİLERİ'!$F$21</f>
        <v>Master Kadınlar</v>
      </c>
      <c r="K82" s="145" t="str">
        <f t="shared" si="2"/>
        <v>İZMİR-Masterler Türkiye Şampiyonası</v>
      </c>
      <c r="L82" s="196" t="e">
        <f>#REF!</f>
        <v>#REF!</v>
      </c>
      <c r="M82" s="146" t="s">
        <v>186</v>
      </c>
    </row>
    <row r="83" spans="1:13" s="138" customFormat="1" ht="26.25" customHeight="1" x14ac:dyDescent="0.2">
      <c r="A83" s="140">
        <v>81</v>
      </c>
      <c r="B83" s="150" t="s">
        <v>190</v>
      </c>
      <c r="C83" s="141" t="e">
        <f>#REF!</f>
        <v>#REF!</v>
      </c>
      <c r="D83" s="145" t="e">
        <f>#REF!</f>
        <v>#REF!</v>
      </c>
      <c r="E83" s="145" t="e">
        <f>#REF!</f>
        <v>#REF!</v>
      </c>
      <c r="F83" s="147" t="e">
        <f>#REF!</f>
        <v>#REF!</v>
      </c>
      <c r="G83" s="143" t="e">
        <f>#REF!</f>
        <v>#REF!</v>
      </c>
      <c r="H83" s="142" t="s">
        <v>188</v>
      </c>
      <c r="I83" s="148"/>
      <c r="J83" s="142" t="str">
        <f>'YARIŞMA BİLGİLERİ'!$F$21</f>
        <v>Master Kadınlar</v>
      </c>
      <c r="K83" s="145" t="str">
        <f t="shared" si="2"/>
        <v>İZMİR-Masterler Türkiye Şampiyonası</v>
      </c>
      <c r="L83" s="196" t="e">
        <f>#REF!</f>
        <v>#REF!</v>
      </c>
      <c r="M83" s="146" t="s">
        <v>186</v>
      </c>
    </row>
    <row r="84" spans="1:13" s="138" customFormat="1" ht="26.25" customHeight="1" x14ac:dyDescent="0.2">
      <c r="A84" s="140">
        <v>82</v>
      </c>
      <c r="B84" s="150" t="s">
        <v>190</v>
      </c>
      <c r="C84" s="141" t="e">
        <f>#REF!</f>
        <v>#REF!</v>
      </c>
      <c r="D84" s="145" t="e">
        <f>#REF!</f>
        <v>#REF!</v>
      </c>
      <c r="E84" s="145" t="e">
        <f>#REF!</f>
        <v>#REF!</v>
      </c>
      <c r="F84" s="147" t="e">
        <f>#REF!</f>
        <v>#REF!</v>
      </c>
      <c r="G84" s="143" t="e">
        <f>#REF!</f>
        <v>#REF!</v>
      </c>
      <c r="H84" s="142" t="s">
        <v>188</v>
      </c>
      <c r="I84" s="148"/>
      <c r="J84" s="142" t="str">
        <f>'YARIŞMA BİLGİLERİ'!$F$21</f>
        <v>Master Kadınlar</v>
      </c>
      <c r="K84" s="145" t="str">
        <f t="shared" si="2"/>
        <v>İZMİR-Masterler Türkiye Şampiyonası</v>
      </c>
      <c r="L84" s="196" t="e">
        <f>#REF!</f>
        <v>#REF!</v>
      </c>
      <c r="M84" s="146" t="s">
        <v>186</v>
      </c>
    </row>
    <row r="85" spans="1:13" s="138" customFormat="1" ht="26.25" customHeight="1" x14ac:dyDescent="0.2">
      <c r="A85" s="140">
        <v>83</v>
      </c>
      <c r="B85" s="151" t="s">
        <v>79</v>
      </c>
      <c r="C85" s="141" t="e">
        <f>#REF!</f>
        <v>#REF!</v>
      </c>
      <c r="D85" s="145" t="e">
        <f>#REF!</f>
        <v>#REF!</v>
      </c>
      <c r="E85" s="145" t="e">
        <f>#REF!</f>
        <v>#REF!</v>
      </c>
      <c r="F85" s="184" t="e">
        <f>#REF!</f>
        <v>#REF!</v>
      </c>
      <c r="G85" s="143" t="e">
        <f>#REF!</f>
        <v>#REF!</v>
      </c>
      <c r="H85" s="148" t="s">
        <v>79</v>
      </c>
      <c r="I85" s="148"/>
      <c r="J85" s="142" t="str">
        <f>'YARIŞMA BİLGİLERİ'!$F$21</f>
        <v>Master Kadınlar</v>
      </c>
      <c r="K85" s="145" t="str">
        <f t="shared" si="2"/>
        <v>İZMİR-Masterler Türkiye Şampiyonası</v>
      </c>
      <c r="L85" s="196" t="e">
        <f>#REF!</f>
        <v>#REF!</v>
      </c>
      <c r="M85" s="146" t="s">
        <v>186</v>
      </c>
    </row>
    <row r="86" spans="1:13" s="138" customFormat="1" ht="26.25" customHeight="1" x14ac:dyDescent="0.2">
      <c r="A86" s="140">
        <v>84</v>
      </c>
      <c r="B86" s="151" t="s">
        <v>79</v>
      </c>
      <c r="C86" s="141" t="e">
        <f>#REF!</f>
        <v>#REF!</v>
      </c>
      <c r="D86" s="145" t="e">
        <f>#REF!</f>
        <v>#REF!</v>
      </c>
      <c r="E86" s="145" t="e">
        <f>#REF!</f>
        <v>#REF!</v>
      </c>
      <c r="F86" s="184" t="e">
        <f>#REF!</f>
        <v>#REF!</v>
      </c>
      <c r="G86" s="143" t="e">
        <f>#REF!</f>
        <v>#REF!</v>
      </c>
      <c r="H86" s="148" t="s">
        <v>79</v>
      </c>
      <c r="I86" s="148"/>
      <c r="J86" s="142" t="str">
        <f>'YARIŞMA BİLGİLERİ'!$F$21</f>
        <v>Master Kadınlar</v>
      </c>
      <c r="K86" s="145" t="str">
        <f t="shared" si="2"/>
        <v>İZMİR-Masterler Türkiye Şampiyonası</v>
      </c>
      <c r="L86" s="196" t="e">
        <f>#REF!</f>
        <v>#REF!</v>
      </c>
      <c r="M86" s="146" t="s">
        <v>186</v>
      </c>
    </row>
    <row r="87" spans="1:13" s="138" customFormat="1" ht="26.25" customHeight="1" x14ac:dyDescent="0.2">
      <c r="A87" s="140">
        <v>85</v>
      </c>
      <c r="B87" s="151" t="s">
        <v>79</v>
      </c>
      <c r="C87" s="141" t="e">
        <f>#REF!</f>
        <v>#REF!</v>
      </c>
      <c r="D87" s="145" t="e">
        <f>#REF!</f>
        <v>#REF!</v>
      </c>
      <c r="E87" s="145" t="e">
        <f>#REF!</f>
        <v>#REF!</v>
      </c>
      <c r="F87" s="184" t="e">
        <f>#REF!</f>
        <v>#REF!</v>
      </c>
      <c r="G87" s="143" t="e">
        <f>#REF!</f>
        <v>#REF!</v>
      </c>
      <c r="H87" s="148" t="s">
        <v>79</v>
      </c>
      <c r="I87" s="148"/>
      <c r="J87" s="142" t="str">
        <f>'YARIŞMA BİLGİLERİ'!$F$21</f>
        <v>Master Kadınlar</v>
      </c>
      <c r="K87" s="145" t="str">
        <f t="shared" si="2"/>
        <v>İZMİR-Masterler Türkiye Şampiyonası</v>
      </c>
      <c r="L87" s="196" t="e">
        <f>#REF!</f>
        <v>#REF!</v>
      </c>
      <c r="M87" s="146" t="s">
        <v>186</v>
      </c>
    </row>
    <row r="88" spans="1:13" s="138" customFormat="1" ht="26.25" customHeight="1" x14ac:dyDescent="0.2">
      <c r="A88" s="140">
        <v>86</v>
      </c>
      <c r="B88" s="151" t="s">
        <v>79</v>
      </c>
      <c r="C88" s="141" t="e">
        <f>#REF!</f>
        <v>#REF!</v>
      </c>
      <c r="D88" s="145" t="e">
        <f>#REF!</f>
        <v>#REF!</v>
      </c>
      <c r="E88" s="145" t="e">
        <f>#REF!</f>
        <v>#REF!</v>
      </c>
      <c r="F88" s="184" t="e">
        <f>#REF!</f>
        <v>#REF!</v>
      </c>
      <c r="G88" s="143" t="e">
        <f>#REF!</f>
        <v>#REF!</v>
      </c>
      <c r="H88" s="148" t="s">
        <v>79</v>
      </c>
      <c r="I88" s="148"/>
      <c r="J88" s="142" t="str">
        <f>'YARIŞMA BİLGİLERİ'!$F$21</f>
        <v>Master Kadınlar</v>
      </c>
      <c r="K88" s="145" t="str">
        <f t="shared" si="2"/>
        <v>İZMİR-Masterler Türkiye Şampiyonası</v>
      </c>
      <c r="L88" s="196" t="e">
        <f>#REF!</f>
        <v>#REF!</v>
      </c>
      <c r="M88" s="146" t="s">
        <v>186</v>
      </c>
    </row>
    <row r="89" spans="1:13" s="138" customFormat="1" ht="26.25" customHeight="1" x14ac:dyDescent="0.2">
      <c r="A89" s="140">
        <v>87</v>
      </c>
      <c r="B89" s="151" t="s">
        <v>79</v>
      </c>
      <c r="C89" s="141" t="e">
        <f>#REF!</f>
        <v>#REF!</v>
      </c>
      <c r="D89" s="145" t="e">
        <f>#REF!</f>
        <v>#REF!</v>
      </c>
      <c r="E89" s="145" t="e">
        <f>#REF!</f>
        <v>#REF!</v>
      </c>
      <c r="F89" s="184" t="e">
        <f>#REF!</f>
        <v>#REF!</v>
      </c>
      <c r="G89" s="143" t="e">
        <f>#REF!</f>
        <v>#REF!</v>
      </c>
      <c r="H89" s="148" t="s">
        <v>79</v>
      </c>
      <c r="I89" s="148"/>
      <c r="J89" s="142" t="str">
        <f>'YARIŞMA BİLGİLERİ'!$F$21</f>
        <v>Master Kadınlar</v>
      </c>
      <c r="K89" s="145" t="str">
        <f t="shared" si="2"/>
        <v>İZMİR-Masterler Türkiye Şampiyonası</v>
      </c>
      <c r="L89" s="196" t="e">
        <f>#REF!</f>
        <v>#REF!</v>
      </c>
      <c r="M89" s="146" t="s">
        <v>186</v>
      </c>
    </row>
    <row r="90" spans="1:13" s="138" customFormat="1" ht="26.25" customHeight="1" x14ac:dyDescent="0.2">
      <c r="A90" s="140">
        <v>88</v>
      </c>
      <c r="B90" s="151" t="s">
        <v>79</v>
      </c>
      <c r="C90" s="141" t="e">
        <f>#REF!</f>
        <v>#REF!</v>
      </c>
      <c r="D90" s="145" t="e">
        <f>#REF!</f>
        <v>#REF!</v>
      </c>
      <c r="E90" s="145" t="e">
        <f>#REF!</f>
        <v>#REF!</v>
      </c>
      <c r="F90" s="184" t="e">
        <f>#REF!</f>
        <v>#REF!</v>
      </c>
      <c r="G90" s="143" t="e">
        <f>#REF!</f>
        <v>#REF!</v>
      </c>
      <c r="H90" s="148" t="s">
        <v>79</v>
      </c>
      <c r="I90" s="148"/>
      <c r="J90" s="142" t="str">
        <f>'YARIŞMA BİLGİLERİ'!$F$21</f>
        <v>Master Kadınlar</v>
      </c>
      <c r="K90" s="145" t="str">
        <f t="shared" si="2"/>
        <v>İZMİR-Masterler Türkiye Şampiyonası</v>
      </c>
      <c r="L90" s="196" t="e">
        <f>#REF!</f>
        <v>#REF!</v>
      </c>
      <c r="M90" s="146" t="s">
        <v>186</v>
      </c>
    </row>
    <row r="91" spans="1:13" s="138" customFormat="1" ht="26.25" customHeight="1" x14ac:dyDescent="0.2">
      <c r="A91" s="140">
        <v>89</v>
      </c>
      <c r="B91" s="151" t="s">
        <v>79</v>
      </c>
      <c r="C91" s="141" t="e">
        <f>#REF!</f>
        <v>#REF!</v>
      </c>
      <c r="D91" s="145" t="e">
        <f>#REF!</f>
        <v>#REF!</v>
      </c>
      <c r="E91" s="145" t="e">
        <f>#REF!</f>
        <v>#REF!</v>
      </c>
      <c r="F91" s="184" t="e">
        <f>#REF!</f>
        <v>#REF!</v>
      </c>
      <c r="G91" s="143" t="e">
        <f>#REF!</f>
        <v>#REF!</v>
      </c>
      <c r="H91" s="148" t="s">
        <v>79</v>
      </c>
      <c r="I91" s="148"/>
      <c r="J91" s="142" t="str">
        <f>'YARIŞMA BİLGİLERİ'!$F$21</f>
        <v>Master Kadınlar</v>
      </c>
      <c r="K91" s="145" t="str">
        <f t="shared" si="2"/>
        <v>İZMİR-Masterler Türkiye Şampiyonası</v>
      </c>
      <c r="L91" s="196" t="e">
        <f>#REF!</f>
        <v>#REF!</v>
      </c>
      <c r="M91" s="146" t="s">
        <v>186</v>
      </c>
    </row>
    <row r="92" spans="1:13" s="138" customFormat="1" ht="26.25" customHeight="1" x14ac:dyDescent="0.2">
      <c r="A92" s="140">
        <v>90</v>
      </c>
      <c r="B92" s="151" t="s">
        <v>79</v>
      </c>
      <c r="C92" s="141" t="e">
        <f>#REF!</f>
        <v>#REF!</v>
      </c>
      <c r="D92" s="145" t="e">
        <f>#REF!</f>
        <v>#REF!</v>
      </c>
      <c r="E92" s="145" t="e">
        <f>#REF!</f>
        <v>#REF!</v>
      </c>
      <c r="F92" s="184" t="e">
        <f>#REF!</f>
        <v>#REF!</v>
      </c>
      <c r="G92" s="143" t="e">
        <f>#REF!</f>
        <v>#REF!</v>
      </c>
      <c r="H92" s="148" t="s">
        <v>79</v>
      </c>
      <c r="I92" s="148"/>
      <c r="J92" s="142" t="str">
        <f>'YARIŞMA BİLGİLERİ'!$F$21</f>
        <v>Master Kadınlar</v>
      </c>
      <c r="K92" s="145" t="str">
        <f t="shared" si="2"/>
        <v>İZMİR-Masterler Türkiye Şampiyonası</v>
      </c>
      <c r="L92" s="196" t="e">
        <f>#REF!</f>
        <v>#REF!</v>
      </c>
      <c r="M92" s="146" t="s">
        <v>186</v>
      </c>
    </row>
    <row r="93" spans="1:13" s="138" customFormat="1" ht="26.25" customHeight="1" x14ac:dyDescent="0.2">
      <c r="A93" s="140">
        <v>91</v>
      </c>
      <c r="B93" s="151" t="s">
        <v>79</v>
      </c>
      <c r="C93" s="141" t="e">
        <f>#REF!</f>
        <v>#REF!</v>
      </c>
      <c r="D93" s="145" t="e">
        <f>#REF!</f>
        <v>#REF!</v>
      </c>
      <c r="E93" s="145" t="e">
        <f>#REF!</f>
        <v>#REF!</v>
      </c>
      <c r="F93" s="184" t="e">
        <f>#REF!</f>
        <v>#REF!</v>
      </c>
      <c r="G93" s="143" t="e">
        <f>#REF!</f>
        <v>#REF!</v>
      </c>
      <c r="H93" s="148" t="s">
        <v>79</v>
      </c>
      <c r="I93" s="148"/>
      <c r="J93" s="142" t="str">
        <f>'YARIŞMA BİLGİLERİ'!$F$21</f>
        <v>Master Kadınlar</v>
      </c>
      <c r="K93" s="145" t="str">
        <f t="shared" si="2"/>
        <v>İZMİR-Masterler Türkiye Şampiyonası</v>
      </c>
      <c r="L93" s="196" t="e">
        <f>#REF!</f>
        <v>#REF!</v>
      </c>
      <c r="M93" s="146" t="s">
        <v>186</v>
      </c>
    </row>
    <row r="94" spans="1:13" s="138" customFormat="1" ht="26.25" customHeight="1" x14ac:dyDescent="0.2">
      <c r="A94" s="140">
        <v>92</v>
      </c>
      <c r="B94" s="151" t="s">
        <v>79</v>
      </c>
      <c r="C94" s="141" t="e">
        <f>#REF!</f>
        <v>#REF!</v>
      </c>
      <c r="D94" s="145" t="e">
        <f>#REF!</f>
        <v>#REF!</v>
      </c>
      <c r="E94" s="145" t="e">
        <f>#REF!</f>
        <v>#REF!</v>
      </c>
      <c r="F94" s="184" t="e">
        <f>#REF!</f>
        <v>#REF!</v>
      </c>
      <c r="G94" s="143" t="e">
        <f>#REF!</f>
        <v>#REF!</v>
      </c>
      <c r="H94" s="148" t="s">
        <v>79</v>
      </c>
      <c r="I94" s="148"/>
      <c r="J94" s="142" t="str">
        <f>'YARIŞMA BİLGİLERİ'!$F$21</f>
        <v>Master Kadınlar</v>
      </c>
      <c r="K94" s="145" t="str">
        <f t="shared" si="2"/>
        <v>İZMİR-Masterler Türkiye Şampiyonası</v>
      </c>
      <c r="L94" s="196" t="e">
        <f>#REF!</f>
        <v>#REF!</v>
      </c>
      <c r="M94" s="146" t="s">
        <v>186</v>
      </c>
    </row>
    <row r="95" spans="1:13" s="138" customFormat="1" ht="26.25" customHeight="1" x14ac:dyDescent="0.2">
      <c r="A95" s="140">
        <v>93</v>
      </c>
      <c r="B95" s="151" t="s">
        <v>79</v>
      </c>
      <c r="C95" s="141" t="e">
        <f>#REF!</f>
        <v>#REF!</v>
      </c>
      <c r="D95" s="145" t="e">
        <f>#REF!</f>
        <v>#REF!</v>
      </c>
      <c r="E95" s="145" t="e">
        <f>#REF!</f>
        <v>#REF!</v>
      </c>
      <c r="F95" s="184" t="e">
        <f>#REF!</f>
        <v>#REF!</v>
      </c>
      <c r="G95" s="143" t="e">
        <f>#REF!</f>
        <v>#REF!</v>
      </c>
      <c r="H95" s="148" t="s">
        <v>79</v>
      </c>
      <c r="I95" s="148"/>
      <c r="J95" s="142" t="str">
        <f>'YARIŞMA BİLGİLERİ'!$F$21</f>
        <v>Master Kadınlar</v>
      </c>
      <c r="K95" s="145" t="str">
        <f t="shared" si="2"/>
        <v>İZMİR-Masterler Türkiye Şampiyonası</v>
      </c>
      <c r="L95" s="196" t="e">
        <f>#REF!</f>
        <v>#REF!</v>
      </c>
      <c r="M95" s="146" t="s">
        <v>186</v>
      </c>
    </row>
    <row r="96" spans="1:13" s="138" customFormat="1" ht="26.25" customHeight="1" x14ac:dyDescent="0.2">
      <c r="A96" s="140">
        <v>94</v>
      </c>
      <c r="B96" s="151" t="s">
        <v>79</v>
      </c>
      <c r="C96" s="141" t="e">
        <f>#REF!</f>
        <v>#REF!</v>
      </c>
      <c r="D96" s="145" t="e">
        <f>#REF!</f>
        <v>#REF!</v>
      </c>
      <c r="E96" s="145" t="e">
        <f>#REF!</f>
        <v>#REF!</v>
      </c>
      <c r="F96" s="184" t="e">
        <f>#REF!</f>
        <v>#REF!</v>
      </c>
      <c r="G96" s="143" t="e">
        <f>#REF!</f>
        <v>#REF!</v>
      </c>
      <c r="H96" s="148" t="s">
        <v>79</v>
      </c>
      <c r="I96" s="148"/>
      <c r="J96" s="142" t="str">
        <f>'YARIŞMA BİLGİLERİ'!$F$21</f>
        <v>Master Kadınlar</v>
      </c>
      <c r="K96" s="145" t="str">
        <f t="shared" si="2"/>
        <v>İZMİR-Masterler Türkiye Şampiyonası</v>
      </c>
      <c r="L96" s="196" t="e">
        <f>#REF!</f>
        <v>#REF!</v>
      </c>
      <c r="M96" s="146" t="s">
        <v>186</v>
      </c>
    </row>
    <row r="97" spans="1:13" s="138" customFormat="1" ht="26.25" customHeight="1" x14ac:dyDescent="0.2">
      <c r="A97" s="140">
        <v>95</v>
      </c>
      <c r="B97" s="151" t="s">
        <v>79</v>
      </c>
      <c r="C97" s="141" t="e">
        <f>#REF!</f>
        <v>#REF!</v>
      </c>
      <c r="D97" s="145" t="e">
        <f>#REF!</f>
        <v>#REF!</v>
      </c>
      <c r="E97" s="145" t="e">
        <f>#REF!</f>
        <v>#REF!</v>
      </c>
      <c r="F97" s="184" t="e">
        <f>#REF!</f>
        <v>#REF!</v>
      </c>
      <c r="G97" s="143" t="e">
        <f>#REF!</f>
        <v>#REF!</v>
      </c>
      <c r="H97" s="148" t="s">
        <v>79</v>
      </c>
      <c r="I97" s="148"/>
      <c r="J97" s="142" t="str">
        <f>'YARIŞMA BİLGİLERİ'!$F$21</f>
        <v>Master Kadınlar</v>
      </c>
      <c r="K97" s="145" t="str">
        <f t="shared" si="2"/>
        <v>İZMİR-Masterler Türkiye Şampiyonası</v>
      </c>
      <c r="L97" s="196" t="e">
        <f>#REF!</f>
        <v>#REF!</v>
      </c>
      <c r="M97" s="146" t="s">
        <v>186</v>
      </c>
    </row>
    <row r="98" spans="1:13" s="138" customFormat="1" ht="26.25" customHeight="1" x14ac:dyDescent="0.2">
      <c r="A98" s="140">
        <v>96</v>
      </c>
      <c r="B98" s="151" t="s">
        <v>79</v>
      </c>
      <c r="C98" s="141" t="e">
        <f>#REF!</f>
        <v>#REF!</v>
      </c>
      <c r="D98" s="145" t="e">
        <f>#REF!</f>
        <v>#REF!</v>
      </c>
      <c r="E98" s="145" t="e">
        <f>#REF!</f>
        <v>#REF!</v>
      </c>
      <c r="F98" s="184" t="e">
        <f>#REF!</f>
        <v>#REF!</v>
      </c>
      <c r="G98" s="143" t="e">
        <f>#REF!</f>
        <v>#REF!</v>
      </c>
      <c r="H98" s="148" t="s">
        <v>79</v>
      </c>
      <c r="I98" s="148"/>
      <c r="J98" s="142" t="str">
        <f>'YARIŞMA BİLGİLERİ'!$F$21</f>
        <v>Master Kadınlar</v>
      </c>
      <c r="K98" s="145" t="str">
        <f t="shared" si="2"/>
        <v>İZMİR-Masterler Türkiye Şampiyonası</v>
      </c>
      <c r="L98" s="196" t="e">
        <f>#REF!</f>
        <v>#REF!</v>
      </c>
      <c r="M98" s="146" t="s">
        <v>186</v>
      </c>
    </row>
    <row r="99" spans="1:13" s="138" customFormat="1" ht="26.25" customHeight="1" x14ac:dyDescent="0.2">
      <c r="A99" s="140">
        <v>97</v>
      </c>
      <c r="B99" s="151" t="s">
        <v>79</v>
      </c>
      <c r="C99" s="141" t="e">
        <f>#REF!</f>
        <v>#REF!</v>
      </c>
      <c r="D99" s="145" t="e">
        <f>#REF!</f>
        <v>#REF!</v>
      </c>
      <c r="E99" s="145" t="e">
        <f>#REF!</f>
        <v>#REF!</v>
      </c>
      <c r="F99" s="184" t="e">
        <f>#REF!</f>
        <v>#REF!</v>
      </c>
      <c r="G99" s="143" t="e">
        <f>#REF!</f>
        <v>#REF!</v>
      </c>
      <c r="H99" s="148" t="s">
        <v>79</v>
      </c>
      <c r="I99" s="148"/>
      <c r="J99" s="142" t="str">
        <f>'YARIŞMA BİLGİLERİ'!$F$21</f>
        <v>Master Kadınlar</v>
      </c>
      <c r="K99" s="145" t="str">
        <f t="shared" ref="K99:K130" si="3">CONCATENATE(K$1,"-",A$1)</f>
        <v>İZMİR-Masterler Türkiye Şampiyonası</v>
      </c>
      <c r="L99" s="196" t="e">
        <f>#REF!</f>
        <v>#REF!</v>
      </c>
      <c r="M99" s="146" t="s">
        <v>186</v>
      </c>
    </row>
    <row r="100" spans="1:13" s="138" customFormat="1" ht="26.25" customHeight="1" x14ac:dyDescent="0.2">
      <c r="A100" s="140">
        <v>98</v>
      </c>
      <c r="B100" s="151" t="s">
        <v>79</v>
      </c>
      <c r="C100" s="141" t="e">
        <f>#REF!</f>
        <v>#REF!</v>
      </c>
      <c r="D100" s="145" t="e">
        <f>#REF!</f>
        <v>#REF!</v>
      </c>
      <c r="E100" s="145" t="e">
        <f>#REF!</f>
        <v>#REF!</v>
      </c>
      <c r="F100" s="184" t="e">
        <f>#REF!</f>
        <v>#REF!</v>
      </c>
      <c r="G100" s="143" t="e">
        <f>#REF!</f>
        <v>#REF!</v>
      </c>
      <c r="H100" s="148" t="s">
        <v>79</v>
      </c>
      <c r="I100" s="148"/>
      <c r="J100" s="142" t="str">
        <f>'YARIŞMA BİLGİLERİ'!$F$21</f>
        <v>Master Kadınlar</v>
      </c>
      <c r="K100" s="145" t="str">
        <f t="shared" si="3"/>
        <v>İZMİR-Masterler Türkiye Şampiyonası</v>
      </c>
      <c r="L100" s="196" t="e">
        <f>#REF!</f>
        <v>#REF!</v>
      </c>
      <c r="M100" s="146" t="s">
        <v>186</v>
      </c>
    </row>
    <row r="101" spans="1:13" s="138" customFormat="1" ht="26.25" customHeight="1" x14ac:dyDescent="0.2">
      <c r="A101" s="140">
        <v>99</v>
      </c>
      <c r="B101" s="151" t="s">
        <v>79</v>
      </c>
      <c r="C101" s="141" t="e">
        <f>#REF!</f>
        <v>#REF!</v>
      </c>
      <c r="D101" s="145" t="e">
        <f>#REF!</f>
        <v>#REF!</v>
      </c>
      <c r="E101" s="145" t="e">
        <f>#REF!</f>
        <v>#REF!</v>
      </c>
      <c r="F101" s="184" t="e">
        <f>#REF!</f>
        <v>#REF!</v>
      </c>
      <c r="G101" s="143" t="e">
        <f>#REF!</f>
        <v>#REF!</v>
      </c>
      <c r="H101" s="148" t="s">
        <v>79</v>
      </c>
      <c r="I101" s="148"/>
      <c r="J101" s="142" t="str">
        <f>'YARIŞMA BİLGİLERİ'!$F$21</f>
        <v>Master Kadınlar</v>
      </c>
      <c r="K101" s="145" t="str">
        <f t="shared" si="3"/>
        <v>İZMİR-Masterler Türkiye Şampiyonası</v>
      </c>
      <c r="L101" s="196" t="e">
        <f>#REF!</f>
        <v>#REF!</v>
      </c>
      <c r="M101" s="146" t="s">
        <v>186</v>
      </c>
    </row>
    <row r="102" spans="1:13" s="138" customFormat="1" ht="26.25" customHeight="1" x14ac:dyDescent="0.2">
      <c r="A102" s="140">
        <v>100</v>
      </c>
      <c r="B102" s="151" t="s">
        <v>79</v>
      </c>
      <c r="C102" s="141" t="e">
        <f>#REF!</f>
        <v>#REF!</v>
      </c>
      <c r="D102" s="145" t="e">
        <f>#REF!</f>
        <v>#REF!</v>
      </c>
      <c r="E102" s="145" t="e">
        <f>#REF!</f>
        <v>#REF!</v>
      </c>
      <c r="F102" s="184" t="e">
        <f>#REF!</f>
        <v>#REF!</v>
      </c>
      <c r="G102" s="143" t="e">
        <f>#REF!</f>
        <v>#REF!</v>
      </c>
      <c r="H102" s="148" t="s">
        <v>79</v>
      </c>
      <c r="I102" s="148"/>
      <c r="J102" s="142" t="str">
        <f>'YARIŞMA BİLGİLERİ'!$F$21</f>
        <v>Master Kadınlar</v>
      </c>
      <c r="K102" s="145" t="str">
        <f t="shared" si="3"/>
        <v>İZMİR-Masterler Türkiye Şampiyonası</v>
      </c>
      <c r="L102" s="196" t="e">
        <f>#REF!</f>
        <v>#REF!</v>
      </c>
      <c r="M102" s="146" t="s">
        <v>186</v>
      </c>
    </row>
    <row r="103" spans="1:13" s="138" customFormat="1" ht="26.25" customHeight="1" x14ac:dyDescent="0.2">
      <c r="A103" s="140">
        <v>101</v>
      </c>
      <c r="B103" s="151" t="s">
        <v>79</v>
      </c>
      <c r="C103" s="141" t="e">
        <f>#REF!</f>
        <v>#REF!</v>
      </c>
      <c r="D103" s="145" t="e">
        <f>#REF!</f>
        <v>#REF!</v>
      </c>
      <c r="E103" s="145" t="e">
        <f>#REF!</f>
        <v>#REF!</v>
      </c>
      <c r="F103" s="184" t="e">
        <f>#REF!</f>
        <v>#REF!</v>
      </c>
      <c r="G103" s="143" t="e">
        <f>#REF!</f>
        <v>#REF!</v>
      </c>
      <c r="H103" s="148" t="s">
        <v>79</v>
      </c>
      <c r="I103" s="148"/>
      <c r="J103" s="142" t="str">
        <f>'YARIŞMA BİLGİLERİ'!$F$21</f>
        <v>Master Kadınlar</v>
      </c>
      <c r="K103" s="145" t="str">
        <f t="shared" si="3"/>
        <v>İZMİR-Masterler Türkiye Şampiyonası</v>
      </c>
      <c r="L103" s="196" t="e">
        <f>#REF!</f>
        <v>#REF!</v>
      </c>
      <c r="M103" s="146" t="s">
        <v>186</v>
      </c>
    </row>
    <row r="104" spans="1:13" s="138" customFormat="1" ht="26.25" customHeight="1" x14ac:dyDescent="0.2">
      <c r="A104" s="140">
        <v>102</v>
      </c>
      <c r="B104" s="151" t="s">
        <v>79</v>
      </c>
      <c r="C104" s="141" t="e">
        <f>#REF!</f>
        <v>#REF!</v>
      </c>
      <c r="D104" s="145" t="e">
        <f>#REF!</f>
        <v>#REF!</v>
      </c>
      <c r="E104" s="145" t="e">
        <f>#REF!</f>
        <v>#REF!</v>
      </c>
      <c r="F104" s="184" t="e">
        <f>#REF!</f>
        <v>#REF!</v>
      </c>
      <c r="G104" s="143" t="e">
        <f>#REF!</f>
        <v>#REF!</v>
      </c>
      <c r="H104" s="148" t="s">
        <v>79</v>
      </c>
      <c r="I104" s="148"/>
      <c r="J104" s="142" t="str">
        <f>'YARIŞMA BİLGİLERİ'!$F$21</f>
        <v>Master Kadınlar</v>
      </c>
      <c r="K104" s="145" t="str">
        <f t="shared" si="3"/>
        <v>İZMİR-Masterler Türkiye Şampiyonası</v>
      </c>
      <c r="L104" s="196" t="e">
        <f>#REF!</f>
        <v>#REF!</v>
      </c>
      <c r="M104" s="146" t="s">
        <v>186</v>
      </c>
    </row>
    <row r="105" spans="1:13" s="138" customFormat="1" ht="26.25" customHeight="1" x14ac:dyDescent="0.2">
      <c r="A105" s="140">
        <v>103</v>
      </c>
      <c r="B105" s="151" t="s">
        <v>79</v>
      </c>
      <c r="C105" s="141" t="e">
        <f>#REF!</f>
        <v>#REF!</v>
      </c>
      <c r="D105" s="145" t="e">
        <f>#REF!</f>
        <v>#REF!</v>
      </c>
      <c r="E105" s="145" t="e">
        <f>#REF!</f>
        <v>#REF!</v>
      </c>
      <c r="F105" s="184" t="e">
        <f>#REF!</f>
        <v>#REF!</v>
      </c>
      <c r="G105" s="143" t="e">
        <f>#REF!</f>
        <v>#REF!</v>
      </c>
      <c r="H105" s="148" t="s">
        <v>79</v>
      </c>
      <c r="I105" s="148"/>
      <c r="J105" s="142" t="str">
        <f>'YARIŞMA BİLGİLERİ'!$F$21</f>
        <v>Master Kadınlar</v>
      </c>
      <c r="K105" s="145" t="str">
        <f t="shared" si="3"/>
        <v>İZMİR-Masterler Türkiye Şampiyonası</v>
      </c>
      <c r="L105" s="196" t="e">
        <f>#REF!</f>
        <v>#REF!</v>
      </c>
      <c r="M105" s="146" t="s">
        <v>186</v>
      </c>
    </row>
    <row r="106" spans="1:13" s="138" customFormat="1" ht="26.25" customHeight="1" x14ac:dyDescent="0.2">
      <c r="A106" s="140">
        <v>104</v>
      </c>
      <c r="B106" s="151" t="s">
        <v>79</v>
      </c>
      <c r="C106" s="141" t="e">
        <f>#REF!</f>
        <v>#REF!</v>
      </c>
      <c r="D106" s="145" t="e">
        <f>#REF!</f>
        <v>#REF!</v>
      </c>
      <c r="E106" s="145" t="e">
        <f>#REF!</f>
        <v>#REF!</v>
      </c>
      <c r="F106" s="184" t="e">
        <f>#REF!</f>
        <v>#REF!</v>
      </c>
      <c r="G106" s="143" t="e">
        <f>#REF!</f>
        <v>#REF!</v>
      </c>
      <c r="H106" s="148" t="s">
        <v>79</v>
      </c>
      <c r="I106" s="148"/>
      <c r="J106" s="142" t="str">
        <f>'YARIŞMA BİLGİLERİ'!$F$21</f>
        <v>Master Kadınlar</v>
      </c>
      <c r="K106" s="145" t="str">
        <f t="shared" si="3"/>
        <v>İZMİR-Masterler Türkiye Şampiyonası</v>
      </c>
      <c r="L106" s="196" t="e">
        <f>#REF!</f>
        <v>#REF!</v>
      </c>
      <c r="M106" s="146" t="s">
        <v>186</v>
      </c>
    </row>
    <row r="107" spans="1:13" s="138" customFormat="1" ht="26.25" customHeight="1" x14ac:dyDescent="0.2">
      <c r="A107" s="140">
        <v>105</v>
      </c>
      <c r="B107" s="151" t="s">
        <v>79</v>
      </c>
      <c r="C107" s="141" t="e">
        <f>#REF!</f>
        <v>#REF!</v>
      </c>
      <c r="D107" s="145" t="e">
        <f>#REF!</f>
        <v>#REF!</v>
      </c>
      <c r="E107" s="145" t="e">
        <f>#REF!</f>
        <v>#REF!</v>
      </c>
      <c r="F107" s="184" t="e">
        <f>#REF!</f>
        <v>#REF!</v>
      </c>
      <c r="G107" s="143" t="e">
        <f>#REF!</f>
        <v>#REF!</v>
      </c>
      <c r="H107" s="148" t="s">
        <v>79</v>
      </c>
      <c r="I107" s="148"/>
      <c r="J107" s="142" t="str">
        <f>'YARIŞMA BİLGİLERİ'!$F$21</f>
        <v>Master Kadınlar</v>
      </c>
      <c r="K107" s="145" t="str">
        <f t="shared" si="3"/>
        <v>İZMİR-Masterler Türkiye Şampiyonası</v>
      </c>
      <c r="L107" s="196" t="e">
        <f>#REF!</f>
        <v>#REF!</v>
      </c>
      <c r="M107" s="146" t="s">
        <v>186</v>
      </c>
    </row>
    <row r="108" spans="1:13" s="138" customFormat="1" ht="26.25" customHeight="1" x14ac:dyDescent="0.2">
      <c r="A108" s="140">
        <v>106</v>
      </c>
      <c r="B108" s="151" t="s">
        <v>79</v>
      </c>
      <c r="C108" s="141" t="e">
        <f>#REF!</f>
        <v>#REF!</v>
      </c>
      <c r="D108" s="145" t="e">
        <f>#REF!</f>
        <v>#REF!</v>
      </c>
      <c r="E108" s="145" t="e">
        <f>#REF!</f>
        <v>#REF!</v>
      </c>
      <c r="F108" s="184" t="e">
        <f>#REF!</f>
        <v>#REF!</v>
      </c>
      <c r="G108" s="143" t="e">
        <f>#REF!</f>
        <v>#REF!</v>
      </c>
      <c r="H108" s="148" t="s">
        <v>79</v>
      </c>
      <c r="I108" s="148"/>
      <c r="J108" s="142" t="str">
        <f>'YARIŞMA BİLGİLERİ'!$F$21</f>
        <v>Master Kadınlar</v>
      </c>
      <c r="K108" s="145" t="str">
        <f t="shared" si="3"/>
        <v>İZMİR-Masterler Türkiye Şampiyonası</v>
      </c>
      <c r="L108" s="196" t="e">
        <f>#REF!</f>
        <v>#REF!</v>
      </c>
      <c r="M108" s="146" t="s">
        <v>186</v>
      </c>
    </row>
    <row r="109" spans="1:13" s="138" customFormat="1" ht="26.25" customHeight="1" x14ac:dyDescent="0.2">
      <c r="A109" s="140">
        <v>107</v>
      </c>
      <c r="B109" s="151" t="s">
        <v>79</v>
      </c>
      <c r="C109" s="141" t="e">
        <f>#REF!</f>
        <v>#REF!</v>
      </c>
      <c r="D109" s="145" t="e">
        <f>#REF!</f>
        <v>#REF!</v>
      </c>
      <c r="E109" s="145" t="e">
        <f>#REF!</f>
        <v>#REF!</v>
      </c>
      <c r="F109" s="184" t="e">
        <f>#REF!</f>
        <v>#REF!</v>
      </c>
      <c r="G109" s="143" t="e">
        <f>#REF!</f>
        <v>#REF!</v>
      </c>
      <c r="H109" s="148" t="s">
        <v>79</v>
      </c>
      <c r="I109" s="148"/>
      <c r="J109" s="142" t="str">
        <f>'YARIŞMA BİLGİLERİ'!$F$21</f>
        <v>Master Kadınlar</v>
      </c>
      <c r="K109" s="145" t="str">
        <f t="shared" si="3"/>
        <v>İZMİR-Masterler Türkiye Şampiyonası</v>
      </c>
      <c r="L109" s="196" t="e">
        <f>#REF!</f>
        <v>#REF!</v>
      </c>
      <c r="M109" s="146" t="s">
        <v>186</v>
      </c>
    </row>
    <row r="110" spans="1:13" s="138" customFormat="1" ht="26.25" customHeight="1" x14ac:dyDescent="0.2">
      <c r="A110" s="140">
        <v>108</v>
      </c>
      <c r="B110" s="151" t="s">
        <v>176</v>
      </c>
      <c r="C110" s="141" t="e">
        <f>#REF!</f>
        <v>#REF!</v>
      </c>
      <c r="D110" s="145" t="e">
        <f>#REF!</f>
        <v>#REF!</v>
      </c>
      <c r="E110" s="145" t="e">
        <f>#REF!</f>
        <v>#REF!</v>
      </c>
      <c r="F110" s="147" t="e">
        <f>#REF!</f>
        <v>#REF!</v>
      </c>
      <c r="G110" s="148" t="e">
        <f>#REF!</f>
        <v>#REF!</v>
      </c>
      <c r="H110" s="148" t="s">
        <v>176</v>
      </c>
      <c r="I110" s="148"/>
      <c r="J110" s="142" t="str">
        <f>'YARIŞMA BİLGİLERİ'!$F$21</f>
        <v>Master Kadınlar</v>
      </c>
      <c r="K110" s="145" t="str">
        <f t="shared" si="3"/>
        <v>İZMİR-Masterler Türkiye Şampiyonası</v>
      </c>
      <c r="L110" s="196" t="e">
        <f>#REF!</f>
        <v>#REF!</v>
      </c>
      <c r="M110" s="146" t="s">
        <v>186</v>
      </c>
    </row>
    <row r="111" spans="1:13" s="138" customFormat="1" ht="26.25" customHeight="1" x14ac:dyDescent="0.2">
      <c r="A111" s="140">
        <v>109</v>
      </c>
      <c r="B111" s="151" t="s">
        <v>176</v>
      </c>
      <c r="C111" s="141" t="e">
        <f>#REF!</f>
        <v>#REF!</v>
      </c>
      <c r="D111" s="145" t="e">
        <f>#REF!</f>
        <v>#REF!</v>
      </c>
      <c r="E111" s="145" t="e">
        <f>#REF!</f>
        <v>#REF!</v>
      </c>
      <c r="F111" s="147" t="e">
        <f>#REF!</f>
        <v>#REF!</v>
      </c>
      <c r="G111" s="148" t="e">
        <f>#REF!</f>
        <v>#REF!</v>
      </c>
      <c r="H111" s="148" t="s">
        <v>176</v>
      </c>
      <c r="I111" s="148"/>
      <c r="J111" s="142" t="str">
        <f>'YARIŞMA BİLGİLERİ'!$F$21</f>
        <v>Master Kadınlar</v>
      </c>
      <c r="K111" s="145" t="str">
        <f t="shared" si="3"/>
        <v>İZMİR-Masterler Türkiye Şampiyonası</v>
      </c>
      <c r="L111" s="196" t="e">
        <f>#REF!</f>
        <v>#REF!</v>
      </c>
      <c r="M111" s="146" t="s">
        <v>186</v>
      </c>
    </row>
    <row r="112" spans="1:13" s="138" customFormat="1" ht="26.25" customHeight="1" x14ac:dyDescent="0.2">
      <c r="A112" s="140">
        <v>110</v>
      </c>
      <c r="B112" s="151" t="s">
        <v>176</v>
      </c>
      <c r="C112" s="141" t="e">
        <f>#REF!</f>
        <v>#REF!</v>
      </c>
      <c r="D112" s="145" t="e">
        <f>#REF!</f>
        <v>#REF!</v>
      </c>
      <c r="E112" s="145" t="e">
        <f>#REF!</f>
        <v>#REF!</v>
      </c>
      <c r="F112" s="147" t="e">
        <f>#REF!</f>
        <v>#REF!</v>
      </c>
      <c r="G112" s="148" t="e">
        <f>#REF!</f>
        <v>#REF!</v>
      </c>
      <c r="H112" s="148" t="s">
        <v>176</v>
      </c>
      <c r="I112" s="148"/>
      <c r="J112" s="142" t="str">
        <f>'YARIŞMA BİLGİLERİ'!$F$21</f>
        <v>Master Kadınlar</v>
      </c>
      <c r="K112" s="145" t="str">
        <f t="shared" si="3"/>
        <v>İZMİR-Masterler Türkiye Şampiyonası</v>
      </c>
      <c r="L112" s="196" t="e">
        <f>#REF!</f>
        <v>#REF!</v>
      </c>
      <c r="M112" s="146" t="s">
        <v>186</v>
      </c>
    </row>
    <row r="113" spans="1:13" s="138" customFormat="1" ht="26.25" customHeight="1" x14ac:dyDescent="0.2">
      <c r="A113" s="140">
        <v>111</v>
      </c>
      <c r="B113" s="151" t="s">
        <v>176</v>
      </c>
      <c r="C113" s="141" t="e">
        <f>#REF!</f>
        <v>#REF!</v>
      </c>
      <c r="D113" s="145" t="e">
        <f>#REF!</f>
        <v>#REF!</v>
      </c>
      <c r="E113" s="145" t="e">
        <f>#REF!</f>
        <v>#REF!</v>
      </c>
      <c r="F113" s="147" t="e">
        <f>#REF!</f>
        <v>#REF!</v>
      </c>
      <c r="G113" s="148" t="e">
        <f>#REF!</f>
        <v>#REF!</v>
      </c>
      <c r="H113" s="148" t="s">
        <v>176</v>
      </c>
      <c r="I113" s="148"/>
      <c r="J113" s="142" t="str">
        <f>'YARIŞMA BİLGİLERİ'!$F$21</f>
        <v>Master Kadınlar</v>
      </c>
      <c r="K113" s="145" t="str">
        <f t="shared" si="3"/>
        <v>İZMİR-Masterler Türkiye Şampiyonası</v>
      </c>
      <c r="L113" s="196" t="e">
        <f>#REF!</f>
        <v>#REF!</v>
      </c>
      <c r="M113" s="146" t="s">
        <v>186</v>
      </c>
    </row>
    <row r="114" spans="1:13" s="138" customFormat="1" ht="26.25" customHeight="1" x14ac:dyDescent="0.2">
      <c r="A114" s="140">
        <v>112</v>
      </c>
      <c r="B114" s="151" t="s">
        <v>176</v>
      </c>
      <c r="C114" s="141" t="e">
        <f>#REF!</f>
        <v>#REF!</v>
      </c>
      <c r="D114" s="145" t="e">
        <f>#REF!</f>
        <v>#REF!</v>
      </c>
      <c r="E114" s="145" t="e">
        <f>#REF!</f>
        <v>#REF!</v>
      </c>
      <c r="F114" s="147" t="e">
        <f>#REF!</f>
        <v>#REF!</v>
      </c>
      <c r="G114" s="148" t="e">
        <f>#REF!</f>
        <v>#REF!</v>
      </c>
      <c r="H114" s="148" t="s">
        <v>176</v>
      </c>
      <c r="I114" s="148"/>
      <c r="J114" s="142" t="str">
        <f>'YARIŞMA BİLGİLERİ'!$F$21</f>
        <v>Master Kadınlar</v>
      </c>
      <c r="K114" s="145" t="str">
        <f t="shared" si="3"/>
        <v>İZMİR-Masterler Türkiye Şampiyonası</v>
      </c>
      <c r="L114" s="196" t="e">
        <f>#REF!</f>
        <v>#REF!</v>
      </c>
      <c r="M114" s="146" t="s">
        <v>186</v>
      </c>
    </row>
    <row r="115" spans="1:13" s="138" customFormat="1" ht="26.25" customHeight="1" x14ac:dyDescent="0.2">
      <c r="A115" s="140">
        <v>113</v>
      </c>
      <c r="B115" s="151" t="s">
        <v>176</v>
      </c>
      <c r="C115" s="141" t="e">
        <f>#REF!</f>
        <v>#REF!</v>
      </c>
      <c r="D115" s="145" t="e">
        <f>#REF!</f>
        <v>#REF!</v>
      </c>
      <c r="E115" s="145" t="e">
        <f>#REF!</f>
        <v>#REF!</v>
      </c>
      <c r="F115" s="147" t="e">
        <f>#REF!</f>
        <v>#REF!</v>
      </c>
      <c r="G115" s="148" t="e">
        <f>#REF!</f>
        <v>#REF!</v>
      </c>
      <c r="H115" s="148" t="s">
        <v>176</v>
      </c>
      <c r="I115" s="148"/>
      <c r="J115" s="142" t="str">
        <f>'YARIŞMA BİLGİLERİ'!$F$21</f>
        <v>Master Kadınlar</v>
      </c>
      <c r="K115" s="145" t="str">
        <f t="shared" si="3"/>
        <v>İZMİR-Masterler Türkiye Şampiyonası</v>
      </c>
      <c r="L115" s="196" t="e">
        <f>#REF!</f>
        <v>#REF!</v>
      </c>
      <c r="M115" s="146" t="s">
        <v>186</v>
      </c>
    </row>
    <row r="116" spans="1:13" s="138" customFormat="1" ht="26.25" customHeight="1" x14ac:dyDescent="0.2">
      <c r="A116" s="140">
        <v>114</v>
      </c>
      <c r="B116" s="151" t="s">
        <v>176</v>
      </c>
      <c r="C116" s="141" t="e">
        <f>#REF!</f>
        <v>#REF!</v>
      </c>
      <c r="D116" s="145" t="e">
        <f>#REF!</f>
        <v>#REF!</v>
      </c>
      <c r="E116" s="145" t="e">
        <f>#REF!</f>
        <v>#REF!</v>
      </c>
      <c r="F116" s="147" t="e">
        <f>#REF!</f>
        <v>#REF!</v>
      </c>
      <c r="G116" s="148" t="e">
        <f>#REF!</f>
        <v>#REF!</v>
      </c>
      <c r="H116" s="148" t="s">
        <v>176</v>
      </c>
      <c r="I116" s="148"/>
      <c r="J116" s="142" t="str">
        <f>'YARIŞMA BİLGİLERİ'!$F$21</f>
        <v>Master Kadınlar</v>
      </c>
      <c r="K116" s="145" t="str">
        <f t="shared" si="3"/>
        <v>İZMİR-Masterler Türkiye Şampiyonası</v>
      </c>
      <c r="L116" s="196" t="e">
        <f>#REF!</f>
        <v>#REF!</v>
      </c>
      <c r="M116" s="146" t="s">
        <v>186</v>
      </c>
    </row>
    <row r="117" spans="1:13" s="138" customFormat="1" ht="26.25" customHeight="1" x14ac:dyDescent="0.2">
      <c r="A117" s="140">
        <v>115</v>
      </c>
      <c r="B117" s="151" t="s">
        <v>176</v>
      </c>
      <c r="C117" s="141" t="e">
        <f>#REF!</f>
        <v>#REF!</v>
      </c>
      <c r="D117" s="145" t="e">
        <f>#REF!</f>
        <v>#REF!</v>
      </c>
      <c r="E117" s="145" t="e">
        <f>#REF!</f>
        <v>#REF!</v>
      </c>
      <c r="F117" s="147" t="e">
        <f>#REF!</f>
        <v>#REF!</v>
      </c>
      <c r="G117" s="148" t="e">
        <f>#REF!</f>
        <v>#REF!</v>
      </c>
      <c r="H117" s="148" t="s">
        <v>176</v>
      </c>
      <c r="I117" s="148"/>
      <c r="J117" s="142" t="str">
        <f>'YARIŞMA BİLGİLERİ'!$F$21</f>
        <v>Master Kadınlar</v>
      </c>
      <c r="K117" s="145" t="str">
        <f t="shared" si="3"/>
        <v>İZMİR-Masterler Türkiye Şampiyonası</v>
      </c>
      <c r="L117" s="196" t="e">
        <f>#REF!</f>
        <v>#REF!</v>
      </c>
      <c r="M117" s="146" t="s">
        <v>186</v>
      </c>
    </row>
    <row r="118" spans="1:13" s="138" customFormat="1" ht="26.25" customHeight="1" x14ac:dyDescent="0.2">
      <c r="A118" s="140">
        <v>116</v>
      </c>
      <c r="B118" s="151" t="s">
        <v>176</v>
      </c>
      <c r="C118" s="141" t="e">
        <f>#REF!</f>
        <v>#REF!</v>
      </c>
      <c r="D118" s="145" t="e">
        <f>#REF!</f>
        <v>#REF!</v>
      </c>
      <c r="E118" s="145" t="e">
        <f>#REF!</f>
        <v>#REF!</v>
      </c>
      <c r="F118" s="147" t="e">
        <f>#REF!</f>
        <v>#REF!</v>
      </c>
      <c r="G118" s="148" t="e">
        <f>#REF!</f>
        <v>#REF!</v>
      </c>
      <c r="H118" s="148" t="s">
        <v>176</v>
      </c>
      <c r="I118" s="148"/>
      <c r="J118" s="142" t="str">
        <f>'YARIŞMA BİLGİLERİ'!$F$21</f>
        <v>Master Kadınlar</v>
      </c>
      <c r="K118" s="145" t="str">
        <f t="shared" si="3"/>
        <v>İZMİR-Masterler Türkiye Şampiyonası</v>
      </c>
      <c r="L118" s="196" t="e">
        <f>#REF!</f>
        <v>#REF!</v>
      </c>
      <c r="M118" s="146" t="s">
        <v>186</v>
      </c>
    </row>
    <row r="119" spans="1:13" s="138" customFormat="1" ht="26.25" customHeight="1" x14ac:dyDescent="0.2">
      <c r="A119" s="140">
        <v>117</v>
      </c>
      <c r="B119" s="151" t="s">
        <v>176</v>
      </c>
      <c r="C119" s="141" t="e">
        <f>#REF!</f>
        <v>#REF!</v>
      </c>
      <c r="D119" s="145" t="e">
        <f>#REF!</f>
        <v>#REF!</v>
      </c>
      <c r="E119" s="145" t="e">
        <f>#REF!</f>
        <v>#REF!</v>
      </c>
      <c r="F119" s="147" t="e">
        <f>#REF!</f>
        <v>#REF!</v>
      </c>
      <c r="G119" s="148" t="e">
        <f>#REF!</f>
        <v>#REF!</v>
      </c>
      <c r="H119" s="148" t="s">
        <v>176</v>
      </c>
      <c r="I119" s="148"/>
      <c r="J119" s="142" t="str">
        <f>'YARIŞMA BİLGİLERİ'!$F$21</f>
        <v>Master Kadınlar</v>
      </c>
      <c r="K119" s="145" t="str">
        <f t="shared" si="3"/>
        <v>İZMİR-Masterler Türkiye Şampiyonası</v>
      </c>
      <c r="L119" s="196" t="e">
        <f>#REF!</f>
        <v>#REF!</v>
      </c>
      <c r="M119" s="146" t="s">
        <v>186</v>
      </c>
    </row>
    <row r="120" spans="1:13" s="138" customFormat="1" ht="26.25" customHeight="1" x14ac:dyDescent="0.2">
      <c r="A120" s="140">
        <v>118</v>
      </c>
      <c r="B120" s="151" t="s">
        <v>176</v>
      </c>
      <c r="C120" s="141" t="e">
        <f>#REF!</f>
        <v>#REF!</v>
      </c>
      <c r="D120" s="145" t="e">
        <f>#REF!</f>
        <v>#REF!</v>
      </c>
      <c r="E120" s="145" t="e">
        <f>#REF!</f>
        <v>#REF!</v>
      </c>
      <c r="F120" s="147" t="e">
        <f>#REF!</f>
        <v>#REF!</v>
      </c>
      <c r="G120" s="148" t="e">
        <f>#REF!</f>
        <v>#REF!</v>
      </c>
      <c r="H120" s="148" t="s">
        <v>176</v>
      </c>
      <c r="I120" s="148"/>
      <c r="J120" s="142" t="str">
        <f>'YARIŞMA BİLGİLERİ'!$F$21</f>
        <v>Master Kadınlar</v>
      </c>
      <c r="K120" s="145" t="str">
        <f t="shared" si="3"/>
        <v>İZMİR-Masterler Türkiye Şampiyonası</v>
      </c>
      <c r="L120" s="196" t="e">
        <f>#REF!</f>
        <v>#REF!</v>
      </c>
      <c r="M120" s="146" t="s">
        <v>186</v>
      </c>
    </row>
    <row r="121" spans="1:13" s="138" customFormat="1" ht="26.25" customHeight="1" x14ac:dyDescent="0.2">
      <c r="A121" s="140">
        <v>119</v>
      </c>
      <c r="B121" s="151" t="s">
        <v>176</v>
      </c>
      <c r="C121" s="141" t="e">
        <f>#REF!</f>
        <v>#REF!</v>
      </c>
      <c r="D121" s="145" t="e">
        <f>#REF!</f>
        <v>#REF!</v>
      </c>
      <c r="E121" s="145" t="e">
        <f>#REF!</f>
        <v>#REF!</v>
      </c>
      <c r="F121" s="147" t="e">
        <f>#REF!</f>
        <v>#REF!</v>
      </c>
      <c r="G121" s="148" t="e">
        <f>#REF!</f>
        <v>#REF!</v>
      </c>
      <c r="H121" s="148" t="s">
        <v>176</v>
      </c>
      <c r="I121" s="148"/>
      <c r="J121" s="142" t="str">
        <f>'YARIŞMA BİLGİLERİ'!$F$21</f>
        <v>Master Kadınlar</v>
      </c>
      <c r="K121" s="145" t="str">
        <f t="shared" si="3"/>
        <v>İZMİR-Masterler Türkiye Şampiyonası</v>
      </c>
      <c r="L121" s="196" t="e">
        <f>#REF!</f>
        <v>#REF!</v>
      </c>
      <c r="M121" s="146" t="s">
        <v>186</v>
      </c>
    </row>
    <row r="122" spans="1:13" s="138" customFormat="1" ht="26.25" customHeight="1" x14ac:dyDescent="0.2">
      <c r="A122" s="140">
        <v>120</v>
      </c>
      <c r="B122" s="151" t="s">
        <v>176</v>
      </c>
      <c r="C122" s="141" t="e">
        <f>#REF!</f>
        <v>#REF!</v>
      </c>
      <c r="D122" s="145" t="e">
        <f>#REF!</f>
        <v>#REF!</v>
      </c>
      <c r="E122" s="145" t="e">
        <f>#REF!</f>
        <v>#REF!</v>
      </c>
      <c r="F122" s="147" t="e">
        <f>#REF!</f>
        <v>#REF!</v>
      </c>
      <c r="G122" s="148" t="e">
        <f>#REF!</f>
        <v>#REF!</v>
      </c>
      <c r="H122" s="148" t="s">
        <v>176</v>
      </c>
      <c r="I122" s="148"/>
      <c r="J122" s="142" t="str">
        <f>'YARIŞMA BİLGİLERİ'!$F$21</f>
        <v>Master Kadınlar</v>
      </c>
      <c r="K122" s="145" t="str">
        <f t="shared" si="3"/>
        <v>İZMİR-Masterler Türkiye Şampiyonası</v>
      </c>
      <c r="L122" s="196" t="e">
        <f>#REF!</f>
        <v>#REF!</v>
      </c>
      <c r="M122" s="146" t="s">
        <v>186</v>
      </c>
    </row>
    <row r="123" spans="1:13" s="138" customFormat="1" ht="26.25" customHeight="1" x14ac:dyDescent="0.2">
      <c r="A123" s="140">
        <v>121</v>
      </c>
      <c r="B123" s="151" t="s">
        <v>176</v>
      </c>
      <c r="C123" s="141" t="e">
        <f>#REF!</f>
        <v>#REF!</v>
      </c>
      <c r="D123" s="145" t="e">
        <f>#REF!</f>
        <v>#REF!</v>
      </c>
      <c r="E123" s="145" t="e">
        <f>#REF!</f>
        <v>#REF!</v>
      </c>
      <c r="F123" s="147" t="e">
        <f>#REF!</f>
        <v>#REF!</v>
      </c>
      <c r="G123" s="148" t="e">
        <f>#REF!</f>
        <v>#REF!</v>
      </c>
      <c r="H123" s="148" t="s">
        <v>176</v>
      </c>
      <c r="I123" s="148"/>
      <c r="J123" s="142" t="str">
        <f>'YARIŞMA BİLGİLERİ'!$F$21</f>
        <v>Master Kadınlar</v>
      </c>
      <c r="K123" s="145" t="str">
        <f t="shared" si="3"/>
        <v>İZMİR-Masterler Türkiye Şampiyonası</v>
      </c>
      <c r="L123" s="196" t="e">
        <f>#REF!</f>
        <v>#REF!</v>
      </c>
      <c r="M123" s="146" t="s">
        <v>186</v>
      </c>
    </row>
    <row r="124" spans="1:13" s="138" customFormat="1" ht="26.25" customHeight="1" x14ac:dyDescent="0.2">
      <c r="A124" s="140">
        <v>122</v>
      </c>
      <c r="B124" s="151" t="s">
        <v>176</v>
      </c>
      <c r="C124" s="141" t="e">
        <f>#REF!</f>
        <v>#REF!</v>
      </c>
      <c r="D124" s="145" t="e">
        <f>#REF!</f>
        <v>#REF!</v>
      </c>
      <c r="E124" s="145" t="e">
        <f>#REF!</f>
        <v>#REF!</v>
      </c>
      <c r="F124" s="147" t="e">
        <f>#REF!</f>
        <v>#REF!</v>
      </c>
      <c r="G124" s="148" t="e">
        <f>#REF!</f>
        <v>#REF!</v>
      </c>
      <c r="H124" s="148" t="s">
        <v>176</v>
      </c>
      <c r="I124" s="148"/>
      <c r="J124" s="142" t="str">
        <f>'YARIŞMA BİLGİLERİ'!$F$21</f>
        <v>Master Kadınlar</v>
      </c>
      <c r="K124" s="145" t="str">
        <f t="shared" si="3"/>
        <v>İZMİR-Masterler Türkiye Şampiyonası</v>
      </c>
      <c r="L124" s="196" t="e">
        <f>#REF!</f>
        <v>#REF!</v>
      </c>
      <c r="M124" s="146" t="s">
        <v>186</v>
      </c>
    </row>
    <row r="125" spans="1:13" s="138" customFormat="1" ht="26.25" customHeight="1" x14ac:dyDescent="0.2">
      <c r="A125" s="140">
        <v>123</v>
      </c>
      <c r="B125" s="151" t="s">
        <v>176</v>
      </c>
      <c r="C125" s="141" t="e">
        <f>#REF!</f>
        <v>#REF!</v>
      </c>
      <c r="D125" s="145" t="e">
        <f>#REF!</f>
        <v>#REF!</v>
      </c>
      <c r="E125" s="145" t="e">
        <f>#REF!</f>
        <v>#REF!</v>
      </c>
      <c r="F125" s="147" t="e">
        <f>#REF!</f>
        <v>#REF!</v>
      </c>
      <c r="G125" s="148" t="e">
        <f>#REF!</f>
        <v>#REF!</v>
      </c>
      <c r="H125" s="148" t="s">
        <v>176</v>
      </c>
      <c r="I125" s="148"/>
      <c r="J125" s="142" t="str">
        <f>'YARIŞMA BİLGİLERİ'!$F$21</f>
        <v>Master Kadınlar</v>
      </c>
      <c r="K125" s="145" t="str">
        <f t="shared" si="3"/>
        <v>İZMİR-Masterler Türkiye Şampiyonası</v>
      </c>
      <c r="L125" s="196" t="e">
        <f>#REF!</f>
        <v>#REF!</v>
      </c>
      <c r="M125" s="146" t="s">
        <v>186</v>
      </c>
    </row>
    <row r="126" spans="1:13" s="138" customFormat="1" ht="26.25" customHeight="1" x14ac:dyDescent="0.2">
      <c r="A126" s="140">
        <v>124</v>
      </c>
      <c r="B126" s="151" t="s">
        <v>176</v>
      </c>
      <c r="C126" s="141" t="e">
        <f>#REF!</f>
        <v>#REF!</v>
      </c>
      <c r="D126" s="145" t="e">
        <f>#REF!</f>
        <v>#REF!</v>
      </c>
      <c r="E126" s="145" t="e">
        <f>#REF!</f>
        <v>#REF!</v>
      </c>
      <c r="F126" s="147" t="e">
        <f>#REF!</f>
        <v>#REF!</v>
      </c>
      <c r="G126" s="148" t="e">
        <f>#REF!</f>
        <v>#REF!</v>
      </c>
      <c r="H126" s="148" t="s">
        <v>176</v>
      </c>
      <c r="I126" s="148"/>
      <c r="J126" s="142" t="str">
        <f>'YARIŞMA BİLGİLERİ'!$F$21</f>
        <v>Master Kadınlar</v>
      </c>
      <c r="K126" s="145" t="str">
        <f t="shared" si="3"/>
        <v>İZMİR-Masterler Türkiye Şampiyonası</v>
      </c>
      <c r="L126" s="196" t="e">
        <f>#REF!</f>
        <v>#REF!</v>
      </c>
      <c r="M126" s="146" t="s">
        <v>186</v>
      </c>
    </row>
    <row r="127" spans="1:13" s="138" customFormat="1" ht="26.25" customHeight="1" x14ac:dyDescent="0.2">
      <c r="A127" s="140">
        <v>125</v>
      </c>
      <c r="B127" s="151" t="s">
        <v>176</v>
      </c>
      <c r="C127" s="141" t="e">
        <f>#REF!</f>
        <v>#REF!</v>
      </c>
      <c r="D127" s="145" t="e">
        <f>#REF!</f>
        <v>#REF!</v>
      </c>
      <c r="E127" s="145" t="e">
        <f>#REF!</f>
        <v>#REF!</v>
      </c>
      <c r="F127" s="147" t="e">
        <f>#REF!</f>
        <v>#REF!</v>
      </c>
      <c r="G127" s="148" t="e">
        <f>#REF!</f>
        <v>#REF!</v>
      </c>
      <c r="H127" s="148" t="s">
        <v>176</v>
      </c>
      <c r="I127" s="148"/>
      <c r="J127" s="142" t="str">
        <f>'YARIŞMA BİLGİLERİ'!$F$21</f>
        <v>Master Kadınlar</v>
      </c>
      <c r="K127" s="145" t="str">
        <f t="shared" si="3"/>
        <v>İZMİR-Masterler Türkiye Şampiyonası</v>
      </c>
      <c r="L127" s="196" t="e">
        <f>#REF!</f>
        <v>#REF!</v>
      </c>
      <c r="M127" s="146" t="s">
        <v>186</v>
      </c>
    </row>
    <row r="128" spans="1:13" s="138" customFormat="1" ht="26.25" customHeight="1" x14ac:dyDescent="0.2">
      <c r="A128" s="140">
        <v>126</v>
      </c>
      <c r="B128" s="151" t="s">
        <v>176</v>
      </c>
      <c r="C128" s="141" t="e">
        <f>#REF!</f>
        <v>#REF!</v>
      </c>
      <c r="D128" s="145" t="e">
        <f>#REF!</f>
        <v>#REF!</v>
      </c>
      <c r="E128" s="145" t="e">
        <f>#REF!</f>
        <v>#REF!</v>
      </c>
      <c r="F128" s="147" t="e">
        <f>#REF!</f>
        <v>#REF!</v>
      </c>
      <c r="G128" s="148" t="e">
        <f>#REF!</f>
        <v>#REF!</v>
      </c>
      <c r="H128" s="148" t="s">
        <v>176</v>
      </c>
      <c r="I128" s="148"/>
      <c r="J128" s="142" t="str">
        <f>'YARIŞMA BİLGİLERİ'!$F$21</f>
        <v>Master Kadınlar</v>
      </c>
      <c r="K128" s="145" t="str">
        <f t="shared" si="3"/>
        <v>İZMİR-Masterler Türkiye Şampiyonası</v>
      </c>
      <c r="L128" s="196" t="e">
        <f>#REF!</f>
        <v>#REF!</v>
      </c>
      <c r="M128" s="146" t="s">
        <v>186</v>
      </c>
    </row>
    <row r="129" spans="1:13" s="138" customFormat="1" ht="26.25" customHeight="1" x14ac:dyDescent="0.2">
      <c r="A129" s="140">
        <v>127</v>
      </c>
      <c r="B129" s="151" t="s">
        <v>176</v>
      </c>
      <c r="C129" s="141" t="e">
        <f>#REF!</f>
        <v>#REF!</v>
      </c>
      <c r="D129" s="145" t="e">
        <f>#REF!</f>
        <v>#REF!</v>
      </c>
      <c r="E129" s="145" t="e">
        <f>#REF!</f>
        <v>#REF!</v>
      </c>
      <c r="F129" s="147" t="e">
        <f>#REF!</f>
        <v>#REF!</v>
      </c>
      <c r="G129" s="148" t="e">
        <f>#REF!</f>
        <v>#REF!</v>
      </c>
      <c r="H129" s="148" t="s">
        <v>176</v>
      </c>
      <c r="I129" s="148"/>
      <c r="J129" s="142" t="str">
        <f>'YARIŞMA BİLGİLERİ'!$F$21</f>
        <v>Master Kadınlar</v>
      </c>
      <c r="K129" s="145" t="str">
        <f t="shared" si="3"/>
        <v>İZMİR-Masterler Türkiye Şampiyonası</v>
      </c>
      <c r="L129" s="196" t="e">
        <f>#REF!</f>
        <v>#REF!</v>
      </c>
      <c r="M129" s="146" t="s">
        <v>186</v>
      </c>
    </row>
    <row r="130" spans="1:13" s="138" customFormat="1" ht="26.25" customHeight="1" x14ac:dyDescent="0.2">
      <c r="A130" s="140">
        <v>128</v>
      </c>
      <c r="B130" s="151" t="s">
        <v>176</v>
      </c>
      <c r="C130" s="141" t="e">
        <f>#REF!</f>
        <v>#REF!</v>
      </c>
      <c r="D130" s="145" t="e">
        <f>#REF!</f>
        <v>#REF!</v>
      </c>
      <c r="E130" s="145" t="e">
        <f>#REF!</f>
        <v>#REF!</v>
      </c>
      <c r="F130" s="147" t="e">
        <f>#REF!</f>
        <v>#REF!</v>
      </c>
      <c r="G130" s="148" t="e">
        <f>#REF!</f>
        <v>#REF!</v>
      </c>
      <c r="H130" s="148" t="s">
        <v>176</v>
      </c>
      <c r="I130" s="148"/>
      <c r="J130" s="142" t="str">
        <f>'YARIŞMA BİLGİLERİ'!$F$21</f>
        <v>Master Kadınlar</v>
      </c>
      <c r="K130" s="145" t="str">
        <f t="shared" si="3"/>
        <v>İZMİR-Masterler Türkiye Şampiyonası</v>
      </c>
      <c r="L130" s="196" t="e">
        <f>#REF!</f>
        <v>#REF!</v>
      </c>
      <c r="M130" s="146" t="s">
        <v>186</v>
      </c>
    </row>
    <row r="131" spans="1:13" s="138" customFormat="1" ht="26.25" customHeight="1" x14ac:dyDescent="0.2">
      <c r="A131" s="140">
        <v>129</v>
      </c>
      <c r="B131" s="151" t="s">
        <v>176</v>
      </c>
      <c r="C131" s="141" t="e">
        <f>#REF!</f>
        <v>#REF!</v>
      </c>
      <c r="D131" s="145" t="e">
        <f>#REF!</f>
        <v>#REF!</v>
      </c>
      <c r="E131" s="145" t="e">
        <f>#REF!</f>
        <v>#REF!</v>
      </c>
      <c r="F131" s="147" t="e">
        <f>#REF!</f>
        <v>#REF!</v>
      </c>
      <c r="G131" s="148" t="e">
        <f>#REF!</f>
        <v>#REF!</v>
      </c>
      <c r="H131" s="148" t="s">
        <v>176</v>
      </c>
      <c r="I131" s="148"/>
      <c r="J131" s="142" t="str">
        <f>'YARIŞMA BİLGİLERİ'!$F$21</f>
        <v>Master Kadınlar</v>
      </c>
      <c r="K131" s="145" t="str">
        <f t="shared" ref="K131:K149" si="4">CONCATENATE(K$1,"-",A$1)</f>
        <v>İZMİR-Masterler Türkiye Şampiyonası</v>
      </c>
      <c r="L131" s="196" t="e">
        <f>#REF!</f>
        <v>#REF!</v>
      </c>
      <c r="M131" s="146" t="s">
        <v>186</v>
      </c>
    </row>
    <row r="132" spans="1:13" s="138" customFormat="1" ht="26.25" customHeight="1" x14ac:dyDescent="0.2">
      <c r="A132" s="140">
        <v>130</v>
      </c>
      <c r="B132" s="151" t="s">
        <v>176</v>
      </c>
      <c r="C132" s="141" t="e">
        <f>#REF!</f>
        <v>#REF!</v>
      </c>
      <c r="D132" s="145" t="e">
        <f>#REF!</f>
        <v>#REF!</v>
      </c>
      <c r="E132" s="145" t="e">
        <f>#REF!</f>
        <v>#REF!</v>
      </c>
      <c r="F132" s="147" t="e">
        <f>#REF!</f>
        <v>#REF!</v>
      </c>
      <c r="G132" s="148" t="e">
        <f>#REF!</f>
        <v>#REF!</v>
      </c>
      <c r="H132" s="148" t="s">
        <v>176</v>
      </c>
      <c r="I132" s="148"/>
      <c r="J132" s="142" t="str">
        <f>'YARIŞMA BİLGİLERİ'!$F$21</f>
        <v>Master Kadınlar</v>
      </c>
      <c r="K132" s="145" t="str">
        <f t="shared" si="4"/>
        <v>İZMİR-Masterler Türkiye Şampiyonası</v>
      </c>
      <c r="L132" s="196" t="e">
        <f>#REF!</f>
        <v>#REF!</v>
      </c>
      <c r="M132" s="146" t="s">
        <v>186</v>
      </c>
    </row>
    <row r="133" spans="1:13" s="138" customFormat="1" ht="26.25" customHeight="1" x14ac:dyDescent="0.2">
      <c r="A133" s="140">
        <v>131</v>
      </c>
      <c r="B133" s="151" t="s">
        <v>176</v>
      </c>
      <c r="C133" s="141" t="e">
        <f>#REF!</f>
        <v>#REF!</v>
      </c>
      <c r="D133" s="145" t="e">
        <f>#REF!</f>
        <v>#REF!</v>
      </c>
      <c r="E133" s="145" t="e">
        <f>#REF!</f>
        <v>#REF!</v>
      </c>
      <c r="F133" s="147" t="e">
        <f>#REF!</f>
        <v>#REF!</v>
      </c>
      <c r="G133" s="148" t="e">
        <f>#REF!</f>
        <v>#REF!</v>
      </c>
      <c r="H133" s="148" t="s">
        <v>176</v>
      </c>
      <c r="I133" s="148"/>
      <c r="J133" s="142" t="str">
        <f>'YARIŞMA BİLGİLERİ'!$F$21</f>
        <v>Master Kadınlar</v>
      </c>
      <c r="K133" s="145" t="str">
        <f t="shared" si="4"/>
        <v>İZMİR-Masterler Türkiye Şampiyonası</v>
      </c>
      <c r="L133" s="196" t="e">
        <f>#REF!</f>
        <v>#REF!</v>
      </c>
      <c r="M133" s="146" t="s">
        <v>186</v>
      </c>
    </row>
    <row r="134" spans="1:13" s="138" customFormat="1" ht="26.25" customHeight="1" x14ac:dyDescent="0.2">
      <c r="A134" s="140">
        <v>132</v>
      </c>
      <c r="B134" s="151" t="s">
        <v>176</v>
      </c>
      <c r="C134" s="141" t="e">
        <f>#REF!</f>
        <v>#REF!</v>
      </c>
      <c r="D134" s="145" t="e">
        <f>#REF!</f>
        <v>#REF!</v>
      </c>
      <c r="E134" s="145" t="e">
        <f>#REF!</f>
        <v>#REF!</v>
      </c>
      <c r="F134" s="147" t="e">
        <f>#REF!</f>
        <v>#REF!</v>
      </c>
      <c r="G134" s="148" t="e">
        <f>#REF!</f>
        <v>#REF!</v>
      </c>
      <c r="H134" s="148" t="s">
        <v>176</v>
      </c>
      <c r="I134" s="148"/>
      <c r="J134" s="142" t="str">
        <f>'YARIŞMA BİLGİLERİ'!$F$21</f>
        <v>Master Kadınlar</v>
      </c>
      <c r="K134" s="145" t="str">
        <f t="shared" si="4"/>
        <v>İZMİR-Masterler Türkiye Şampiyonası</v>
      </c>
      <c r="L134" s="196" t="e">
        <f>#REF!</f>
        <v>#REF!</v>
      </c>
      <c r="M134" s="146" t="s">
        <v>186</v>
      </c>
    </row>
    <row r="135" spans="1:13" s="138" customFormat="1" ht="26.25" customHeight="1" x14ac:dyDescent="0.2">
      <c r="A135" s="140">
        <v>133</v>
      </c>
      <c r="B135" s="151" t="s">
        <v>176</v>
      </c>
      <c r="C135" s="141" t="e">
        <f>#REF!</f>
        <v>#REF!</v>
      </c>
      <c r="D135" s="145" t="e">
        <f>#REF!</f>
        <v>#REF!</v>
      </c>
      <c r="E135" s="145" t="e">
        <f>#REF!</f>
        <v>#REF!</v>
      </c>
      <c r="F135" s="147" t="e">
        <f>#REF!</f>
        <v>#REF!</v>
      </c>
      <c r="G135" s="148" t="e">
        <f>#REF!</f>
        <v>#REF!</v>
      </c>
      <c r="H135" s="148" t="s">
        <v>176</v>
      </c>
      <c r="I135" s="148"/>
      <c r="J135" s="142" t="str">
        <f>'YARIŞMA BİLGİLERİ'!$F$21</f>
        <v>Master Kadınlar</v>
      </c>
      <c r="K135" s="145" t="str">
        <f t="shared" si="4"/>
        <v>İZMİR-Masterler Türkiye Şampiyonası</v>
      </c>
      <c r="L135" s="196" t="e">
        <f>#REF!</f>
        <v>#REF!</v>
      </c>
      <c r="M135" s="146" t="s">
        <v>186</v>
      </c>
    </row>
    <row r="136" spans="1:13" s="138" customFormat="1" ht="26.25" customHeight="1" x14ac:dyDescent="0.2">
      <c r="A136" s="140">
        <v>134</v>
      </c>
      <c r="B136" s="151" t="s">
        <v>176</v>
      </c>
      <c r="C136" s="141" t="e">
        <f>#REF!</f>
        <v>#REF!</v>
      </c>
      <c r="D136" s="145" t="e">
        <f>#REF!</f>
        <v>#REF!</v>
      </c>
      <c r="E136" s="145" t="e">
        <f>#REF!</f>
        <v>#REF!</v>
      </c>
      <c r="F136" s="147" t="e">
        <f>#REF!</f>
        <v>#REF!</v>
      </c>
      <c r="G136" s="148" t="e">
        <f>#REF!</f>
        <v>#REF!</v>
      </c>
      <c r="H136" s="148" t="s">
        <v>176</v>
      </c>
      <c r="I136" s="148"/>
      <c r="J136" s="142" t="str">
        <f>'YARIŞMA BİLGİLERİ'!$F$21</f>
        <v>Master Kadınlar</v>
      </c>
      <c r="K136" s="145" t="str">
        <f t="shared" si="4"/>
        <v>İZMİR-Masterler Türkiye Şampiyonası</v>
      </c>
      <c r="L136" s="196" t="e">
        <f>#REF!</f>
        <v>#REF!</v>
      </c>
      <c r="M136" s="146" t="s">
        <v>186</v>
      </c>
    </row>
    <row r="137" spans="1:13" s="138" customFormat="1" ht="26.25" customHeight="1" x14ac:dyDescent="0.2">
      <c r="A137" s="140">
        <v>135</v>
      </c>
      <c r="B137" s="151" t="s">
        <v>176</v>
      </c>
      <c r="C137" s="141" t="e">
        <f>#REF!</f>
        <v>#REF!</v>
      </c>
      <c r="D137" s="145" t="e">
        <f>#REF!</f>
        <v>#REF!</v>
      </c>
      <c r="E137" s="145" t="e">
        <f>#REF!</f>
        <v>#REF!</v>
      </c>
      <c r="F137" s="147" t="e">
        <f>#REF!</f>
        <v>#REF!</v>
      </c>
      <c r="G137" s="148" t="e">
        <f>#REF!</f>
        <v>#REF!</v>
      </c>
      <c r="H137" s="148" t="s">
        <v>176</v>
      </c>
      <c r="I137" s="148"/>
      <c r="J137" s="142" t="str">
        <f>'YARIŞMA BİLGİLERİ'!$F$21</f>
        <v>Master Kadınlar</v>
      </c>
      <c r="K137" s="145" t="str">
        <f t="shared" si="4"/>
        <v>İZMİR-Masterler Türkiye Şampiyonası</v>
      </c>
      <c r="L137" s="196" t="e">
        <f>#REF!</f>
        <v>#REF!</v>
      </c>
      <c r="M137" s="146" t="s">
        <v>186</v>
      </c>
    </row>
    <row r="138" spans="1:13" s="138" customFormat="1" ht="26.25" customHeight="1" x14ac:dyDescent="0.2">
      <c r="A138" s="140">
        <v>136</v>
      </c>
      <c r="B138" s="151" t="s">
        <v>176</v>
      </c>
      <c r="C138" s="141" t="e">
        <f>#REF!</f>
        <v>#REF!</v>
      </c>
      <c r="D138" s="145" t="e">
        <f>#REF!</f>
        <v>#REF!</v>
      </c>
      <c r="E138" s="145" t="e">
        <f>#REF!</f>
        <v>#REF!</v>
      </c>
      <c r="F138" s="147" t="e">
        <f>#REF!</f>
        <v>#REF!</v>
      </c>
      <c r="G138" s="148" t="e">
        <f>#REF!</f>
        <v>#REF!</v>
      </c>
      <c r="H138" s="148" t="s">
        <v>176</v>
      </c>
      <c r="I138" s="148"/>
      <c r="J138" s="142" t="str">
        <f>'YARIŞMA BİLGİLERİ'!$F$21</f>
        <v>Master Kadınlar</v>
      </c>
      <c r="K138" s="145" t="str">
        <f t="shared" si="4"/>
        <v>İZMİR-Masterler Türkiye Şampiyonası</v>
      </c>
      <c r="L138" s="196" t="e">
        <f>#REF!</f>
        <v>#REF!</v>
      </c>
      <c r="M138" s="146" t="s">
        <v>186</v>
      </c>
    </row>
    <row r="139" spans="1:13" s="138" customFormat="1" ht="26.25" customHeight="1" x14ac:dyDescent="0.2">
      <c r="A139" s="140">
        <v>137</v>
      </c>
      <c r="B139" s="151" t="s">
        <v>176</v>
      </c>
      <c r="C139" s="141" t="e">
        <f>#REF!</f>
        <v>#REF!</v>
      </c>
      <c r="D139" s="145" t="e">
        <f>#REF!</f>
        <v>#REF!</v>
      </c>
      <c r="E139" s="145" t="e">
        <f>#REF!</f>
        <v>#REF!</v>
      </c>
      <c r="F139" s="147" t="e">
        <f>#REF!</f>
        <v>#REF!</v>
      </c>
      <c r="G139" s="148" t="e">
        <f>#REF!</f>
        <v>#REF!</v>
      </c>
      <c r="H139" s="148" t="s">
        <v>176</v>
      </c>
      <c r="I139" s="148"/>
      <c r="J139" s="142" t="str">
        <f>'YARIŞMA BİLGİLERİ'!$F$21</f>
        <v>Master Kadınlar</v>
      </c>
      <c r="K139" s="145" t="str">
        <f t="shared" si="4"/>
        <v>İZMİR-Masterler Türkiye Şampiyonası</v>
      </c>
      <c r="L139" s="196" t="e">
        <f>#REF!</f>
        <v>#REF!</v>
      </c>
      <c r="M139" s="146" t="s">
        <v>186</v>
      </c>
    </row>
    <row r="140" spans="1:13" s="138" customFormat="1" ht="26.25" customHeight="1" x14ac:dyDescent="0.2">
      <c r="A140" s="140">
        <v>138</v>
      </c>
      <c r="B140" s="151" t="s">
        <v>176</v>
      </c>
      <c r="C140" s="141" t="e">
        <f>#REF!</f>
        <v>#REF!</v>
      </c>
      <c r="D140" s="145" t="e">
        <f>#REF!</f>
        <v>#REF!</v>
      </c>
      <c r="E140" s="145" t="e">
        <f>#REF!</f>
        <v>#REF!</v>
      </c>
      <c r="F140" s="147" t="e">
        <f>#REF!</f>
        <v>#REF!</v>
      </c>
      <c r="G140" s="148" t="e">
        <f>#REF!</f>
        <v>#REF!</v>
      </c>
      <c r="H140" s="148" t="s">
        <v>176</v>
      </c>
      <c r="I140" s="148"/>
      <c r="J140" s="142" t="str">
        <f>'YARIŞMA BİLGİLERİ'!$F$21</f>
        <v>Master Kadınlar</v>
      </c>
      <c r="K140" s="145" t="str">
        <f t="shared" si="4"/>
        <v>İZMİR-Masterler Türkiye Şampiyonası</v>
      </c>
      <c r="L140" s="196" t="e">
        <f>#REF!</f>
        <v>#REF!</v>
      </c>
      <c r="M140" s="146" t="s">
        <v>186</v>
      </c>
    </row>
    <row r="141" spans="1:13" s="138" customFormat="1" ht="26.25" customHeight="1" x14ac:dyDescent="0.2">
      <c r="A141" s="140">
        <v>139</v>
      </c>
      <c r="B141" s="151" t="s">
        <v>176</v>
      </c>
      <c r="C141" s="141" t="e">
        <f>#REF!</f>
        <v>#REF!</v>
      </c>
      <c r="D141" s="145" t="e">
        <f>#REF!</f>
        <v>#REF!</v>
      </c>
      <c r="E141" s="145" t="e">
        <f>#REF!</f>
        <v>#REF!</v>
      </c>
      <c r="F141" s="147" t="e">
        <f>#REF!</f>
        <v>#REF!</v>
      </c>
      <c r="G141" s="148" t="e">
        <f>#REF!</f>
        <v>#REF!</v>
      </c>
      <c r="H141" s="148" t="s">
        <v>176</v>
      </c>
      <c r="I141" s="148"/>
      <c r="J141" s="142" t="str">
        <f>'YARIŞMA BİLGİLERİ'!$F$21</f>
        <v>Master Kadınlar</v>
      </c>
      <c r="K141" s="145" t="str">
        <f t="shared" si="4"/>
        <v>İZMİR-Masterler Türkiye Şampiyonası</v>
      </c>
      <c r="L141" s="196" t="e">
        <f>#REF!</f>
        <v>#REF!</v>
      </c>
      <c r="M141" s="146" t="s">
        <v>186</v>
      </c>
    </row>
    <row r="142" spans="1:13" s="138" customFormat="1" ht="26.25" customHeight="1" x14ac:dyDescent="0.2">
      <c r="A142" s="140">
        <v>140</v>
      </c>
      <c r="B142" s="151" t="s">
        <v>176</v>
      </c>
      <c r="C142" s="141" t="e">
        <f>#REF!</f>
        <v>#REF!</v>
      </c>
      <c r="D142" s="145" t="e">
        <f>#REF!</f>
        <v>#REF!</v>
      </c>
      <c r="E142" s="145" t="e">
        <f>#REF!</f>
        <v>#REF!</v>
      </c>
      <c r="F142" s="147" t="e">
        <f>#REF!</f>
        <v>#REF!</v>
      </c>
      <c r="G142" s="148" t="e">
        <f>#REF!</f>
        <v>#REF!</v>
      </c>
      <c r="H142" s="148" t="s">
        <v>176</v>
      </c>
      <c r="I142" s="148"/>
      <c r="J142" s="142" t="str">
        <f>'YARIŞMA BİLGİLERİ'!$F$21</f>
        <v>Master Kadınlar</v>
      </c>
      <c r="K142" s="145" t="str">
        <f t="shared" si="4"/>
        <v>İZMİR-Masterler Türkiye Şampiyonası</v>
      </c>
      <c r="L142" s="196" t="e">
        <f>#REF!</f>
        <v>#REF!</v>
      </c>
      <c r="M142" s="146" t="s">
        <v>186</v>
      </c>
    </row>
    <row r="143" spans="1:13" s="138" customFormat="1" ht="26.25" customHeight="1" x14ac:dyDescent="0.2">
      <c r="A143" s="140">
        <v>141</v>
      </c>
      <c r="B143" s="151" t="s">
        <v>176</v>
      </c>
      <c r="C143" s="141" t="e">
        <f>#REF!</f>
        <v>#REF!</v>
      </c>
      <c r="D143" s="145" t="e">
        <f>#REF!</f>
        <v>#REF!</v>
      </c>
      <c r="E143" s="145" t="e">
        <f>#REF!</f>
        <v>#REF!</v>
      </c>
      <c r="F143" s="147" t="e">
        <f>#REF!</f>
        <v>#REF!</v>
      </c>
      <c r="G143" s="148" t="e">
        <f>#REF!</f>
        <v>#REF!</v>
      </c>
      <c r="H143" s="148" t="s">
        <v>176</v>
      </c>
      <c r="I143" s="148"/>
      <c r="J143" s="142" t="str">
        <f>'YARIŞMA BİLGİLERİ'!$F$21</f>
        <v>Master Kadınlar</v>
      </c>
      <c r="K143" s="145" t="str">
        <f t="shared" si="4"/>
        <v>İZMİR-Masterler Türkiye Şampiyonası</v>
      </c>
      <c r="L143" s="196" t="e">
        <f>#REF!</f>
        <v>#REF!</v>
      </c>
      <c r="M143" s="146" t="s">
        <v>186</v>
      </c>
    </row>
    <row r="144" spans="1:13" s="138" customFormat="1" ht="26.25" customHeight="1" x14ac:dyDescent="0.2">
      <c r="A144" s="140">
        <v>142</v>
      </c>
      <c r="B144" s="151" t="s">
        <v>176</v>
      </c>
      <c r="C144" s="141" t="e">
        <f>#REF!</f>
        <v>#REF!</v>
      </c>
      <c r="D144" s="145" t="e">
        <f>#REF!</f>
        <v>#REF!</v>
      </c>
      <c r="E144" s="145" t="e">
        <f>#REF!</f>
        <v>#REF!</v>
      </c>
      <c r="F144" s="147" t="e">
        <f>#REF!</f>
        <v>#REF!</v>
      </c>
      <c r="G144" s="148" t="e">
        <f>#REF!</f>
        <v>#REF!</v>
      </c>
      <c r="H144" s="148" t="s">
        <v>176</v>
      </c>
      <c r="I144" s="148"/>
      <c r="J144" s="142" t="str">
        <f>'YARIŞMA BİLGİLERİ'!$F$21</f>
        <v>Master Kadınlar</v>
      </c>
      <c r="K144" s="145" t="str">
        <f t="shared" si="4"/>
        <v>İZMİR-Masterler Türkiye Şampiyonası</v>
      </c>
      <c r="L144" s="196" t="e">
        <f>#REF!</f>
        <v>#REF!</v>
      </c>
      <c r="M144" s="146" t="s">
        <v>186</v>
      </c>
    </row>
    <row r="145" spans="1:13" s="138" customFormat="1" ht="26.25" customHeight="1" x14ac:dyDescent="0.2">
      <c r="A145" s="140">
        <v>143</v>
      </c>
      <c r="B145" s="151" t="s">
        <v>176</v>
      </c>
      <c r="C145" s="141" t="e">
        <f>#REF!</f>
        <v>#REF!</v>
      </c>
      <c r="D145" s="145" t="e">
        <f>#REF!</f>
        <v>#REF!</v>
      </c>
      <c r="E145" s="145" t="e">
        <f>#REF!</f>
        <v>#REF!</v>
      </c>
      <c r="F145" s="147" t="e">
        <f>#REF!</f>
        <v>#REF!</v>
      </c>
      <c r="G145" s="148" t="e">
        <f>#REF!</f>
        <v>#REF!</v>
      </c>
      <c r="H145" s="148" t="s">
        <v>176</v>
      </c>
      <c r="I145" s="148"/>
      <c r="J145" s="142" t="str">
        <f>'YARIŞMA BİLGİLERİ'!$F$21</f>
        <v>Master Kadınlar</v>
      </c>
      <c r="K145" s="145" t="str">
        <f t="shared" si="4"/>
        <v>İZMİR-Masterler Türkiye Şampiyonası</v>
      </c>
      <c r="L145" s="196" t="e">
        <f>#REF!</f>
        <v>#REF!</v>
      </c>
      <c r="M145" s="146" t="s">
        <v>186</v>
      </c>
    </row>
    <row r="146" spans="1:13" s="138" customFormat="1" ht="26.25" customHeight="1" x14ac:dyDescent="0.2">
      <c r="A146" s="140">
        <v>144</v>
      </c>
      <c r="B146" s="151" t="s">
        <v>176</v>
      </c>
      <c r="C146" s="141" t="e">
        <f>#REF!</f>
        <v>#REF!</v>
      </c>
      <c r="D146" s="145" t="e">
        <f>#REF!</f>
        <v>#REF!</v>
      </c>
      <c r="E146" s="145" t="e">
        <f>#REF!</f>
        <v>#REF!</v>
      </c>
      <c r="F146" s="147" t="e">
        <f>#REF!</f>
        <v>#REF!</v>
      </c>
      <c r="G146" s="148" t="e">
        <f>#REF!</f>
        <v>#REF!</v>
      </c>
      <c r="H146" s="148" t="s">
        <v>176</v>
      </c>
      <c r="I146" s="148"/>
      <c r="J146" s="142" t="str">
        <f>'YARIŞMA BİLGİLERİ'!$F$21</f>
        <v>Master Kadınlar</v>
      </c>
      <c r="K146" s="145" t="str">
        <f t="shared" si="4"/>
        <v>İZMİR-Masterler Türkiye Şampiyonası</v>
      </c>
      <c r="L146" s="196" t="e">
        <f>#REF!</f>
        <v>#REF!</v>
      </c>
      <c r="M146" s="146" t="s">
        <v>186</v>
      </c>
    </row>
    <row r="147" spans="1:13" s="138" customFormat="1" ht="26.25" customHeight="1" x14ac:dyDescent="0.2">
      <c r="A147" s="140">
        <v>145</v>
      </c>
      <c r="B147" s="151" t="s">
        <v>176</v>
      </c>
      <c r="C147" s="141" t="e">
        <f>#REF!</f>
        <v>#REF!</v>
      </c>
      <c r="D147" s="145" t="e">
        <f>#REF!</f>
        <v>#REF!</v>
      </c>
      <c r="E147" s="145" t="e">
        <f>#REF!</f>
        <v>#REF!</v>
      </c>
      <c r="F147" s="147" t="e">
        <f>#REF!</f>
        <v>#REF!</v>
      </c>
      <c r="G147" s="148" t="e">
        <f>#REF!</f>
        <v>#REF!</v>
      </c>
      <c r="H147" s="148" t="s">
        <v>176</v>
      </c>
      <c r="I147" s="148"/>
      <c r="J147" s="142" t="str">
        <f>'YARIŞMA BİLGİLERİ'!$F$21</f>
        <v>Master Kadınlar</v>
      </c>
      <c r="K147" s="145" t="str">
        <f t="shared" si="4"/>
        <v>İZMİR-Masterler Türkiye Şampiyonası</v>
      </c>
      <c r="L147" s="196" t="e">
        <f>#REF!</f>
        <v>#REF!</v>
      </c>
      <c r="M147" s="146" t="s">
        <v>186</v>
      </c>
    </row>
    <row r="148" spans="1:13" s="138" customFormat="1" ht="26.25" customHeight="1" x14ac:dyDescent="0.2">
      <c r="A148" s="140">
        <v>146</v>
      </c>
      <c r="B148" s="151" t="s">
        <v>176</v>
      </c>
      <c r="C148" s="141" t="e">
        <f>#REF!</f>
        <v>#REF!</v>
      </c>
      <c r="D148" s="145" t="e">
        <f>#REF!</f>
        <v>#REF!</v>
      </c>
      <c r="E148" s="145" t="e">
        <f>#REF!</f>
        <v>#REF!</v>
      </c>
      <c r="F148" s="147" t="e">
        <f>#REF!</f>
        <v>#REF!</v>
      </c>
      <c r="G148" s="148" t="e">
        <f>#REF!</f>
        <v>#REF!</v>
      </c>
      <c r="H148" s="148" t="s">
        <v>176</v>
      </c>
      <c r="I148" s="148"/>
      <c r="J148" s="142" t="str">
        <f>'YARIŞMA BİLGİLERİ'!$F$21</f>
        <v>Master Kadınlar</v>
      </c>
      <c r="K148" s="145" t="str">
        <f t="shared" si="4"/>
        <v>İZMİR-Masterler Türkiye Şampiyonası</v>
      </c>
      <c r="L148" s="196" t="e">
        <f>#REF!</f>
        <v>#REF!</v>
      </c>
      <c r="M148" s="146" t="s">
        <v>186</v>
      </c>
    </row>
    <row r="149" spans="1:13" s="138" customFormat="1" ht="26.25" customHeight="1" x14ac:dyDescent="0.2">
      <c r="A149" s="140">
        <v>147</v>
      </c>
      <c r="B149" s="151" t="s">
        <v>176</v>
      </c>
      <c r="C149" s="141" t="e">
        <f>#REF!</f>
        <v>#REF!</v>
      </c>
      <c r="D149" s="145" t="e">
        <f>#REF!</f>
        <v>#REF!</v>
      </c>
      <c r="E149" s="145" t="e">
        <f>#REF!</f>
        <v>#REF!</v>
      </c>
      <c r="F149" s="147" t="e">
        <f>#REF!</f>
        <v>#REF!</v>
      </c>
      <c r="G149" s="148" t="e">
        <f>#REF!</f>
        <v>#REF!</v>
      </c>
      <c r="H149" s="148" t="s">
        <v>176</v>
      </c>
      <c r="I149" s="148"/>
      <c r="J149" s="142" t="str">
        <f>'YARIŞMA BİLGİLERİ'!$F$21</f>
        <v>Master Kadınlar</v>
      </c>
      <c r="K149" s="145" t="str">
        <f t="shared" si="4"/>
        <v>İZMİR-Masterler Türkiye Şampiyonası</v>
      </c>
      <c r="L149" s="196" t="e">
        <f>#REF!</f>
        <v>#REF!</v>
      </c>
      <c r="M149" s="146" t="s">
        <v>186</v>
      </c>
    </row>
    <row r="150" spans="1:13" s="138" customFormat="1" ht="26.25" customHeight="1" x14ac:dyDescent="0.2">
      <c r="A150" s="140">
        <v>148</v>
      </c>
      <c r="B150" s="151" t="s">
        <v>199</v>
      </c>
      <c r="C150" s="141" t="str">
        <f>GÜLLE!D11</f>
        <v>31.12.1967</v>
      </c>
      <c r="D150" s="145" t="str">
        <f>GÜLLE!F11</f>
        <v>SEVGI ŞEN</v>
      </c>
      <c r="E150" s="145" t="str">
        <f>GÜLLE!G11</f>
        <v xml:space="preserve"> FERDİ</v>
      </c>
      <c r="F150" s="147">
        <f>GÜLLE!O11</f>
        <v>963</v>
      </c>
      <c r="G150" s="148">
        <f>GÜLLE!A11</f>
        <v>1</v>
      </c>
      <c r="H150" s="148" t="s">
        <v>80</v>
      </c>
      <c r="I150" s="148">
        <f>GÜLLE!H$4</f>
        <v>0</v>
      </c>
      <c r="J150" s="142" t="str">
        <f>'YARIŞMA BİLGİLERİ'!$F$21</f>
        <v>Master Kadınlar</v>
      </c>
      <c r="K150" s="145" t="str">
        <f t="shared" ref="K150:K189" si="5">CONCATENATE(K$1,"-",A$1)</f>
        <v>İZMİR-Masterler Türkiye Şampiyonası</v>
      </c>
      <c r="L150" s="196" t="e">
        <f>GÜLLE!#REF!</f>
        <v>#REF!</v>
      </c>
      <c r="M150" s="146" t="s">
        <v>186</v>
      </c>
    </row>
    <row r="151" spans="1:13" s="138" customFormat="1" ht="26.25" customHeight="1" x14ac:dyDescent="0.2">
      <c r="A151" s="140">
        <v>149</v>
      </c>
      <c r="B151" s="151" t="s">
        <v>199</v>
      </c>
      <c r="C151" s="141" t="str">
        <f>GÜLLE!D14</f>
        <v>3.6.1965</v>
      </c>
      <c r="D151" s="145" t="str">
        <f>GÜLLE!F14</f>
        <v>GÜLHAYAT GÜLER</v>
      </c>
      <c r="E151" s="145" t="str">
        <f>GÜLLE!G14</f>
        <v>İZMİR ATLETİZM SPOR KULÜBÜ</v>
      </c>
      <c r="F151" s="147">
        <f>GÜLLE!O14</f>
        <v>716</v>
      </c>
      <c r="G151" s="148">
        <f>GÜLLE!A14</f>
        <v>1</v>
      </c>
      <c r="H151" s="148" t="s">
        <v>80</v>
      </c>
      <c r="I151" s="148">
        <f>GÜLLE!H$4</f>
        <v>0</v>
      </c>
      <c r="J151" s="142" t="str">
        <f>'YARIŞMA BİLGİLERİ'!$F$21</f>
        <v>Master Kadınlar</v>
      </c>
      <c r="K151" s="145" t="str">
        <f t="shared" si="5"/>
        <v>İZMİR-Masterler Türkiye Şampiyonası</v>
      </c>
      <c r="L151" s="196" t="e">
        <f>GÜLLE!#REF!</f>
        <v>#REF!</v>
      </c>
      <c r="M151" s="146" t="s">
        <v>186</v>
      </c>
    </row>
    <row r="152" spans="1:13" s="138" customFormat="1" ht="26.25" customHeight="1" x14ac:dyDescent="0.2">
      <c r="A152" s="140">
        <v>150</v>
      </c>
      <c r="B152" s="151" t="s">
        <v>199</v>
      </c>
      <c r="C152" s="141" t="str">
        <f>GÜLLE!D15</f>
        <v>15.3.1965</v>
      </c>
      <c r="D152" s="145" t="str">
        <f>GÜLLE!F15</f>
        <v>AYŞE YEŞİM TÜL</v>
      </c>
      <c r="E152" s="145" t="str">
        <f>GÜLLE!G15</f>
        <v>İZMİR MASTERLER ATL. KULÜBÜ</v>
      </c>
      <c r="F152" s="147">
        <f>GÜLLE!O15</f>
        <v>613</v>
      </c>
      <c r="G152" s="148">
        <f>GÜLLE!A15</f>
        <v>2</v>
      </c>
      <c r="H152" s="148" t="s">
        <v>80</v>
      </c>
      <c r="I152" s="148">
        <f>GÜLLE!H$4</f>
        <v>0</v>
      </c>
      <c r="J152" s="142" t="str">
        <f>'YARIŞMA BİLGİLERİ'!$F$21</f>
        <v>Master Kadınlar</v>
      </c>
      <c r="K152" s="145" t="str">
        <f t="shared" si="5"/>
        <v>İZMİR-Masterler Türkiye Şampiyonası</v>
      </c>
      <c r="L152" s="196" t="e">
        <f>GÜLLE!#REF!</f>
        <v>#REF!</v>
      </c>
      <c r="M152" s="146" t="s">
        <v>186</v>
      </c>
    </row>
    <row r="153" spans="1:13" s="138" customFormat="1" ht="26.25" customHeight="1" x14ac:dyDescent="0.2">
      <c r="A153" s="140">
        <v>151</v>
      </c>
      <c r="B153" s="151" t="s">
        <v>199</v>
      </c>
      <c r="C153" s="141" t="str">
        <f>GÜLLE!D16</f>
        <v>2.7.1962</v>
      </c>
      <c r="D153" s="145" t="str">
        <f>GÜLLE!F16</f>
        <v>FATMA BETÜL BATUR ÜNAY</v>
      </c>
      <c r="E153" s="145" t="str">
        <f>GÜLLE!G16</f>
        <v>İZMİR MASTERLER ATL. KULÜBÜ</v>
      </c>
      <c r="F153" s="147">
        <f>GÜLLE!O16</f>
        <v>422</v>
      </c>
      <c r="G153" s="148">
        <f>GÜLLE!A16</f>
        <v>3</v>
      </c>
      <c r="H153" s="148" t="s">
        <v>80</v>
      </c>
      <c r="I153" s="148">
        <f>GÜLLE!H$4</f>
        <v>0</v>
      </c>
      <c r="J153" s="142" t="str">
        <f>'YARIŞMA BİLGİLERİ'!$F$21</f>
        <v>Master Kadınlar</v>
      </c>
      <c r="K153" s="145" t="str">
        <f t="shared" si="5"/>
        <v>İZMİR-Masterler Türkiye Şampiyonası</v>
      </c>
      <c r="L153" s="196" t="e">
        <f>GÜLLE!#REF!</f>
        <v>#REF!</v>
      </c>
      <c r="M153" s="146" t="s">
        <v>186</v>
      </c>
    </row>
    <row r="154" spans="1:13" s="138" customFormat="1" ht="26.25" customHeight="1" x14ac:dyDescent="0.2">
      <c r="A154" s="140">
        <v>152</v>
      </c>
      <c r="B154" s="151" t="s">
        <v>199</v>
      </c>
      <c r="C154" s="141" t="e">
        <f>GÜLLE!#REF!</f>
        <v>#REF!</v>
      </c>
      <c r="D154" s="145" t="e">
        <f>GÜLLE!#REF!</f>
        <v>#REF!</v>
      </c>
      <c r="E154" s="145" t="e">
        <f>GÜLLE!#REF!</f>
        <v>#REF!</v>
      </c>
      <c r="F154" s="147" t="e">
        <f>GÜLLE!#REF!</f>
        <v>#REF!</v>
      </c>
      <c r="G154" s="148" t="e">
        <f>GÜLLE!#REF!</f>
        <v>#REF!</v>
      </c>
      <c r="H154" s="148" t="s">
        <v>80</v>
      </c>
      <c r="I154" s="148">
        <f>GÜLLE!H$4</f>
        <v>0</v>
      </c>
      <c r="J154" s="142" t="str">
        <f>'YARIŞMA BİLGİLERİ'!$F$21</f>
        <v>Master Kadınlar</v>
      </c>
      <c r="K154" s="145" t="str">
        <f t="shared" si="5"/>
        <v>İZMİR-Masterler Türkiye Şampiyonası</v>
      </c>
      <c r="L154" s="196" t="e">
        <f>GÜLLE!#REF!</f>
        <v>#REF!</v>
      </c>
      <c r="M154" s="146" t="s">
        <v>186</v>
      </c>
    </row>
    <row r="155" spans="1:13" s="138" customFormat="1" ht="26.25" customHeight="1" x14ac:dyDescent="0.2">
      <c r="A155" s="140">
        <v>153</v>
      </c>
      <c r="B155" s="151" t="s">
        <v>199</v>
      </c>
      <c r="C155" s="141" t="str">
        <f>GÜLLE!D19</f>
        <v>13.1.1943</v>
      </c>
      <c r="D155" s="145" t="str">
        <f>GÜLLE!F19</f>
        <v>VECAHAT İNAN</v>
      </c>
      <c r="E155" s="145" t="str">
        <f>GÜLLE!G19</f>
        <v>İZMİR MASTERLER ATL. KULÜBÜ</v>
      </c>
      <c r="F155" s="147">
        <f>GÜLLE!O19</f>
        <v>520</v>
      </c>
      <c r="G155" s="148">
        <f>GÜLLE!A19</f>
        <v>1</v>
      </c>
      <c r="H155" s="148" t="s">
        <v>80</v>
      </c>
      <c r="I155" s="148">
        <f>GÜLLE!H$4</f>
        <v>0</v>
      </c>
      <c r="J155" s="142" t="str">
        <f>'YARIŞMA BİLGİLERİ'!$F$21</f>
        <v>Master Kadınlar</v>
      </c>
      <c r="K155" s="145" t="str">
        <f t="shared" si="5"/>
        <v>İZMİR-Masterler Türkiye Şampiyonası</v>
      </c>
      <c r="L155" s="196" t="e">
        <f>GÜLLE!#REF!</f>
        <v>#REF!</v>
      </c>
      <c r="M155" s="146" t="s">
        <v>186</v>
      </c>
    </row>
    <row r="156" spans="1:13" s="138" customFormat="1" ht="26.25" customHeight="1" x14ac:dyDescent="0.2">
      <c r="A156" s="140">
        <v>154</v>
      </c>
      <c r="B156" s="151" t="s">
        <v>199</v>
      </c>
      <c r="C156" s="141" t="str">
        <f>GÜLLE!D20</f>
        <v/>
      </c>
      <c r="D156" s="145" t="str">
        <f>GÜLLE!F20</f>
        <v/>
      </c>
      <c r="E156" s="145" t="str">
        <f>GÜLLE!G20</f>
        <v/>
      </c>
      <c r="F156" s="147">
        <f>GÜLLE!O20</f>
        <v>0</v>
      </c>
      <c r="G156" s="148">
        <f>GÜLLE!A20</f>
        <v>0</v>
      </c>
      <c r="H156" s="148" t="s">
        <v>80</v>
      </c>
      <c r="I156" s="148">
        <f>GÜLLE!H$4</f>
        <v>0</v>
      </c>
      <c r="J156" s="142" t="str">
        <f>'YARIŞMA BİLGİLERİ'!$F$21</f>
        <v>Master Kadınlar</v>
      </c>
      <c r="K156" s="145" t="str">
        <f t="shared" si="5"/>
        <v>İZMİR-Masterler Türkiye Şampiyonası</v>
      </c>
      <c r="L156" s="196" t="e">
        <f>GÜLLE!#REF!</f>
        <v>#REF!</v>
      </c>
      <c r="M156" s="146" t="s">
        <v>186</v>
      </c>
    </row>
    <row r="157" spans="1:13" s="138" customFormat="1" ht="26.25" customHeight="1" x14ac:dyDescent="0.2">
      <c r="A157" s="140">
        <v>155</v>
      </c>
      <c r="B157" s="151" t="s">
        <v>199</v>
      </c>
      <c r="C157" s="141" t="e">
        <f>GÜLLE!#REF!</f>
        <v>#REF!</v>
      </c>
      <c r="D157" s="145" t="e">
        <f>GÜLLE!#REF!</f>
        <v>#REF!</v>
      </c>
      <c r="E157" s="145" t="e">
        <f>GÜLLE!#REF!</f>
        <v>#REF!</v>
      </c>
      <c r="F157" s="147" t="e">
        <f>GÜLLE!#REF!</f>
        <v>#REF!</v>
      </c>
      <c r="G157" s="148" t="e">
        <f>GÜLLE!#REF!</f>
        <v>#REF!</v>
      </c>
      <c r="H157" s="148" t="s">
        <v>80</v>
      </c>
      <c r="I157" s="148">
        <f>GÜLLE!H$4</f>
        <v>0</v>
      </c>
      <c r="J157" s="142" t="str">
        <f>'YARIŞMA BİLGİLERİ'!$F$21</f>
        <v>Master Kadınlar</v>
      </c>
      <c r="K157" s="145" t="str">
        <f t="shared" si="5"/>
        <v>İZMİR-Masterler Türkiye Şampiyonası</v>
      </c>
      <c r="L157" s="196" t="e">
        <f>GÜLLE!#REF!</f>
        <v>#REF!</v>
      </c>
      <c r="M157" s="146" t="s">
        <v>186</v>
      </c>
    </row>
    <row r="158" spans="1:13" s="138" customFormat="1" ht="26.25" customHeight="1" x14ac:dyDescent="0.2">
      <c r="A158" s="140">
        <v>156</v>
      </c>
      <c r="B158" s="151" t="s">
        <v>199</v>
      </c>
      <c r="C158" s="141" t="e">
        <f>GÜLLE!#REF!</f>
        <v>#REF!</v>
      </c>
      <c r="D158" s="145" t="e">
        <f>GÜLLE!#REF!</f>
        <v>#REF!</v>
      </c>
      <c r="E158" s="145" t="e">
        <f>GÜLLE!#REF!</f>
        <v>#REF!</v>
      </c>
      <c r="F158" s="147" t="e">
        <f>GÜLLE!#REF!</f>
        <v>#REF!</v>
      </c>
      <c r="G158" s="148" t="e">
        <f>GÜLLE!#REF!</f>
        <v>#REF!</v>
      </c>
      <c r="H158" s="148" t="s">
        <v>80</v>
      </c>
      <c r="I158" s="148">
        <f>GÜLLE!H$4</f>
        <v>0</v>
      </c>
      <c r="J158" s="142" t="str">
        <f>'YARIŞMA BİLGİLERİ'!$F$21</f>
        <v>Master Kadınlar</v>
      </c>
      <c r="K158" s="145" t="str">
        <f t="shared" si="5"/>
        <v>İZMİR-Masterler Türkiye Şampiyonası</v>
      </c>
      <c r="L158" s="196" t="e">
        <f>GÜLLE!#REF!</f>
        <v>#REF!</v>
      </c>
      <c r="M158" s="146" t="s">
        <v>186</v>
      </c>
    </row>
    <row r="159" spans="1:13" s="138" customFormat="1" ht="26.25" customHeight="1" x14ac:dyDescent="0.2">
      <c r="A159" s="140">
        <v>157</v>
      </c>
      <c r="B159" s="151" t="s">
        <v>199</v>
      </c>
      <c r="C159" s="141" t="e">
        <f>GÜLLE!#REF!</f>
        <v>#REF!</v>
      </c>
      <c r="D159" s="145" t="e">
        <f>GÜLLE!#REF!</f>
        <v>#REF!</v>
      </c>
      <c r="E159" s="145" t="e">
        <f>GÜLLE!#REF!</f>
        <v>#REF!</v>
      </c>
      <c r="F159" s="147" t="e">
        <f>GÜLLE!#REF!</f>
        <v>#REF!</v>
      </c>
      <c r="G159" s="148" t="e">
        <f>GÜLLE!#REF!</f>
        <v>#REF!</v>
      </c>
      <c r="H159" s="148" t="s">
        <v>80</v>
      </c>
      <c r="I159" s="148">
        <f>GÜLLE!H$4</f>
        <v>0</v>
      </c>
      <c r="J159" s="142" t="str">
        <f>'YARIŞMA BİLGİLERİ'!$F$21</f>
        <v>Master Kadınlar</v>
      </c>
      <c r="K159" s="145" t="str">
        <f t="shared" si="5"/>
        <v>İZMİR-Masterler Türkiye Şampiyonası</v>
      </c>
      <c r="L159" s="196" t="e">
        <f>GÜLLE!#REF!</f>
        <v>#REF!</v>
      </c>
      <c r="M159" s="146" t="s">
        <v>186</v>
      </c>
    </row>
    <row r="160" spans="1:13" s="138" customFormat="1" ht="26.25" customHeight="1" x14ac:dyDescent="0.2">
      <c r="A160" s="140">
        <v>158</v>
      </c>
      <c r="B160" s="151" t="s">
        <v>199</v>
      </c>
      <c r="C160" s="141" t="e">
        <f>GÜLLE!#REF!</f>
        <v>#REF!</v>
      </c>
      <c r="D160" s="145" t="e">
        <f>GÜLLE!#REF!</f>
        <v>#REF!</v>
      </c>
      <c r="E160" s="145" t="e">
        <f>GÜLLE!#REF!</f>
        <v>#REF!</v>
      </c>
      <c r="F160" s="147" t="e">
        <f>GÜLLE!#REF!</f>
        <v>#REF!</v>
      </c>
      <c r="G160" s="148" t="e">
        <f>GÜLLE!#REF!</f>
        <v>#REF!</v>
      </c>
      <c r="H160" s="148" t="s">
        <v>80</v>
      </c>
      <c r="I160" s="148">
        <f>GÜLLE!H$4</f>
        <v>0</v>
      </c>
      <c r="J160" s="142" t="str">
        <f>'YARIŞMA BİLGİLERİ'!$F$21</f>
        <v>Master Kadınlar</v>
      </c>
      <c r="K160" s="145" t="str">
        <f t="shared" si="5"/>
        <v>İZMİR-Masterler Türkiye Şampiyonası</v>
      </c>
      <c r="L160" s="196" t="e">
        <f>GÜLLE!#REF!</f>
        <v>#REF!</v>
      </c>
      <c r="M160" s="146" t="s">
        <v>186</v>
      </c>
    </row>
    <row r="161" spans="1:13" s="138" customFormat="1" ht="26.25" customHeight="1" x14ac:dyDescent="0.2">
      <c r="A161" s="140">
        <v>159</v>
      </c>
      <c r="B161" s="151" t="s">
        <v>199</v>
      </c>
      <c r="C161" s="141" t="e">
        <f>GÜLLE!#REF!</f>
        <v>#REF!</v>
      </c>
      <c r="D161" s="145" t="e">
        <f>GÜLLE!#REF!</f>
        <v>#REF!</v>
      </c>
      <c r="E161" s="145" t="e">
        <f>GÜLLE!#REF!</f>
        <v>#REF!</v>
      </c>
      <c r="F161" s="147" t="e">
        <f>GÜLLE!#REF!</f>
        <v>#REF!</v>
      </c>
      <c r="G161" s="148" t="e">
        <f>GÜLLE!#REF!</f>
        <v>#REF!</v>
      </c>
      <c r="H161" s="148" t="s">
        <v>80</v>
      </c>
      <c r="I161" s="148">
        <f>GÜLLE!H$4</f>
        <v>0</v>
      </c>
      <c r="J161" s="142" t="str">
        <f>'YARIŞMA BİLGİLERİ'!$F$21</f>
        <v>Master Kadınlar</v>
      </c>
      <c r="K161" s="145" t="str">
        <f t="shared" si="5"/>
        <v>İZMİR-Masterler Türkiye Şampiyonası</v>
      </c>
      <c r="L161" s="196" t="e">
        <f>GÜLLE!#REF!</f>
        <v>#REF!</v>
      </c>
      <c r="M161" s="146" t="s">
        <v>186</v>
      </c>
    </row>
    <row r="162" spans="1:13" s="138" customFormat="1" ht="26.25" customHeight="1" x14ac:dyDescent="0.2">
      <c r="A162" s="140">
        <v>160</v>
      </c>
      <c r="B162" s="151" t="s">
        <v>199</v>
      </c>
      <c r="C162" s="141" t="str">
        <f>GÜLLE!D23</f>
        <v>2.5.1938</v>
      </c>
      <c r="D162" s="145" t="str">
        <f>GÜLLE!F23</f>
        <v>KABADAYI YÜKSELEN</v>
      </c>
      <c r="E162" s="145" t="str">
        <f>GÜLLE!G23</f>
        <v>İZMİR MASTERLER ATL. KULÜBÜ</v>
      </c>
      <c r="F162" s="147" t="str">
        <f>GÜLLE!O23</f>
        <v>DNS</v>
      </c>
      <c r="G162" s="148" t="str">
        <f>GÜLLE!A23</f>
        <v>-</v>
      </c>
      <c r="H162" s="148" t="s">
        <v>80</v>
      </c>
      <c r="I162" s="148">
        <f>GÜLLE!H$4</f>
        <v>0</v>
      </c>
      <c r="J162" s="142" t="str">
        <f>'YARIŞMA BİLGİLERİ'!$F$21</f>
        <v>Master Kadınlar</v>
      </c>
      <c r="K162" s="145" t="str">
        <f t="shared" si="5"/>
        <v>İZMİR-Masterler Türkiye Şampiyonası</v>
      </c>
      <c r="L162" s="196" t="e">
        <f>GÜLLE!#REF!</f>
        <v>#REF!</v>
      </c>
      <c r="M162" s="146" t="s">
        <v>186</v>
      </c>
    </row>
    <row r="163" spans="1:13" s="138" customFormat="1" ht="26.25" customHeight="1" x14ac:dyDescent="0.2">
      <c r="A163" s="140">
        <v>161</v>
      </c>
      <c r="B163" s="151" t="s">
        <v>199</v>
      </c>
      <c r="C163" s="141" t="str">
        <f>GÜLLE!D24</f>
        <v/>
      </c>
      <c r="D163" s="145" t="str">
        <f>GÜLLE!F24</f>
        <v/>
      </c>
      <c r="E163" s="145" t="str">
        <f>GÜLLE!G24</f>
        <v/>
      </c>
      <c r="F163" s="147">
        <f>GÜLLE!O24</f>
        <v>0</v>
      </c>
      <c r="G163" s="148">
        <f>GÜLLE!A24</f>
        <v>0</v>
      </c>
      <c r="H163" s="148" t="s">
        <v>80</v>
      </c>
      <c r="I163" s="148">
        <f>GÜLLE!H$4</f>
        <v>0</v>
      </c>
      <c r="J163" s="142" t="str">
        <f>'YARIŞMA BİLGİLERİ'!$F$21</f>
        <v>Master Kadınlar</v>
      </c>
      <c r="K163" s="145" t="str">
        <f t="shared" si="5"/>
        <v>İZMİR-Masterler Türkiye Şampiyonası</v>
      </c>
      <c r="L163" s="196" t="e">
        <f>GÜLLE!#REF!</f>
        <v>#REF!</v>
      </c>
      <c r="M163" s="146" t="s">
        <v>186</v>
      </c>
    </row>
    <row r="164" spans="1:13" s="138" customFormat="1" ht="26.25" customHeight="1" x14ac:dyDescent="0.2">
      <c r="A164" s="140">
        <v>162</v>
      </c>
      <c r="B164" s="151" t="s">
        <v>199</v>
      </c>
      <c r="C164" s="141" t="e">
        <f>GÜLLE!#REF!</f>
        <v>#REF!</v>
      </c>
      <c r="D164" s="145" t="e">
        <f>GÜLLE!#REF!</f>
        <v>#REF!</v>
      </c>
      <c r="E164" s="145" t="e">
        <f>GÜLLE!#REF!</f>
        <v>#REF!</v>
      </c>
      <c r="F164" s="147" t="e">
        <f>GÜLLE!#REF!</f>
        <v>#REF!</v>
      </c>
      <c r="G164" s="148" t="e">
        <f>GÜLLE!#REF!</f>
        <v>#REF!</v>
      </c>
      <c r="H164" s="148" t="s">
        <v>80</v>
      </c>
      <c r="I164" s="148">
        <f>GÜLLE!H$4</f>
        <v>0</v>
      </c>
      <c r="J164" s="142" t="str">
        <f>'YARIŞMA BİLGİLERİ'!$F$21</f>
        <v>Master Kadınlar</v>
      </c>
      <c r="K164" s="145" t="str">
        <f t="shared" si="5"/>
        <v>İZMİR-Masterler Türkiye Şampiyonası</v>
      </c>
      <c r="L164" s="196" t="e">
        <f>GÜLLE!#REF!</f>
        <v>#REF!</v>
      </c>
      <c r="M164" s="146" t="s">
        <v>186</v>
      </c>
    </row>
    <row r="165" spans="1:13" s="138" customFormat="1" ht="26.25" customHeight="1" x14ac:dyDescent="0.2">
      <c r="A165" s="140">
        <v>163</v>
      </c>
      <c r="B165" s="151" t="s">
        <v>199</v>
      </c>
      <c r="C165" s="141" t="str">
        <f>GÜLLE!D27</f>
        <v>31.12.1967</v>
      </c>
      <c r="D165" s="145" t="str">
        <f>GÜLLE!F27</f>
        <v>SEVGI ŞEN</v>
      </c>
      <c r="E165" s="145" t="str">
        <f>GÜLLE!G27</f>
        <v xml:space="preserve"> FERDİ</v>
      </c>
      <c r="F165" s="147">
        <f>GÜLLE!O27</f>
        <v>0</v>
      </c>
      <c r="G165" s="148">
        <f>GÜLLE!A27</f>
        <v>1</v>
      </c>
      <c r="H165" s="148" t="s">
        <v>80</v>
      </c>
      <c r="I165" s="148">
        <f>GÜLLE!H$4</f>
        <v>0</v>
      </c>
      <c r="J165" s="142" t="str">
        <f>'YARIŞMA BİLGİLERİ'!$F$21</f>
        <v>Master Kadınlar</v>
      </c>
      <c r="K165" s="145" t="str">
        <f t="shared" si="5"/>
        <v>İZMİR-Masterler Türkiye Şampiyonası</v>
      </c>
      <c r="L165" s="196" t="e">
        <f>GÜLLE!#REF!</f>
        <v>#REF!</v>
      </c>
      <c r="M165" s="146" t="s">
        <v>186</v>
      </c>
    </row>
    <row r="166" spans="1:13" s="138" customFormat="1" ht="26.25" customHeight="1" x14ac:dyDescent="0.2">
      <c r="A166" s="140">
        <v>164</v>
      </c>
      <c r="B166" s="151" t="s">
        <v>199</v>
      </c>
      <c r="C166" s="141" t="str">
        <f>GÜLLE!D28</f>
        <v/>
      </c>
      <c r="D166" s="145" t="str">
        <f>GÜLLE!F28</f>
        <v/>
      </c>
      <c r="E166" s="145" t="str">
        <f>GÜLLE!G28</f>
        <v/>
      </c>
      <c r="F166" s="147">
        <f>GÜLLE!O28</f>
        <v>0</v>
      </c>
      <c r="G166" s="148">
        <f>GÜLLE!A28</f>
        <v>2</v>
      </c>
      <c r="H166" s="148" t="s">
        <v>80</v>
      </c>
      <c r="I166" s="148">
        <f>GÜLLE!H$4</f>
        <v>0</v>
      </c>
      <c r="J166" s="142" t="str">
        <f>'YARIŞMA BİLGİLERİ'!$F$21</f>
        <v>Master Kadınlar</v>
      </c>
      <c r="K166" s="145" t="str">
        <f t="shared" si="5"/>
        <v>İZMİR-Masterler Türkiye Şampiyonası</v>
      </c>
      <c r="L166" s="196" t="e">
        <f>GÜLLE!#REF!</f>
        <v>#REF!</v>
      </c>
      <c r="M166" s="146" t="s">
        <v>186</v>
      </c>
    </row>
    <row r="167" spans="1:13" s="138" customFormat="1" ht="26.25" customHeight="1" x14ac:dyDescent="0.2">
      <c r="A167" s="140">
        <v>165</v>
      </c>
      <c r="B167" s="151" t="s">
        <v>199</v>
      </c>
      <c r="C167" s="141" t="e">
        <f>GÜLLE!#REF!</f>
        <v>#REF!</v>
      </c>
      <c r="D167" s="145" t="e">
        <f>GÜLLE!#REF!</f>
        <v>#REF!</v>
      </c>
      <c r="E167" s="145" t="e">
        <f>GÜLLE!#REF!</f>
        <v>#REF!</v>
      </c>
      <c r="F167" s="147" t="e">
        <f>GÜLLE!#REF!</f>
        <v>#REF!</v>
      </c>
      <c r="G167" s="148" t="e">
        <f>GÜLLE!#REF!</f>
        <v>#REF!</v>
      </c>
      <c r="H167" s="148" t="s">
        <v>80</v>
      </c>
      <c r="I167" s="148">
        <f>GÜLLE!H$4</f>
        <v>0</v>
      </c>
      <c r="J167" s="142" t="str">
        <f>'YARIŞMA BİLGİLERİ'!$F$21</f>
        <v>Master Kadınlar</v>
      </c>
      <c r="K167" s="145" t="str">
        <f t="shared" si="5"/>
        <v>İZMİR-Masterler Türkiye Şampiyonası</v>
      </c>
      <c r="L167" s="196" t="e">
        <f>GÜLLE!#REF!</f>
        <v>#REF!</v>
      </c>
      <c r="M167" s="146" t="s">
        <v>186</v>
      </c>
    </row>
    <row r="168" spans="1:13" s="138" customFormat="1" ht="26.25" customHeight="1" x14ac:dyDescent="0.2">
      <c r="A168" s="140">
        <v>166</v>
      </c>
      <c r="B168" s="151" t="s">
        <v>199</v>
      </c>
      <c r="C168" s="141" t="e">
        <f>GÜLLE!#REF!</f>
        <v>#REF!</v>
      </c>
      <c r="D168" s="145" t="e">
        <f>GÜLLE!#REF!</f>
        <v>#REF!</v>
      </c>
      <c r="E168" s="145" t="e">
        <f>GÜLLE!#REF!</f>
        <v>#REF!</v>
      </c>
      <c r="F168" s="147" t="e">
        <f>GÜLLE!#REF!</f>
        <v>#REF!</v>
      </c>
      <c r="G168" s="148" t="e">
        <f>GÜLLE!#REF!</f>
        <v>#REF!</v>
      </c>
      <c r="H168" s="148" t="s">
        <v>80</v>
      </c>
      <c r="I168" s="148">
        <f>GÜLLE!H$4</f>
        <v>0</v>
      </c>
      <c r="J168" s="142" t="str">
        <f>'YARIŞMA BİLGİLERİ'!$F$21</f>
        <v>Master Kadınlar</v>
      </c>
      <c r="K168" s="145" t="str">
        <f t="shared" si="5"/>
        <v>İZMİR-Masterler Türkiye Şampiyonası</v>
      </c>
      <c r="L168" s="196" t="e">
        <f>GÜLLE!#REF!</f>
        <v>#REF!</v>
      </c>
      <c r="M168" s="146" t="s">
        <v>186</v>
      </c>
    </row>
    <row r="169" spans="1:13" s="138" customFormat="1" ht="26.25" customHeight="1" x14ac:dyDescent="0.2">
      <c r="A169" s="140">
        <v>167</v>
      </c>
      <c r="B169" s="151" t="s">
        <v>199</v>
      </c>
      <c r="C169" s="141" t="e">
        <f>GÜLLE!#REF!</f>
        <v>#REF!</v>
      </c>
      <c r="D169" s="145" t="e">
        <f>GÜLLE!#REF!</f>
        <v>#REF!</v>
      </c>
      <c r="E169" s="145" t="e">
        <f>GÜLLE!#REF!</f>
        <v>#REF!</v>
      </c>
      <c r="F169" s="147" t="e">
        <f>GÜLLE!#REF!</f>
        <v>#REF!</v>
      </c>
      <c r="G169" s="148" t="e">
        <f>GÜLLE!#REF!</f>
        <v>#REF!</v>
      </c>
      <c r="H169" s="148" t="s">
        <v>80</v>
      </c>
      <c r="I169" s="148">
        <f>GÜLLE!H$4</f>
        <v>0</v>
      </c>
      <c r="J169" s="142" t="str">
        <f>'YARIŞMA BİLGİLERİ'!$F$21</f>
        <v>Master Kadınlar</v>
      </c>
      <c r="K169" s="145" t="str">
        <f t="shared" si="5"/>
        <v>İZMİR-Masterler Türkiye Şampiyonası</v>
      </c>
      <c r="L169" s="196" t="e">
        <f>GÜLLE!#REF!</f>
        <v>#REF!</v>
      </c>
      <c r="M169" s="146" t="s">
        <v>186</v>
      </c>
    </row>
    <row r="170" spans="1:13" s="138" customFormat="1" ht="26.25" customHeight="1" x14ac:dyDescent="0.2">
      <c r="A170" s="140">
        <v>168</v>
      </c>
      <c r="B170" s="151" t="s">
        <v>199</v>
      </c>
      <c r="C170" s="141" t="str">
        <f>GÜLLE!D31</f>
        <v/>
      </c>
      <c r="D170" s="145" t="str">
        <f>GÜLLE!F31</f>
        <v/>
      </c>
      <c r="E170" s="145" t="str">
        <f>GÜLLE!G31</f>
        <v/>
      </c>
      <c r="F170" s="147">
        <f>GÜLLE!O31</f>
        <v>0</v>
      </c>
      <c r="G170" s="148">
        <f>GÜLLE!A31</f>
        <v>1</v>
      </c>
      <c r="H170" s="148" t="s">
        <v>80</v>
      </c>
      <c r="I170" s="148">
        <f>GÜLLE!H$4</f>
        <v>0</v>
      </c>
      <c r="J170" s="142" t="str">
        <f>'YARIŞMA BİLGİLERİ'!$F$21</f>
        <v>Master Kadınlar</v>
      </c>
      <c r="K170" s="145" t="str">
        <f t="shared" si="5"/>
        <v>İZMİR-Masterler Türkiye Şampiyonası</v>
      </c>
      <c r="L170" s="196" t="e">
        <f>GÜLLE!#REF!</f>
        <v>#REF!</v>
      </c>
      <c r="M170" s="146" t="s">
        <v>186</v>
      </c>
    </row>
    <row r="171" spans="1:13" s="138" customFormat="1" ht="26.25" customHeight="1" x14ac:dyDescent="0.2">
      <c r="A171" s="140">
        <v>169</v>
      </c>
      <c r="B171" s="151" t="s">
        <v>199</v>
      </c>
      <c r="C171" s="141" t="e">
        <f>GÜLLE!#REF!</f>
        <v>#REF!</v>
      </c>
      <c r="D171" s="145" t="e">
        <f>GÜLLE!#REF!</f>
        <v>#REF!</v>
      </c>
      <c r="E171" s="145" t="e">
        <f>GÜLLE!#REF!</f>
        <v>#REF!</v>
      </c>
      <c r="F171" s="147" t="e">
        <f>GÜLLE!#REF!</f>
        <v>#REF!</v>
      </c>
      <c r="G171" s="148" t="e">
        <f>GÜLLE!#REF!</f>
        <v>#REF!</v>
      </c>
      <c r="H171" s="148" t="s">
        <v>80</v>
      </c>
      <c r="I171" s="148">
        <f>GÜLLE!H$4</f>
        <v>0</v>
      </c>
      <c r="J171" s="142" t="str">
        <f>'YARIŞMA BİLGİLERİ'!$F$21</f>
        <v>Master Kadınlar</v>
      </c>
      <c r="K171" s="145" t="str">
        <f t="shared" si="5"/>
        <v>İZMİR-Masterler Türkiye Şampiyonası</v>
      </c>
      <c r="L171" s="196" t="e">
        <f>GÜLLE!#REF!</f>
        <v>#REF!</v>
      </c>
      <c r="M171" s="146" t="s">
        <v>186</v>
      </c>
    </row>
    <row r="172" spans="1:13" s="138" customFormat="1" ht="26.25" customHeight="1" x14ac:dyDescent="0.2">
      <c r="A172" s="140">
        <v>170</v>
      </c>
      <c r="B172" s="151" t="s">
        <v>199</v>
      </c>
      <c r="C172" s="141" t="str">
        <f>GÜLLE!D35</f>
        <v/>
      </c>
      <c r="D172" s="145" t="str">
        <f>GÜLLE!F35</f>
        <v/>
      </c>
      <c r="E172" s="145" t="str">
        <f>GÜLLE!G35</f>
        <v/>
      </c>
      <c r="F172" s="147">
        <f>GÜLLE!O35</f>
        <v>0</v>
      </c>
      <c r="G172" s="148">
        <f>GÜLLE!A35</f>
        <v>2</v>
      </c>
      <c r="H172" s="148" t="s">
        <v>80</v>
      </c>
      <c r="I172" s="148">
        <f>GÜLLE!H$4</f>
        <v>0</v>
      </c>
      <c r="J172" s="142" t="str">
        <f>'YARIŞMA BİLGİLERİ'!$F$21</f>
        <v>Master Kadınlar</v>
      </c>
      <c r="K172" s="145" t="str">
        <f t="shared" si="5"/>
        <v>İZMİR-Masterler Türkiye Şampiyonası</v>
      </c>
      <c r="L172" s="196" t="e">
        <f>GÜLLE!#REF!</f>
        <v>#REF!</v>
      </c>
      <c r="M172" s="146" t="s">
        <v>186</v>
      </c>
    </row>
    <row r="173" spans="1:13" s="138" customFormat="1" ht="26.25" customHeight="1" x14ac:dyDescent="0.2">
      <c r="A173" s="140">
        <v>171</v>
      </c>
      <c r="B173" s="151" t="s">
        <v>199</v>
      </c>
      <c r="C173" s="141" t="str">
        <f>GÜLLE!D41</f>
        <v/>
      </c>
      <c r="D173" s="145" t="str">
        <f>GÜLLE!F41</f>
        <v/>
      </c>
      <c r="E173" s="145" t="str">
        <f>GÜLLE!G41</f>
        <v/>
      </c>
      <c r="F173" s="147">
        <f>GÜLLE!O41</f>
        <v>0</v>
      </c>
      <c r="G173" s="148">
        <f>GÜLLE!A41</f>
        <v>4</v>
      </c>
      <c r="H173" s="148" t="s">
        <v>80</v>
      </c>
      <c r="I173" s="148">
        <f>GÜLLE!H$4</f>
        <v>0</v>
      </c>
      <c r="J173" s="142" t="str">
        <f>'YARIŞMA BİLGİLERİ'!$F$21</f>
        <v>Master Kadınlar</v>
      </c>
      <c r="K173" s="145" t="str">
        <f t="shared" si="5"/>
        <v>İZMİR-Masterler Türkiye Şampiyonası</v>
      </c>
      <c r="L173" s="196" t="e">
        <f>GÜLLE!#REF!</f>
        <v>#REF!</v>
      </c>
      <c r="M173" s="146" t="s">
        <v>186</v>
      </c>
    </row>
    <row r="174" spans="1:13" s="138" customFormat="1" ht="26.25" customHeight="1" x14ac:dyDescent="0.2">
      <c r="A174" s="140">
        <v>172</v>
      </c>
      <c r="B174" s="151" t="s">
        <v>199</v>
      </c>
      <c r="C174" s="141" t="str">
        <f>GÜLLE!D42</f>
        <v/>
      </c>
      <c r="D174" s="145" t="str">
        <f>GÜLLE!F42</f>
        <v/>
      </c>
      <c r="E174" s="145" t="str">
        <f>GÜLLE!G42</f>
        <v/>
      </c>
      <c r="F174" s="147">
        <f>GÜLLE!O42</f>
        <v>0</v>
      </c>
      <c r="G174" s="148">
        <f>GÜLLE!A42</f>
        <v>5</v>
      </c>
      <c r="H174" s="148" t="s">
        <v>80</v>
      </c>
      <c r="I174" s="148">
        <f>GÜLLE!H$4</f>
        <v>0</v>
      </c>
      <c r="J174" s="142" t="str">
        <f>'YARIŞMA BİLGİLERİ'!$F$21</f>
        <v>Master Kadınlar</v>
      </c>
      <c r="K174" s="145" t="str">
        <f t="shared" si="5"/>
        <v>İZMİR-Masterler Türkiye Şampiyonası</v>
      </c>
      <c r="L174" s="196" t="e">
        <f>GÜLLE!#REF!</f>
        <v>#REF!</v>
      </c>
      <c r="M174" s="146" t="s">
        <v>186</v>
      </c>
    </row>
    <row r="175" spans="1:13" s="138" customFormat="1" ht="26.25" customHeight="1" x14ac:dyDescent="0.2">
      <c r="A175" s="140">
        <v>173</v>
      </c>
      <c r="B175" s="151" t="s">
        <v>199</v>
      </c>
      <c r="C175" s="141" t="str">
        <f>GÜLLE!D45</f>
        <v/>
      </c>
      <c r="D175" s="145" t="str">
        <f>GÜLLE!F45</f>
        <v/>
      </c>
      <c r="E175" s="145" t="str">
        <f>GÜLLE!G45</f>
        <v/>
      </c>
      <c r="F175" s="147">
        <f>GÜLLE!O45</f>
        <v>0</v>
      </c>
      <c r="G175" s="148">
        <f>GÜLLE!A45</f>
        <v>1</v>
      </c>
      <c r="H175" s="148" t="s">
        <v>80</v>
      </c>
      <c r="I175" s="148">
        <f>GÜLLE!H$4</f>
        <v>0</v>
      </c>
      <c r="J175" s="142" t="str">
        <f>'YARIŞMA BİLGİLERİ'!$F$21</f>
        <v>Master Kadınlar</v>
      </c>
      <c r="K175" s="145" t="str">
        <f t="shared" si="5"/>
        <v>İZMİR-Masterler Türkiye Şampiyonası</v>
      </c>
      <c r="L175" s="196" t="e">
        <f>GÜLLE!#REF!</f>
        <v>#REF!</v>
      </c>
      <c r="M175" s="146" t="s">
        <v>186</v>
      </c>
    </row>
    <row r="176" spans="1:13" s="138" customFormat="1" ht="26.25" customHeight="1" x14ac:dyDescent="0.2">
      <c r="A176" s="140">
        <v>174</v>
      </c>
      <c r="B176" s="151" t="s">
        <v>199</v>
      </c>
      <c r="C176" s="141" t="str">
        <f>GÜLLE!D46</f>
        <v/>
      </c>
      <c r="D176" s="145" t="str">
        <f>GÜLLE!F46</f>
        <v/>
      </c>
      <c r="E176" s="145" t="str">
        <f>GÜLLE!G46</f>
        <v/>
      </c>
      <c r="F176" s="147">
        <f>GÜLLE!O46</f>
        <v>0</v>
      </c>
      <c r="G176" s="148">
        <f>GÜLLE!A46</f>
        <v>2</v>
      </c>
      <c r="H176" s="148" t="s">
        <v>80</v>
      </c>
      <c r="I176" s="148">
        <f>GÜLLE!H$4</f>
        <v>0</v>
      </c>
      <c r="J176" s="142" t="str">
        <f>'YARIŞMA BİLGİLERİ'!$F$21</f>
        <v>Master Kadınlar</v>
      </c>
      <c r="K176" s="145" t="str">
        <f t="shared" si="5"/>
        <v>İZMİR-Masterler Türkiye Şampiyonası</v>
      </c>
      <c r="L176" s="196" t="e">
        <f>GÜLLE!#REF!</f>
        <v>#REF!</v>
      </c>
      <c r="M176" s="146" t="s">
        <v>186</v>
      </c>
    </row>
    <row r="177" spans="1:13" s="138" customFormat="1" ht="26.25" customHeight="1" x14ac:dyDescent="0.2">
      <c r="A177" s="140">
        <v>175</v>
      </c>
      <c r="B177" s="151" t="s">
        <v>199</v>
      </c>
      <c r="C177" s="141" t="e">
        <f>GÜLLE!#REF!</f>
        <v>#REF!</v>
      </c>
      <c r="D177" s="145" t="e">
        <f>GÜLLE!#REF!</f>
        <v>#REF!</v>
      </c>
      <c r="E177" s="145" t="e">
        <f>GÜLLE!#REF!</f>
        <v>#REF!</v>
      </c>
      <c r="F177" s="147" t="e">
        <f>GÜLLE!#REF!</f>
        <v>#REF!</v>
      </c>
      <c r="G177" s="148" t="e">
        <f>GÜLLE!#REF!</f>
        <v>#REF!</v>
      </c>
      <c r="H177" s="148" t="s">
        <v>80</v>
      </c>
      <c r="I177" s="148">
        <f>GÜLLE!H$4</f>
        <v>0</v>
      </c>
      <c r="J177" s="142" t="str">
        <f>'YARIŞMA BİLGİLERİ'!$F$21</f>
        <v>Master Kadınlar</v>
      </c>
      <c r="K177" s="145" t="str">
        <f t="shared" si="5"/>
        <v>İZMİR-Masterler Türkiye Şampiyonası</v>
      </c>
      <c r="L177" s="196" t="e">
        <f>GÜLLE!#REF!</f>
        <v>#REF!</v>
      </c>
      <c r="M177" s="146" t="s">
        <v>186</v>
      </c>
    </row>
    <row r="178" spans="1:13" s="138" customFormat="1" ht="26.25" customHeight="1" x14ac:dyDescent="0.2">
      <c r="A178" s="140">
        <v>176</v>
      </c>
      <c r="B178" s="151" t="s">
        <v>199</v>
      </c>
      <c r="C178" s="141" t="e">
        <f>GÜLLE!#REF!</f>
        <v>#REF!</v>
      </c>
      <c r="D178" s="145" t="e">
        <f>GÜLLE!#REF!</f>
        <v>#REF!</v>
      </c>
      <c r="E178" s="145" t="e">
        <f>GÜLLE!#REF!</f>
        <v>#REF!</v>
      </c>
      <c r="F178" s="147" t="e">
        <f>GÜLLE!#REF!</f>
        <v>#REF!</v>
      </c>
      <c r="G178" s="148" t="e">
        <f>GÜLLE!#REF!</f>
        <v>#REF!</v>
      </c>
      <c r="H178" s="148" t="s">
        <v>80</v>
      </c>
      <c r="I178" s="148">
        <f>GÜLLE!H$4</f>
        <v>0</v>
      </c>
      <c r="J178" s="142" t="str">
        <f>'YARIŞMA BİLGİLERİ'!$F$21</f>
        <v>Master Kadınlar</v>
      </c>
      <c r="K178" s="145" t="str">
        <f t="shared" si="5"/>
        <v>İZMİR-Masterler Türkiye Şampiyonası</v>
      </c>
      <c r="L178" s="196" t="e">
        <f>GÜLLE!#REF!</f>
        <v>#REF!</v>
      </c>
      <c r="M178" s="146" t="s">
        <v>186</v>
      </c>
    </row>
    <row r="179" spans="1:13" s="138" customFormat="1" ht="26.25" customHeight="1" x14ac:dyDescent="0.2">
      <c r="A179" s="140">
        <v>177</v>
      </c>
      <c r="B179" s="151" t="s">
        <v>199</v>
      </c>
      <c r="C179" s="141" t="e">
        <f>GÜLLE!#REF!</f>
        <v>#REF!</v>
      </c>
      <c r="D179" s="145" t="e">
        <f>GÜLLE!#REF!</f>
        <v>#REF!</v>
      </c>
      <c r="E179" s="145" t="e">
        <f>GÜLLE!#REF!</f>
        <v>#REF!</v>
      </c>
      <c r="F179" s="147" t="e">
        <f>GÜLLE!#REF!</f>
        <v>#REF!</v>
      </c>
      <c r="G179" s="148" t="e">
        <f>GÜLLE!#REF!</f>
        <v>#REF!</v>
      </c>
      <c r="H179" s="148" t="s">
        <v>80</v>
      </c>
      <c r="I179" s="148">
        <f>GÜLLE!H$4</f>
        <v>0</v>
      </c>
      <c r="J179" s="142" t="str">
        <f>'YARIŞMA BİLGİLERİ'!$F$21</f>
        <v>Master Kadınlar</v>
      </c>
      <c r="K179" s="145" t="str">
        <f t="shared" si="5"/>
        <v>İZMİR-Masterler Türkiye Şampiyonası</v>
      </c>
      <c r="L179" s="196" t="e">
        <f>GÜLLE!#REF!</f>
        <v>#REF!</v>
      </c>
      <c r="M179" s="146" t="s">
        <v>186</v>
      </c>
    </row>
    <row r="180" spans="1:13" s="138" customFormat="1" ht="26.25" customHeight="1" x14ac:dyDescent="0.2">
      <c r="A180" s="140">
        <v>178</v>
      </c>
      <c r="B180" s="151" t="s">
        <v>199</v>
      </c>
      <c r="C180" s="141" t="e">
        <f>GÜLLE!#REF!</f>
        <v>#REF!</v>
      </c>
      <c r="D180" s="145" t="e">
        <f>GÜLLE!#REF!</f>
        <v>#REF!</v>
      </c>
      <c r="E180" s="145" t="e">
        <f>GÜLLE!#REF!</f>
        <v>#REF!</v>
      </c>
      <c r="F180" s="147" t="e">
        <f>GÜLLE!#REF!</f>
        <v>#REF!</v>
      </c>
      <c r="G180" s="148" t="e">
        <f>GÜLLE!#REF!</f>
        <v>#REF!</v>
      </c>
      <c r="H180" s="148" t="s">
        <v>80</v>
      </c>
      <c r="I180" s="148">
        <f>GÜLLE!H$4</f>
        <v>0</v>
      </c>
      <c r="J180" s="142" t="str">
        <f>'YARIŞMA BİLGİLERİ'!$F$21</f>
        <v>Master Kadınlar</v>
      </c>
      <c r="K180" s="145" t="str">
        <f t="shared" si="5"/>
        <v>İZMİR-Masterler Türkiye Şampiyonası</v>
      </c>
      <c r="L180" s="196" t="e">
        <f>GÜLLE!#REF!</f>
        <v>#REF!</v>
      </c>
      <c r="M180" s="146" t="s">
        <v>186</v>
      </c>
    </row>
    <row r="181" spans="1:13" s="138" customFormat="1" ht="26.25" customHeight="1" x14ac:dyDescent="0.2">
      <c r="A181" s="140">
        <v>179</v>
      </c>
      <c r="B181" s="151" t="s">
        <v>199</v>
      </c>
      <c r="C181" s="141" t="e">
        <f>GÜLLE!#REF!</f>
        <v>#REF!</v>
      </c>
      <c r="D181" s="145" t="e">
        <f>GÜLLE!#REF!</f>
        <v>#REF!</v>
      </c>
      <c r="E181" s="145" t="e">
        <f>GÜLLE!#REF!</f>
        <v>#REF!</v>
      </c>
      <c r="F181" s="147" t="e">
        <f>GÜLLE!#REF!</f>
        <v>#REF!</v>
      </c>
      <c r="G181" s="148" t="e">
        <f>GÜLLE!#REF!</f>
        <v>#REF!</v>
      </c>
      <c r="H181" s="148" t="s">
        <v>80</v>
      </c>
      <c r="I181" s="148">
        <f>GÜLLE!H$4</f>
        <v>0</v>
      </c>
      <c r="J181" s="142" t="str">
        <f>'YARIŞMA BİLGİLERİ'!$F$21</f>
        <v>Master Kadınlar</v>
      </c>
      <c r="K181" s="145" t="str">
        <f t="shared" si="5"/>
        <v>İZMİR-Masterler Türkiye Şampiyonası</v>
      </c>
      <c r="L181" s="196" t="e">
        <f>GÜLLE!#REF!</f>
        <v>#REF!</v>
      </c>
      <c r="M181" s="146" t="s">
        <v>186</v>
      </c>
    </row>
    <row r="182" spans="1:13" s="138" customFormat="1" ht="26.25" customHeight="1" x14ac:dyDescent="0.2">
      <c r="A182" s="140">
        <v>180</v>
      </c>
      <c r="B182" s="151" t="s">
        <v>199</v>
      </c>
      <c r="C182" s="141" t="e">
        <f>GÜLLE!#REF!</f>
        <v>#REF!</v>
      </c>
      <c r="D182" s="145" t="e">
        <f>GÜLLE!#REF!</f>
        <v>#REF!</v>
      </c>
      <c r="E182" s="145" t="e">
        <f>GÜLLE!#REF!</f>
        <v>#REF!</v>
      </c>
      <c r="F182" s="147" t="e">
        <f>GÜLLE!#REF!</f>
        <v>#REF!</v>
      </c>
      <c r="G182" s="148" t="e">
        <f>GÜLLE!#REF!</f>
        <v>#REF!</v>
      </c>
      <c r="H182" s="148" t="s">
        <v>80</v>
      </c>
      <c r="I182" s="148">
        <f>GÜLLE!H$4</f>
        <v>0</v>
      </c>
      <c r="J182" s="142" t="str">
        <f>'YARIŞMA BİLGİLERİ'!$F$21</f>
        <v>Master Kadınlar</v>
      </c>
      <c r="K182" s="145" t="str">
        <f t="shared" si="5"/>
        <v>İZMİR-Masterler Türkiye Şampiyonası</v>
      </c>
      <c r="L182" s="196" t="e">
        <f>GÜLLE!#REF!</f>
        <v>#REF!</v>
      </c>
      <c r="M182" s="146" t="s">
        <v>186</v>
      </c>
    </row>
    <row r="183" spans="1:13" s="138" customFormat="1" ht="26.25" customHeight="1" x14ac:dyDescent="0.2">
      <c r="A183" s="140">
        <v>181</v>
      </c>
      <c r="B183" s="151" t="s">
        <v>199</v>
      </c>
      <c r="C183" s="141" t="e">
        <f>GÜLLE!#REF!</f>
        <v>#REF!</v>
      </c>
      <c r="D183" s="145" t="e">
        <f>GÜLLE!#REF!</f>
        <v>#REF!</v>
      </c>
      <c r="E183" s="145" t="e">
        <f>GÜLLE!#REF!</f>
        <v>#REF!</v>
      </c>
      <c r="F183" s="147" t="e">
        <f>GÜLLE!#REF!</f>
        <v>#REF!</v>
      </c>
      <c r="G183" s="148" t="e">
        <f>GÜLLE!#REF!</f>
        <v>#REF!</v>
      </c>
      <c r="H183" s="148" t="s">
        <v>80</v>
      </c>
      <c r="I183" s="148">
        <f>GÜLLE!H$4</f>
        <v>0</v>
      </c>
      <c r="J183" s="142" t="str">
        <f>'YARIŞMA BİLGİLERİ'!$F$21</f>
        <v>Master Kadınlar</v>
      </c>
      <c r="K183" s="145" t="str">
        <f t="shared" si="5"/>
        <v>İZMİR-Masterler Türkiye Şampiyonası</v>
      </c>
      <c r="L183" s="196" t="e">
        <f>GÜLLE!#REF!</f>
        <v>#REF!</v>
      </c>
      <c r="M183" s="146" t="s">
        <v>186</v>
      </c>
    </row>
    <row r="184" spans="1:13" s="138" customFormat="1" ht="26.25" customHeight="1" x14ac:dyDescent="0.2">
      <c r="A184" s="140">
        <v>182</v>
      </c>
      <c r="B184" s="151" t="s">
        <v>199</v>
      </c>
      <c r="C184" s="141" t="e">
        <f>GÜLLE!#REF!</f>
        <v>#REF!</v>
      </c>
      <c r="D184" s="145" t="e">
        <f>GÜLLE!#REF!</f>
        <v>#REF!</v>
      </c>
      <c r="E184" s="145" t="e">
        <f>GÜLLE!#REF!</f>
        <v>#REF!</v>
      </c>
      <c r="F184" s="147" t="e">
        <f>GÜLLE!#REF!</f>
        <v>#REF!</v>
      </c>
      <c r="G184" s="148" t="e">
        <f>GÜLLE!#REF!</f>
        <v>#REF!</v>
      </c>
      <c r="H184" s="148" t="s">
        <v>80</v>
      </c>
      <c r="I184" s="148">
        <f>GÜLLE!H$4</f>
        <v>0</v>
      </c>
      <c r="J184" s="142" t="str">
        <f>'YARIŞMA BİLGİLERİ'!$F$21</f>
        <v>Master Kadınlar</v>
      </c>
      <c r="K184" s="145" t="str">
        <f t="shared" si="5"/>
        <v>İZMİR-Masterler Türkiye Şampiyonası</v>
      </c>
      <c r="L184" s="196" t="e">
        <f>GÜLLE!#REF!</f>
        <v>#REF!</v>
      </c>
      <c r="M184" s="146" t="s">
        <v>186</v>
      </c>
    </row>
    <row r="185" spans="1:13" s="138" customFormat="1" ht="26.25" customHeight="1" x14ac:dyDescent="0.2">
      <c r="A185" s="140">
        <v>183</v>
      </c>
      <c r="B185" s="151" t="s">
        <v>199</v>
      </c>
      <c r="C185" s="141" t="e">
        <f>GÜLLE!#REF!</f>
        <v>#REF!</v>
      </c>
      <c r="D185" s="145" t="e">
        <f>GÜLLE!#REF!</f>
        <v>#REF!</v>
      </c>
      <c r="E185" s="145" t="e">
        <f>GÜLLE!#REF!</f>
        <v>#REF!</v>
      </c>
      <c r="F185" s="147" t="e">
        <f>GÜLLE!#REF!</f>
        <v>#REF!</v>
      </c>
      <c r="G185" s="148" t="e">
        <f>GÜLLE!#REF!</f>
        <v>#REF!</v>
      </c>
      <c r="H185" s="148" t="s">
        <v>80</v>
      </c>
      <c r="I185" s="148">
        <f>GÜLLE!H$4</f>
        <v>0</v>
      </c>
      <c r="J185" s="142" t="str">
        <f>'YARIŞMA BİLGİLERİ'!$F$21</f>
        <v>Master Kadınlar</v>
      </c>
      <c r="K185" s="145" t="str">
        <f t="shared" si="5"/>
        <v>İZMİR-Masterler Türkiye Şampiyonası</v>
      </c>
      <c r="L185" s="196" t="e">
        <f>GÜLLE!#REF!</f>
        <v>#REF!</v>
      </c>
      <c r="M185" s="146" t="s">
        <v>186</v>
      </c>
    </row>
    <row r="186" spans="1:13" s="138" customFormat="1" ht="26.25" customHeight="1" x14ac:dyDescent="0.2">
      <c r="A186" s="140">
        <v>184</v>
      </c>
      <c r="B186" s="151" t="s">
        <v>199</v>
      </c>
      <c r="C186" s="141" t="e">
        <f>GÜLLE!#REF!</f>
        <v>#REF!</v>
      </c>
      <c r="D186" s="145" t="e">
        <f>GÜLLE!#REF!</f>
        <v>#REF!</v>
      </c>
      <c r="E186" s="145" t="e">
        <f>GÜLLE!#REF!</f>
        <v>#REF!</v>
      </c>
      <c r="F186" s="147" t="e">
        <f>GÜLLE!#REF!</f>
        <v>#REF!</v>
      </c>
      <c r="G186" s="148" t="e">
        <f>GÜLLE!#REF!</f>
        <v>#REF!</v>
      </c>
      <c r="H186" s="148" t="s">
        <v>80</v>
      </c>
      <c r="I186" s="148">
        <f>GÜLLE!H$4</f>
        <v>0</v>
      </c>
      <c r="J186" s="142" t="str">
        <f>'YARIŞMA BİLGİLERİ'!$F$21</f>
        <v>Master Kadınlar</v>
      </c>
      <c r="K186" s="145" t="str">
        <f t="shared" si="5"/>
        <v>İZMİR-Masterler Türkiye Şampiyonası</v>
      </c>
      <c r="L186" s="196" t="e">
        <f>GÜLLE!#REF!</f>
        <v>#REF!</v>
      </c>
      <c r="M186" s="146" t="s">
        <v>186</v>
      </c>
    </row>
    <row r="187" spans="1:13" s="138" customFormat="1" ht="26.25" customHeight="1" x14ac:dyDescent="0.2">
      <c r="A187" s="140">
        <v>185</v>
      </c>
      <c r="B187" s="151" t="s">
        <v>199</v>
      </c>
      <c r="C187" s="141" t="e">
        <f>GÜLLE!#REF!</f>
        <v>#REF!</v>
      </c>
      <c r="D187" s="145" t="e">
        <f>GÜLLE!#REF!</f>
        <v>#REF!</v>
      </c>
      <c r="E187" s="145" t="e">
        <f>GÜLLE!#REF!</f>
        <v>#REF!</v>
      </c>
      <c r="F187" s="147" t="e">
        <f>GÜLLE!#REF!</f>
        <v>#REF!</v>
      </c>
      <c r="G187" s="148" t="e">
        <f>GÜLLE!#REF!</f>
        <v>#REF!</v>
      </c>
      <c r="H187" s="148" t="s">
        <v>80</v>
      </c>
      <c r="I187" s="148">
        <f>GÜLLE!H$4</f>
        <v>0</v>
      </c>
      <c r="J187" s="142" t="str">
        <f>'YARIŞMA BİLGİLERİ'!$F$21</f>
        <v>Master Kadınlar</v>
      </c>
      <c r="K187" s="145" t="str">
        <f t="shared" si="5"/>
        <v>İZMİR-Masterler Türkiye Şampiyonası</v>
      </c>
      <c r="L187" s="196" t="e">
        <f>GÜLLE!#REF!</f>
        <v>#REF!</v>
      </c>
      <c r="M187" s="146" t="s">
        <v>186</v>
      </c>
    </row>
    <row r="188" spans="1:13" s="138" customFormat="1" ht="26.25" customHeight="1" x14ac:dyDescent="0.2">
      <c r="A188" s="140">
        <v>186</v>
      </c>
      <c r="B188" s="151" t="s">
        <v>199</v>
      </c>
      <c r="C188" s="141" t="e">
        <f>GÜLLE!#REF!</f>
        <v>#REF!</v>
      </c>
      <c r="D188" s="145" t="e">
        <f>GÜLLE!#REF!</f>
        <v>#REF!</v>
      </c>
      <c r="E188" s="145" t="e">
        <f>GÜLLE!#REF!</f>
        <v>#REF!</v>
      </c>
      <c r="F188" s="147" t="e">
        <f>GÜLLE!#REF!</f>
        <v>#REF!</v>
      </c>
      <c r="G188" s="148" t="e">
        <f>GÜLLE!#REF!</f>
        <v>#REF!</v>
      </c>
      <c r="H188" s="148" t="s">
        <v>80</v>
      </c>
      <c r="I188" s="148">
        <f>GÜLLE!H$4</f>
        <v>0</v>
      </c>
      <c r="J188" s="142" t="str">
        <f>'YARIŞMA BİLGİLERİ'!$F$21</f>
        <v>Master Kadınlar</v>
      </c>
      <c r="K188" s="145" t="str">
        <f t="shared" si="5"/>
        <v>İZMİR-Masterler Türkiye Şampiyonası</v>
      </c>
      <c r="L188" s="196" t="e">
        <f>GÜLLE!#REF!</f>
        <v>#REF!</v>
      </c>
      <c r="M188" s="146" t="s">
        <v>186</v>
      </c>
    </row>
    <row r="189" spans="1:13" s="138" customFormat="1" ht="26.25" customHeight="1" x14ac:dyDescent="0.2">
      <c r="A189" s="140">
        <v>187</v>
      </c>
      <c r="B189" s="151" t="s">
        <v>199</v>
      </c>
      <c r="C189" s="141" t="e">
        <f>GÜLLE!#REF!</f>
        <v>#REF!</v>
      </c>
      <c r="D189" s="145" t="e">
        <f>GÜLLE!#REF!</f>
        <v>#REF!</v>
      </c>
      <c r="E189" s="145" t="e">
        <f>GÜLLE!#REF!</f>
        <v>#REF!</v>
      </c>
      <c r="F189" s="147" t="e">
        <f>GÜLLE!#REF!</f>
        <v>#REF!</v>
      </c>
      <c r="G189" s="148" t="e">
        <f>GÜLLE!#REF!</f>
        <v>#REF!</v>
      </c>
      <c r="H189" s="148" t="s">
        <v>80</v>
      </c>
      <c r="I189" s="148">
        <f>GÜLLE!H$4</f>
        <v>0</v>
      </c>
      <c r="J189" s="142" t="str">
        <f>'YARIŞMA BİLGİLERİ'!$F$21</f>
        <v>Master Kadınlar</v>
      </c>
      <c r="K189" s="145" t="str">
        <f t="shared" si="5"/>
        <v>İZMİR-Masterler Türkiye Şampiyonası</v>
      </c>
      <c r="L189" s="196" t="e">
        <f>GÜLLE!#REF!</f>
        <v>#REF!</v>
      </c>
      <c r="M189" s="146" t="s">
        <v>186</v>
      </c>
    </row>
    <row r="190" spans="1:13" s="138" customFormat="1" ht="26.25" customHeight="1" x14ac:dyDescent="0.2">
      <c r="A190" s="140">
        <v>188</v>
      </c>
      <c r="B190" s="151" t="s">
        <v>191</v>
      </c>
      <c r="C190" s="141" t="e">
        <f>#REF!</f>
        <v>#REF!</v>
      </c>
      <c r="D190" s="145" t="e">
        <f>#REF!</f>
        <v>#REF!</v>
      </c>
      <c r="E190" s="145" t="e">
        <f>#REF!</f>
        <v>#REF!</v>
      </c>
      <c r="F190" s="147" t="e">
        <f>#REF!</f>
        <v>#REF!</v>
      </c>
      <c r="G190" s="148" t="e">
        <f>#REF!</f>
        <v>#REF!</v>
      </c>
      <c r="H190" s="148" t="s">
        <v>191</v>
      </c>
      <c r="I190" s="148"/>
      <c r="J190" s="142" t="str">
        <f>'YARIŞMA BİLGİLERİ'!$F$21</f>
        <v>Master Kadınlar</v>
      </c>
      <c r="K190" s="145" t="str">
        <f t="shared" ref="K190:K253" si="6">CONCATENATE(K$1,"-",A$1)</f>
        <v>İZMİR-Masterler Türkiye Şampiyonası</v>
      </c>
      <c r="L190" s="196" t="e">
        <f>#REF!</f>
        <v>#REF!</v>
      </c>
      <c r="M190" s="146" t="s">
        <v>186</v>
      </c>
    </row>
    <row r="191" spans="1:13" s="138" customFormat="1" ht="26.25" customHeight="1" x14ac:dyDescent="0.2">
      <c r="A191" s="140">
        <v>189</v>
      </c>
      <c r="B191" s="151" t="s">
        <v>191</v>
      </c>
      <c r="C191" s="141" t="e">
        <f>#REF!</f>
        <v>#REF!</v>
      </c>
      <c r="D191" s="145" t="e">
        <f>#REF!</f>
        <v>#REF!</v>
      </c>
      <c r="E191" s="145" t="e">
        <f>#REF!</f>
        <v>#REF!</v>
      </c>
      <c r="F191" s="147" t="e">
        <f>#REF!</f>
        <v>#REF!</v>
      </c>
      <c r="G191" s="148" t="e">
        <f>#REF!</f>
        <v>#REF!</v>
      </c>
      <c r="H191" s="148" t="s">
        <v>191</v>
      </c>
      <c r="I191" s="148"/>
      <c r="J191" s="142" t="str">
        <f>'YARIŞMA BİLGİLERİ'!$F$21</f>
        <v>Master Kadınlar</v>
      </c>
      <c r="K191" s="145" t="str">
        <f t="shared" si="6"/>
        <v>İZMİR-Masterler Türkiye Şampiyonası</v>
      </c>
      <c r="L191" s="196" t="e">
        <f>#REF!</f>
        <v>#REF!</v>
      </c>
      <c r="M191" s="146" t="s">
        <v>186</v>
      </c>
    </row>
    <row r="192" spans="1:13" s="138" customFormat="1" ht="26.25" customHeight="1" x14ac:dyDescent="0.2">
      <c r="A192" s="140">
        <v>190</v>
      </c>
      <c r="B192" s="151" t="s">
        <v>191</v>
      </c>
      <c r="C192" s="141" t="e">
        <f>#REF!</f>
        <v>#REF!</v>
      </c>
      <c r="D192" s="145" t="e">
        <f>#REF!</f>
        <v>#REF!</v>
      </c>
      <c r="E192" s="145" t="e">
        <f>#REF!</f>
        <v>#REF!</v>
      </c>
      <c r="F192" s="147" t="e">
        <f>#REF!</f>
        <v>#REF!</v>
      </c>
      <c r="G192" s="148" t="e">
        <f>#REF!</f>
        <v>#REF!</v>
      </c>
      <c r="H192" s="148" t="s">
        <v>191</v>
      </c>
      <c r="I192" s="148"/>
      <c r="J192" s="142" t="str">
        <f>'YARIŞMA BİLGİLERİ'!$F$21</f>
        <v>Master Kadınlar</v>
      </c>
      <c r="K192" s="145" t="str">
        <f t="shared" si="6"/>
        <v>İZMİR-Masterler Türkiye Şampiyonası</v>
      </c>
      <c r="L192" s="196" t="e">
        <f>#REF!</f>
        <v>#REF!</v>
      </c>
      <c r="M192" s="146" t="s">
        <v>186</v>
      </c>
    </row>
    <row r="193" spans="1:13" s="138" customFormat="1" ht="26.25" customHeight="1" x14ac:dyDescent="0.2">
      <c r="A193" s="140">
        <v>191</v>
      </c>
      <c r="B193" s="151" t="s">
        <v>191</v>
      </c>
      <c r="C193" s="141" t="e">
        <f>#REF!</f>
        <v>#REF!</v>
      </c>
      <c r="D193" s="145" t="e">
        <f>#REF!</f>
        <v>#REF!</v>
      </c>
      <c r="E193" s="145" t="e">
        <f>#REF!</f>
        <v>#REF!</v>
      </c>
      <c r="F193" s="147" t="e">
        <f>#REF!</f>
        <v>#REF!</v>
      </c>
      <c r="G193" s="148" t="e">
        <f>#REF!</f>
        <v>#REF!</v>
      </c>
      <c r="H193" s="148" t="s">
        <v>191</v>
      </c>
      <c r="I193" s="148"/>
      <c r="J193" s="142" t="str">
        <f>'YARIŞMA BİLGİLERİ'!$F$21</f>
        <v>Master Kadınlar</v>
      </c>
      <c r="K193" s="145" t="str">
        <f t="shared" si="6"/>
        <v>İZMİR-Masterler Türkiye Şampiyonası</v>
      </c>
      <c r="L193" s="196" t="e">
        <f>#REF!</f>
        <v>#REF!</v>
      </c>
      <c r="M193" s="146" t="s">
        <v>186</v>
      </c>
    </row>
    <row r="194" spans="1:13" s="138" customFormat="1" ht="26.25" customHeight="1" x14ac:dyDescent="0.2">
      <c r="A194" s="140">
        <v>192</v>
      </c>
      <c r="B194" s="151" t="s">
        <v>191</v>
      </c>
      <c r="C194" s="141" t="e">
        <f>#REF!</f>
        <v>#REF!</v>
      </c>
      <c r="D194" s="145" t="e">
        <f>#REF!</f>
        <v>#REF!</v>
      </c>
      <c r="E194" s="145" t="e">
        <f>#REF!</f>
        <v>#REF!</v>
      </c>
      <c r="F194" s="147" t="e">
        <f>#REF!</f>
        <v>#REF!</v>
      </c>
      <c r="G194" s="148" t="e">
        <f>#REF!</f>
        <v>#REF!</v>
      </c>
      <c r="H194" s="148" t="s">
        <v>191</v>
      </c>
      <c r="I194" s="148"/>
      <c r="J194" s="142" t="str">
        <f>'YARIŞMA BİLGİLERİ'!$F$21</f>
        <v>Master Kadınlar</v>
      </c>
      <c r="K194" s="145" t="str">
        <f t="shared" si="6"/>
        <v>İZMİR-Masterler Türkiye Şampiyonası</v>
      </c>
      <c r="L194" s="196" t="e">
        <f>#REF!</f>
        <v>#REF!</v>
      </c>
      <c r="M194" s="146" t="s">
        <v>186</v>
      </c>
    </row>
    <row r="195" spans="1:13" s="138" customFormat="1" ht="26.25" customHeight="1" x14ac:dyDescent="0.2">
      <c r="A195" s="140">
        <v>193</v>
      </c>
      <c r="B195" s="151" t="s">
        <v>191</v>
      </c>
      <c r="C195" s="141" t="e">
        <f>#REF!</f>
        <v>#REF!</v>
      </c>
      <c r="D195" s="145" t="e">
        <f>#REF!</f>
        <v>#REF!</v>
      </c>
      <c r="E195" s="145" t="e">
        <f>#REF!</f>
        <v>#REF!</v>
      </c>
      <c r="F195" s="147" t="e">
        <f>#REF!</f>
        <v>#REF!</v>
      </c>
      <c r="G195" s="148" t="e">
        <f>#REF!</f>
        <v>#REF!</v>
      </c>
      <c r="H195" s="148" t="s">
        <v>191</v>
      </c>
      <c r="I195" s="148"/>
      <c r="J195" s="142" t="str">
        <f>'YARIŞMA BİLGİLERİ'!$F$21</f>
        <v>Master Kadınlar</v>
      </c>
      <c r="K195" s="145" t="str">
        <f t="shared" si="6"/>
        <v>İZMİR-Masterler Türkiye Şampiyonası</v>
      </c>
      <c r="L195" s="196" t="e">
        <f>#REF!</f>
        <v>#REF!</v>
      </c>
      <c r="M195" s="146" t="s">
        <v>186</v>
      </c>
    </row>
    <row r="196" spans="1:13" s="138" customFormat="1" ht="26.25" customHeight="1" x14ac:dyDescent="0.2">
      <c r="A196" s="140">
        <v>194</v>
      </c>
      <c r="B196" s="151" t="s">
        <v>191</v>
      </c>
      <c r="C196" s="141" t="e">
        <f>#REF!</f>
        <v>#REF!</v>
      </c>
      <c r="D196" s="145" t="e">
        <f>#REF!</f>
        <v>#REF!</v>
      </c>
      <c r="E196" s="145" t="e">
        <f>#REF!</f>
        <v>#REF!</v>
      </c>
      <c r="F196" s="147" t="e">
        <f>#REF!</f>
        <v>#REF!</v>
      </c>
      <c r="G196" s="148" t="e">
        <f>#REF!</f>
        <v>#REF!</v>
      </c>
      <c r="H196" s="148" t="s">
        <v>191</v>
      </c>
      <c r="I196" s="148"/>
      <c r="J196" s="142" t="str">
        <f>'YARIŞMA BİLGİLERİ'!$F$21</f>
        <v>Master Kadınlar</v>
      </c>
      <c r="K196" s="145" t="str">
        <f t="shared" si="6"/>
        <v>İZMİR-Masterler Türkiye Şampiyonası</v>
      </c>
      <c r="L196" s="196" t="e">
        <f>#REF!</f>
        <v>#REF!</v>
      </c>
      <c r="M196" s="146" t="s">
        <v>186</v>
      </c>
    </row>
    <row r="197" spans="1:13" s="138" customFormat="1" ht="26.25" customHeight="1" x14ac:dyDescent="0.2">
      <c r="A197" s="140">
        <v>195</v>
      </c>
      <c r="B197" s="151" t="s">
        <v>191</v>
      </c>
      <c r="C197" s="141" t="e">
        <f>#REF!</f>
        <v>#REF!</v>
      </c>
      <c r="D197" s="145" t="e">
        <f>#REF!</f>
        <v>#REF!</v>
      </c>
      <c r="E197" s="145" t="e">
        <f>#REF!</f>
        <v>#REF!</v>
      </c>
      <c r="F197" s="147" t="e">
        <f>#REF!</f>
        <v>#REF!</v>
      </c>
      <c r="G197" s="148" t="e">
        <f>#REF!</f>
        <v>#REF!</v>
      </c>
      <c r="H197" s="148" t="s">
        <v>191</v>
      </c>
      <c r="I197" s="148"/>
      <c r="J197" s="142" t="str">
        <f>'YARIŞMA BİLGİLERİ'!$F$21</f>
        <v>Master Kadınlar</v>
      </c>
      <c r="K197" s="145" t="str">
        <f t="shared" si="6"/>
        <v>İZMİR-Masterler Türkiye Şampiyonası</v>
      </c>
      <c r="L197" s="196" t="e">
        <f>#REF!</f>
        <v>#REF!</v>
      </c>
      <c r="M197" s="146" t="s">
        <v>186</v>
      </c>
    </row>
    <row r="198" spans="1:13" s="138" customFormat="1" ht="26.25" customHeight="1" x14ac:dyDescent="0.2">
      <c r="A198" s="140">
        <v>196</v>
      </c>
      <c r="B198" s="151" t="s">
        <v>191</v>
      </c>
      <c r="C198" s="141" t="e">
        <f>#REF!</f>
        <v>#REF!</v>
      </c>
      <c r="D198" s="145" t="e">
        <f>#REF!</f>
        <v>#REF!</v>
      </c>
      <c r="E198" s="145" t="e">
        <f>#REF!</f>
        <v>#REF!</v>
      </c>
      <c r="F198" s="147" t="e">
        <f>#REF!</f>
        <v>#REF!</v>
      </c>
      <c r="G198" s="148" t="e">
        <f>#REF!</f>
        <v>#REF!</v>
      </c>
      <c r="H198" s="148" t="s">
        <v>191</v>
      </c>
      <c r="I198" s="148"/>
      <c r="J198" s="142" t="str">
        <f>'YARIŞMA BİLGİLERİ'!$F$21</f>
        <v>Master Kadınlar</v>
      </c>
      <c r="K198" s="145" t="str">
        <f t="shared" si="6"/>
        <v>İZMİR-Masterler Türkiye Şampiyonası</v>
      </c>
      <c r="L198" s="196" t="e">
        <f>#REF!</f>
        <v>#REF!</v>
      </c>
      <c r="M198" s="146" t="s">
        <v>186</v>
      </c>
    </row>
    <row r="199" spans="1:13" s="138" customFormat="1" ht="26.25" customHeight="1" x14ac:dyDescent="0.2">
      <c r="A199" s="140">
        <v>197</v>
      </c>
      <c r="B199" s="151" t="s">
        <v>191</v>
      </c>
      <c r="C199" s="141" t="e">
        <f>#REF!</f>
        <v>#REF!</v>
      </c>
      <c r="D199" s="145" t="e">
        <f>#REF!</f>
        <v>#REF!</v>
      </c>
      <c r="E199" s="145" t="e">
        <f>#REF!</f>
        <v>#REF!</v>
      </c>
      <c r="F199" s="147" t="e">
        <f>#REF!</f>
        <v>#REF!</v>
      </c>
      <c r="G199" s="148" t="e">
        <f>#REF!</f>
        <v>#REF!</v>
      </c>
      <c r="H199" s="148" t="s">
        <v>191</v>
      </c>
      <c r="I199" s="148"/>
      <c r="J199" s="142" t="str">
        <f>'YARIŞMA BİLGİLERİ'!$F$21</f>
        <v>Master Kadınlar</v>
      </c>
      <c r="K199" s="145" t="str">
        <f t="shared" si="6"/>
        <v>İZMİR-Masterler Türkiye Şampiyonası</v>
      </c>
      <c r="L199" s="196" t="e">
        <f>#REF!</f>
        <v>#REF!</v>
      </c>
      <c r="M199" s="146" t="s">
        <v>186</v>
      </c>
    </row>
    <row r="200" spans="1:13" s="138" customFormat="1" ht="26.25" customHeight="1" x14ac:dyDescent="0.2">
      <c r="A200" s="140">
        <v>198</v>
      </c>
      <c r="B200" s="151" t="s">
        <v>191</v>
      </c>
      <c r="C200" s="141" t="e">
        <f>#REF!</f>
        <v>#REF!</v>
      </c>
      <c r="D200" s="145" t="e">
        <f>#REF!</f>
        <v>#REF!</v>
      </c>
      <c r="E200" s="145" t="e">
        <f>#REF!</f>
        <v>#REF!</v>
      </c>
      <c r="F200" s="147" t="e">
        <f>#REF!</f>
        <v>#REF!</v>
      </c>
      <c r="G200" s="148" t="e">
        <f>#REF!</f>
        <v>#REF!</v>
      </c>
      <c r="H200" s="148" t="s">
        <v>191</v>
      </c>
      <c r="I200" s="148"/>
      <c r="J200" s="142" t="str">
        <f>'YARIŞMA BİLGİLERİ'!$F$21</f>
        <v>Master Kadınlar</v>
      </c>
      <c r="K200" s="145" t="str">
        <f t="shared" si="6"/>
        <v>İZMİR-Masterler Türkiye Şampiyonası</v>
      </c>
      <c r="L200" s="196" t="e">
        <f>#REF!</f>
        <v>#REF!</v>
      </c>
      <c r="M200" s="146" t="s">
        <v>186</v>
      </c>
    </row>
    <row r="201" spans="1:13" s="138" customFormat="1" ht="26.25" customHeight="1" x14ac:dyDescent="0.2">
      <c r="A201" s="140">
        <v>199</v>
      </c>
      <c r="B201" s="151" t="s">
        <v>191</v>
      </c>
      <c r="C201" s="141" t="e">
        <f>#REF!</f>
        <v>#REF!</v>
      </c>
      <c r="D201" s="145" t="e">
        <f>#REF!</f>
        <v>#REF!</v>
      </c>
      <c r="E201" s="145" t="e">
        <f>#REF!</f>
        <v>#REF!</v>
      </c>
      <c r="F201" s="147" t="e">
        <f>#REF!</f>
        <v>#REF!</v>
      </c>
      <c r="G201" s="148" t="e">
        <f>#REF!</f>
        <v>#REF!</v>
      </c>
      <c r="H201" s="148" t="s">
        <v>191</v>
      </c>
      <c r="I201" s="148"/>
      <c r="J201" s="142" t="str">
        <f>'YARIŞMA BİLGİLERİ'!$F$21</f>
        <v>Master Kadınlar</v>
      </c>
      <c r="K201" s="145" t="str">
        <f t="shared" si="6"/>
        <v>İZMİR-Masterler Türkiye Şampiyonası</v>
      </c>
      <c r="L201" s="196" t="e">
        <f>#REF!</f>
        <v>#REF!</v>
      </c>
      <c r="M201" s="146" t="s">
        <v>186</v>
      </c>
    </row>
    <row r="202" spans="1:13" s="138" customFormat="1" ht="26.25" customHeight="1" x14ac:dyDescent="0.2">
      <c r="A202" s="140">
        <v>200</v>
      </c>
      <c r="B202" s="151" t="s">
        <v>191</v>
      </c>
      <c r="C202" s="141" t="e">
        <f>#REF!</f>
        <v>#REF!</v>
      </c>
      <c r="D202" s="145" t="e">
        <f>#REF!</f>
        <v>#REF!</v>
      </c>
      <c r="E202" s="145" t="e">
        <f>#REF!</f>
        <v>#REF!</v>
      </c>
      <c r="F202" s="147" t="e">
        <f>#REF!</f>
        <v>#REF!</v>
      </c>
      <c r="G202" s="148" t="e">
        <f>#REF!</f>
        <v>#REF!</v>
      </c>
      <c r="H202" s="148" t="s">
        <v>191</v>
      </c>
      <c r="I202" s="148"/>
      <c r="J202" s="142" t="str">
        <f>'YARIŞMA BİLGİLERİ'!$F$21</f>
        <v>Master Kadınlar</v>
      </c>
      <c r="K202" s="145" t="str">
        <f t="shared" si="6"/>
        <v>İZMİR-Masterler Türkiye Şampiyonası</v>
      </c>
      <c r="L202" s="196" t="e">
        <f>#REF!</f>
        <v>#REF!</v>
      </c>
      <c r="M202" s="146" t="s">
        <v>186</v>
      </c>
    </row>
    <row r="203" spans="1:13" s="138" customFormat="1" ht="26.25" customHeight="1" x14ac:dyDescent="0.2">
      <c r="A203" s="140">
        <v>201</v>
      </c>
      <c r="B203" s="151" t="s">
        <v>191</v>
      </c>
      <c r="C203" s="141" t="e">
        <f>#REF!</f>
        <v>#REF!</v>
      </c>
      <c r="D203" s="145" t="e">
        <f>#REF!</f>
        <v>#REF!</v>
      </c>
      <c r="E203" s="145" t="e">
        <f>#REF!</f>
        <v>#REF!</v>
      </c>
      <c r="F203" s="147" t="e">
        <f>#REF!</f>
        <v>#REF!</v>
      </c>
      <c r="G203" s="148" t="e">
        <f>#REF!</f>
        <v>#REF!</v>
      </c>
      <c r="H203" s="148" t="s">
        <v>191</v>
      </c>
      <c r="I203" s="148"/>
      <c r="J203" s="142" t="str">
        <f>'YARIŞMA BİLGİLERİ'!$F$21</f>
        <v>Master Kadınlar</v>
      </c>
      <c r="K203" s="145" t="str">
        <f t="shared" si="6"/>
        <v>İZMİR-Masterler Türkiye Şampiyonası</v>
      </c>
      <c r="L203" s="196" t="e">
        <f>#REF!</f>
        <v>#REF!</v>
      </c>
      <c r="M203" s="146" t="s">
        <v>186</v>
      </c>
    </row>
    <row r="204" spans="1:13" s="138" customFormat="1" ht="26.25" customHeight="1" x14ac:dyDescent="0.2">
      <c r="A204" s="140">
        <v>202</v>
      </c>
      <c r="B204" s="151" t="s">
        <v>191</v>
      </c>
      <c r="C204" s="141" t="e">
        <f>#REF!</f>
        <v>#REF!</v>
      </c>
      <c r="D204" s="145" t="e">
        <f>#REF!</f>
        <v>#REF!</v>
      </c>
      <c r="E204" s="145" t="e">
        <f>#REF!</f>
        <v>#REF!</v>
      </c>
      <c r="F204" s="147" t="e">
        <f>#REF!</f>
        <v>#REF!</v>
      </c>
      <c r="G204" s="148" t="e">
        <f>#REF!</f>
        <v>#REF!</v>
      </c>
      <c r="H204" s="148" t="s">
        <v>191</v>
      </c>
      <c r="I204" s="148"/>
      <c r="J204" s="142" t="str">
        <f>'YARIŞMA BİLGİLERİ'!$F$21</f>
        <v>Master Kadınlar</v>
      </c>
      <c r="K204" s="145" t="str">
        <f t="shared" si="6"/>
        <v>İZMİR-Masterler Türkiye Şampiyonası</v>
      </c>
      <c r="L204" s="196" t="e">
        <f>#REF!</f>
        <v>#REF!</v>
      </c>
      <c r="M204" s="146" t="s">
        <v>186</v>
      </c>
    </row>
    <row r="205" spans="1:13" s="138" customFormat="1" ht="26.25" customHeight="1" x14ac:dyDescent="0.2">
      <c r="A205" s="140">
        <v>203</v>
      </c>
      <c r="B205" s="151" t="s">
        <v>191</v>
      </c>
      <c r="C205" s="141" t="e">
        <f>#REF!</f>
        <v>#REF!</v>
      </c>
      <c r="D205" s="145" t="e">
        <f>#REF!</f>
        <v>#REF!</v>
      </c>
      <c r="E205" s="145" t="e">
        <f>#REF!</f>
        <v>#REF!</v>
      </c>
      <c r="F205" s="147" t="e">
        <f>#REF!</f>
        <v>#REF!</v>
      </c>
      <c r="G205" s="148" t="e">
        <f>#REF!</f>
        <v>#REF!</v>
      </c>
      <c r="H205" s="148" t="s">
        <v>191</v>
      </c>
      <c r="I205" s="148"/>
      <c r="J205" s="142" t="str">
        <f>'YARIŞMA BİLGİLERİ'!$F$21</f>
        <v>Master Kadınlar</v>
      </c>
      <c r="K205" s="145" t="str">
        <f t="shared" si="6"/>
        <v>İZMİR-Masterler Türkiye Şampiyonası</v>
      </c>
      <c r="L205" s="196" t="e">
        <f>#REF!</f>
        <v>#REF!</v>
      </c>
      <c r="M205" s="146" t="s">
        <v>186</v>
      </c>
    </row>
    <row r="206" spans="1:13" s="138" customFormat="1" ht="26.25" customHeight="1" x14ac:dyDescent="0.2">
      <c r="A206" s="140">
        <v>204</v>
      </c>
      <c r="B206" s="151" t="s">
        <v>191</v>
      </c>
      <c r="C206" s="141" t="e">
        <f>#REF!</f>
        <v>#REF!</v>
      </c>
      <c r="D206" s="145" t="e">
        <f>#REF!</f>
        <v>#REF!</v>
      </c>
      <c r="E206" s="145" t="e">
        <f>#REF!</f>
        <v>#REF!</v>
      </c>
      <c r="F206" s="147" t="e">
        <f>#REF!</f>
        <v>#REF!</v>
      </c>
      <c r="G206" s="148" t="e">
        <f>#REF!</f>
        <v>#REF!</v>
      </c>
      <c r="H206" s="148" t="s">
        <v>191</v>
      </c>
      <c r="I206" s="148"/>
      <c r="J206" s="142" t="str">
        <f>'YARIŞMA BİLGİLERİ'!$F$21</f>
        <v>Master Kadınlar</v>
      </c>
      <c r="K206" s="145" t="str">
        <f t="shared" si="6"/>
        <v>İZMİR-Masterler Türkiye Şampiyonası</v>
      </c>
      <c r="L206" s="196" t="e">
        <f>#REF!</f>
        <v>#REF!</v>
      </c>
      <c r="M206" s="146" t="s">
        <v>186</v>
      </c>
    </row>
    <row r="207" spans="1:13" s="138" customFormat="1" ht="26.25" customHeight="1" x14ac:dyDescent="0.2">
      <c r="A207" s="140">
        <v>205</v>
      </c>
      <c r="B207" s="151" t="s">
        <v>191</v>
      </c>
      <c r="C207" s="141" t="e">
        <f>#REF!</f>
        <v>#REF!</v>
      </c>
      <c r="D207" s="145" t="e">
        <f>#REF!</f>
        <v>#REF!</v>
      </c>
      <c r="E207" s="145" t="e">
        <f>#REF!</f>
        <v>#REF!</v>
      </c>
      <c r="F207" s="147" t="e">
        <f>#REF!</f>
        <v>#REF!</v>
      </c>
      <c r="G207" s="148" t="e">
        <f>#REF!</f>
        <v>#REF!</v>
      </c>
      <c r="H207" s="148" t="s">
        <v>191</v>
      </c>
      <c r="I207" s="148"/>
      <c r="J207" s="142" t="str">
        <f>'YARIŞMA BİLGİLERİ'!$F$21</f>
        <v>Master Kadınlar</v>
      </c>
      <c r="K207" s="145" t="str">
        <f t="shared" si="6"/>
        <v>İZMİR-Masterler Türkiye Şampiyonası</v>
      </c>
      <c r="L207" s="196" t="e">
        <f>#REF!</f>
        <v>#REF!</v>
      </c>
      <c r="M207" s="146" t="s">
        <v>186</v>
      </c>
    </row>
    <row r="208" spans="1:13" s="138" customFormat="1" ht="26.25" customHeight="1" x14ac:dyDescent="0.2">
      <c r="A208" s="140">
        <v>206</v>
      </c>
      <c r="B208" s="151" t="s">
        <v>191</v>
      </c>
      <c r="C208" s="141" t="e">
        <f>#REF!</f>
        <v>#REF!</v>
      </c>
      <c r="D208" s="145" t="e">
        <f>#REF!</f>
        <v>#REF!</v>
      </c>
      <c r="E208" s="145" t="e">
        <f>#REF!</f>
        <v>#REF!</v>
      </c>
      <c r="F208" s="147" t="e">
        <f>#REF!</f>
        <v>#REF!</v>
      </c>
      <c r="G208" s="148" t="e">
        <f>#REF!</f>
        <v>#REF!</v>
      </c>
      <c r="H208" s="148" t="s">
        <v>191</v>
      </c>
      <c r="I208" s="148"/>
      <c r="J208" s="142" t="str">
        <f>'YARIŞMA BİLGİLERİ'!$F$21</f>
        <v>Master Kadınlar</v>
      </c>
      <c r="K208" s="145" t="str">
        <f t="shared" si="6"/>
        <v>İZMİR-Masterler Türkiye Şampiyonası</v>
      </c>
      <c r="L208" s="196" t="e">
        <f>#REF!</f>
        <v>#REF!</v>
      </c>
      <c r="M208" s="146" t="s">
        <v>186</v>
      </c>
    </row>
    <row r="209" spans="1:13" s="138" customFormat="1" ht="26.25" customHeight="1" x14ac:dyDescent="0.2">
      <c r="A209" s="140">
        <v>207</v>
      </c>
      <c r="B209" s="151" t="s">
        <v>191</v>
      </c>
      <c r="C209" s="141" t="e">
        <f>#REF!</f>
        <v>#REF!</v>
      </c>
      <c r="D209" s="145" t="e">
        <f>#REF!</f>
        <v>#REF!</v>
      </c>
      <c r="E209" s="145" t="e">
        <f>#REF!</f>
        <v>#REF!</v>
      </c>
      <c r="F209" s="147" t="e">
        <f>#REF!</f>
        <v>#REF!</v>
      </c>
      <c r="G209" s="148" t="e">
        <f>#REF!</f>
        <v>#REF!</v>
      </c>
      <c r="H209" s="148" t="s">
        <v>191</v>
      </c>
      <c r="I209" s="148"/>
      <c r="J209" s="142" t="str">
        <f>'YARIŞMA BİLGİLERİ'!$F$21</f>
        <v>Master Kadınlar</v>
      </c>
      <c r="K209" s="145" t="str">
        <f t="shared" si="6"/>
        <v>İZMİR-Masterler Türkiye Şampiyonası</v>
      </c>
      <c r="L209" s="196" t="e">
        <f>#REF!</f>
        <v>#REF!</v>
      </c>
      <c r="M209" s="146" t="s">
        <v>186</v>
      </c>
    </row>
    <row r="210" spans="1:13" s="138" customFormat="1" ht="26.25" customHeight="1" x14ac:dyDescent="0.2">
      <c r="A210" s="140">
        <v>208</v>
      </c>
      <c r="B210" s="151" t="s">
        <v>191</v>
      </c>
      <c r="C210" s="141" t="e">
        <f>#REF!</f>
        <v>#REF!</v>
      </c>
      <c r="D210" s="145" t="e">
        <f>#REF!</f>
        <v>#REF!</v>
      </c>
      <c r="E210" s="145" t="e">
        <f>#REF!</f>
        <v>#REF!</v>
      </c>
      <c r="F210" s="147" t="e">
        <f>#REF!</f>
        <v>#REF!</v>
      </c>
      <c r="G210" s="148" t="e">
        <f>#REF!</f>
        <v>#REF!</v>
      </c>
      <c r="H210" s="148" t="s">
        <v>191</v>
      </c>
      <c r="I210" s="148"/>
      <c r="J210" s="142" t="str">
        <f>'YARIŞMA BİLGİLERİ'!$F$21</f>
        <v>Master Kadınlar</v>
      </c>
      <c r="K210" s="145" t="str">
        <f t="shared" si="6"/>
        <v>İZMİR-Masterler Türkiye Şampiyonası</v>
      </c>
      <c r="L210" s="196" t="e">
        <f>#REF!</f>
        <v>#REF!</v>
      </c>
      <c r="M210" s="146" t="s">
        <v>186</v>
      </c>
    </row>
    <row r="211" spans="1:13" s="138" customFormat="1" ht="26.25" customHeight="1" x14ac:dyDescent="0.2">
      <c r="A211" s="140">
        <v>209</v>
      </c>
      <c r="B211" s="151" t="s">
        <v>191</v>
      </c>
      <c r="C211" s="141" t="e">
        <f>#REF!</f>
        <v>#REF!</v>
      </c>
      <c r="D211" s="145" t="e">
        <f>#REF!</f>
        <v>#REF!</v>
      </c>
      <c r="E211" s="145" t="e">
        <f>#REF!</f>
        <v>#REF!</v>
      </c>
      <c r="F211" s="147" t="e">
        <f>#REF!</f>
        <v>#REF!</v>
      </c>
      <c r="G211" s="148" t="e">
        <f>#REF!</f>
        <v>#REF!</v>
      </c>
      <c r="H211" s="148" t="s">
        <v>191</v>
      </c>
      <c r="I211" s="148"/>
      <c r="J211" s="142" t="str">
        <f>'YARIŞMA BİLGİLERİ'!$F$21</f>
        <v>Master Kadınlar</v>
      </c>
      <c r="K211" s="145" t="str">
        <f t="shared" si="6"/>
        <v>İZMİR-Masterler Türkiye Şampiyonası</v>
      </c>
      <c r="L211" s="196" t="e">
        <f>#REF!</f>
        <v>#REF!</v>
      </c>
      <c r="M211" s="146" t="s">
        <v>186</v>
      </c>
    </row>
    <row r="212" spans="1:13" s="138" customFormat="1" ht="26.25" customHeight="1" x14ac:dyDescent="0.2">
      <c r="A212" s="140">
        <v>210</v>
      </c>
      <c r="B212" s="151" t="s">
        <v>191</v>
      </c>
      <c r="C212" s="141" t="e">
        <f>#REF!</f>
        <v>#REF!</v>
      </c>
      <c r="D212" s="145" t="e">
        <f>#REF!</f>
        <v>#REF!</v>
      </c>
      <c r="E212" s="145" t="e">
        <f>#REF!</f>
        <v>#REF!</v>
      </c>
      <c r="F212" s="147" t="e">
        <f>#REF!</f>
        <v>#REF!</v>
      </c>
      <c r="G212" s="148" t="e">
        <f>#REF!</f>
        <v>#REF!</v>
      </c>
      <c r="H212" s="148" t="s">
        <v>191</v>
      </c>
      <c r="I212" s="148"/>
      <c r="J212" s="142" t="str">
        <f>'YARIŞMA BİLGİLERİ'!$F$21</f>
        <v>Master Kadınlar</v>
      </c>
      <c r="K212" s="145" t="str">
        <f t="shared" si="6"/>
        <v>İZMİR-Masterler Türkiye Şampiyonası</v>
      </c>
      <c r="L212" s="196" t="e">
        <f>#REF!</f>
        <v>#REF!</v>
      </c>
      <c r="M212" s="146" t="s">
        <v>186</v>
      </c>
    </row>
    <row r="213" spans="1:13" s="138" customFormat="1" ht="26.25" customHeight="1" x14ac:dyDescent="0.2">
      <c r="A213" s="140">
        <v>211</v>
      </c>
      <c r="B213" s="151" t="s">
        <v>191</v>
      </c>
      <c r="C213" s="141" t="e">
        <f>#REF!</f>
        <v>#REF!</v>
      </c>
      <c r="D213" s="145" t="e">
        <f>#REF!</f>
        <v>#REF!</v>
      </c>
      <c r="E213" s="145" t="e">
        <f>#REF!</f>
        <v>#REF!</v>
      </c>
      <c r="F213" s="147" t="e">
        <f>#REF!</f>
        <v>#REF!</v>
      </c>
      <c r="G213" s="148" t="e">
        <f>#REF!</f>
        <v>#REF!</v>
      </c>
      <c r="H213" s="148" t="s">
        <v>191</v>
      </c>
      <c r="I213" s="148"/>
      <c r="J213" s="142" t="str">
        <f>'YARIŞMA BİLGİLERİ'!$F$21</f>
        <v>Master Kadınlar</v>
      </c>
      <c r="K213" s="145" t="str">
        <f t="shared" si="6"/>
        <v>İZMİR-Masterler Türkiye Şampiyonası</v>
      </c>
      <c r="L213" s="196" t="e">
        <f>#REF!</f>
        <v>#REF!</v>
      </c>
      <c r="M213" s="146" t="s">
        <v>186</v>
      </c>
    </row>
    <row r="214" spans="1:13" s="138" customFormat="1" ht="26.25" customHeight="1" x14ac:dyDescent="0.2">
      <c r="A214" s="140">
        <v>212</v>
      </c>
      <c r="B214" s="151" t="s">
        <v>191</v>
      </c>
      <c r="C214" s="141" t="e">
        <f>#REF!</f>
        <v>#REF!</v>
      </c>
      <c r="D214" s="145" t="e">
        <f>#REF!</f>
        <v>#REF!</v>
      </c>
      <c r="E214" s="145" t="e">
        <f>#REF!</f>
        <v>#REF!</v>
      </c>
      <c r="F214" s="147" t="e">
        <f>#REF!</f>
        <v>#REF!</v>
      </c>
      <c r="G214" s="148" t="e">
        <f>#REF!</f>
        <v>#REF!</v>
      </c>
      <c r="H214" s="148" t="s">
        <v>191</v>
      </c>
      <c r="I214" s="148"/>
      <c r="J214" s="142" t="str">
        <f>'YARIŞMA BİLGİLERİ'!$F$21</f>
        <v>Master Kadınlar</v>
      </c>
      <c r="K214" s="145" t="str">
        <f t="shared" si="6"/>
        <v>İZMİR-Masterler Türkiye Şampiyonası</v>
      </c>
      <c r="L214" s="196" t="e">
        <f>#REF!</f>
        <v>#REF!</v>
      </c>
      <c r="M214" s="146" t="s">
        <v>186</v>
      </c>
    </row>
    <row r="215" spans="1:13" s="138" customFormat="1" ht="26.25" customHeight="1" x14ac:dyDescent="0.2">
      <c r="A215" s="140">
        <v>213</v>
      </c>
      <c r="B215" s="151" t="s">
        <v>191</v>
      </c>
      <c r="C215" s="141" t="e">
        <f>#REF!</f>
        <v>#REF!</v>
      </c>
      <c r="D215" s="145" t="e">
        <f>#REF!</f>
        <v>#REF!</v>
      </c>
      <c r="E215" s="145" t="e">
        <f>#REF!</f>
        <v>#REF!</v>
      </c>
      <c r="F215" s="147" t="e">
        <f>#REF!</f>
        <v>#REF!</v>
      </c>
      <c r="G215" s="148" t="e">
        <f>#REF!</f>
        <v>#REF!</v>
      </c>
      <c r="H215" s="148" t="s">
        <v>191</v>
      </c>
      <c r="I215" s="148"/>
      <c r="J215" s="142" t="str">
        <f>'YARIŞMA BİLGİLERİ'!$F$21</f>
        <v>Master Kadınlar</v>
      </c>
      <c r="K215" s="145" t="str">
        <f t="shared" si="6"/>
        <v>İZMİR-Masterler Türkiye Şampiyonası</v>
      </c>
      <c r="L215" s="196" t="e">
        <f>#REF!</f>
        <v>#REF!</v>
      </c>
      <c r="M215" s="146" t="s">
        <v>186</v>
      </c>
    </row>
    <row r="216" spans="1:13" s="138" customFormat="1" ht="26.25" customHeight="1" x14ac:dyDescent="0.2">
      <c r="A216" s="140">
        <v>214</v>
      </c>
      <c r="B216" s="151" t="s">
        <v>191</v>
      </c>
      <c r="C216" s="141" t="e">
        <f>#REF!</f>
        <v>#REF!</v>
      </c>
      <c r="D216" s="145" t="e">
        <f>#REF!</f>
        <v>#REF!</v>
      </c>
      <c r="E216" s="145" t="e">
        <f>#REF!</f>
        <v>#REF!</v>
      </c>
      <c r="F216" s="147" t="e">
        <f>#REF!</f>
        <v>#REF!</v>
      </c>
      <c r="G216" s="148" t="e">
        <f>#REF!</f>
        <v>#REF!</v>
      </c>
      <c r="H216" s="148" t="s">
        <v>191</v>
      </c>
      <c r="I216" s="148"/>
      <c r="J216" s="142" t="str">
        <f>'YARIŞMA BİLGİLERİ'!$F$21</f>
        <v>Master Kadınlar</v>
      </c>
      <c r="K216" s="145" t="str">
        <f t="shared" si="6"/>
        <v>İZMİR-Masterler Türkiye Şampiyonası</v>
      </c>
      <c r="L216" s="196" t="e">
        <f>#REF!</f>
        <v>#REF!</v>
      </c>
      <c r="M216" s="146" t="s">
        <v>186</v>
      </c>
    </row>
    <row r="217" spans="1:13" s="138" customFormat="1" ht="26.25" customHeight="1" x14ac:dyDescent="0.2">
      <c r="A217" s="140">
        <v>215</v>
      </c>
      <c r="B217" s="151" t="s">
        <v>191</v>
      </c>
      <c r="C217" s="141" t="e">
        <f>#REF!</f>
        <v>#REF!</v>
      </c>
      <c r="D217" s="145" t="e">
        <f>#REF!</f>
        <v>#REF!</v>
      </c>
      <c r="E217" s="145" t="e">
        <f>#REF!</f>
        <v>#REF!</v>
      </c>
      <c r="F217" s="147" t="e">
        <f>#REF!</f>
        <v>#REF!</v>
      </c>
      <c r="G217" s="148" t="e">
        <f>#REF!</f>
        <v>#REF!</v>
      </c>
      <c r="H217" s="148" t="s">
        <v>191</v>
      </c>
      <c r="I217" s="148"/>
      <c r="J217" s="142" t="str">
        <f>'YARIŞMA BİLGİLERİ'!$F$21</f>
        <v>Master Kadınlar</v>
      </c>
      <c r="K217" s="145" t="str">
        <f t="shared" si="6"/>
        <v>İZMİR-Masterler Türkiye Şampiyonası</v>
      </c>
      <c r="L217" s="196" t="e">
        <f>#REF!</f>
        <v>#REF!</v>
      </c>
      <c r="M217" s="146" t="s">
        <v>186</v>
      </c>
    </row>
    <row r="218" spans="1:13" s="138" customFormat="1" ht="26.25" customHeight="1" x14ac:dyDescent="0.2">
      <c r="A218" s="140">
        <v>216</v>
      </c>
      <c r="B218" s="151" t="s">
        <v>191</v>
      </c>
      <c r="C218" s="141" t="e">
        <f>#REF!</f>
        <v>#REF!</v>
      </c>
      <c r="D218" s="145" t="e">
        <f>#REF!</f>
        <v>#REF!</v>
      </c>
      <c r="E218" s="145" t="e">
        <f>#REF!</f>
        <v>#REF!</v>
      </c>
      <c r="F218" s="147" t="e">
        <f>#REF!</f>
        <v>#REF!</v>
      </c>
      <c r="G218" s="148" t="e">
        <f>#REF!</f>
        <v>#REF!</v>
      </c>
      <c r="H218" s="148" t="s">
        <v>191</v>
      </c>
      <c r="I218" s="148"/>
      <c r="J218" s="142" t="str">
        <f>'YARIŞMA BİLGİLERİ'!$F$21</f>
        <v>Master Kadınlar</v>
      </c>
      <c r="K218" s="145" t="str">
        <f t="shared" si="6"/>
        <v>İZMİR-Masterler Türkiye Şampiyonası</v>
      </c>
      <c r="L218" s="196" t="e">
        <f>#REF!</f>
        <v>#REF!</v>
      </c>
      <c r="M218" s="146" t="s">
        <v>186</v>
      </c>
    </row>
    <row r="219" spans="1:13" s="138" customFormat="1" ht="26.25" customHeight="1" x14ac:dyDescent="0.2">
      <c r="A219" s="140">
        <v>217</v>
      </c>
      <c r="B219" s="151" t="s">
        <v>191</v>
      </c>
      <c r="C219" s="141" t="e">
        <f>#REF!</f>
        <v>#REF!</v>
      </c>
      <c r="D219" s="145" t="e">
        <f>#REF!</f>
        <v>#REF!</v>
      </c>
      <c r="E219" s="145" t="e">
        <f>#REF!</f>
        <v>#REF!</v>
      </c>
      <c r="F219" s="147" t="e">
        <f>#REF!</f>
        <v>#REF!</v>
      </c>
      <c r="G219" s="148" t="e">
        <f>#REF!</f>
        <v>#REF!</v>
      </c>
      <c r="H219" s="148" t="s">
        <v>191</v>
      </c>
      <c r="I219" s="148"/>
      <c r="J219" s="142" t="str">
        <f>'YARIŞMA BİLGİLERİ'!$F$21</f>
        <v>Master Kadınlar</v>
      </c>
      <c r="K219" s="145" t="str">
        <f t="shared" si="6"/>
        <v>İZMİR-Masterler Türkiye Şampiyonası</v>
      </c>
      <c r="L219" s="196" t="e">
        <f>#REF!</f>
        <v>#REF!</v>
      </c>
      <c r="M219" s="146" t="s">
        <v>186</v>
      </c>
    </row>
    <row r="220" spans="1:13" s="138" customFormat="1" ht="26.25" customHeight="1" x14ac:dyDescent="0.2">
      <c r="A220" s="140">
        <v>218</v>
      </c>
      <c r="B220" s="151" t="s">
        <v>191</v>
      </c>
      <c r="C220" s="141" t="e">
        <f>#REF!</f>
        <v>#REF!</v>
      </c>
      <c r="D220" s="145" t="e">
        <f>#REF!</f>
        <v>#REF!</v>
      </c>
      <c r="E220" s="145" t="e">
        <f>#REF!</f>
        <v>#REF!</v>
      </c>
      <c r="F220" s="147" t="e">
        <f>#REF!</f>
        <v>#REF!</v>
      </c>
      <c r="G220" s="148" t="e">
        <f>#REF!</f>
        <v>#REF!</v>
      </c>
      <c r="H220" s="148" t="s">
        <v>191</v>
      </c>
      <c r="I220" s="148"/>
      <c r="J220" s="142" t="str">
        <f>'YARIŞMA BİLGİLERİ'!$F$21</f>
        <v>Master Kadınlar</v>
      </c>
      <c r="K220" s="145" t="str">
        <f t="shared" si="6"/>
        <v>İZMİR-Masterler Türkiye Şampiyonası</v>
      </c>
      <c r="L220" s="196" t="e">
        <f>#REF!</f>
        <v>#REF!</v>
      </c>
      <c r="M220" s="146" t="s">
        <v>186</v>
      </c>
    </row>
    <row r="221" spans="1:13" s="138" customFormat="1" ht="26.25" customHeight="1" x14ac:dyDescent="0.2">
      <c r="A221" s="140">
        <v>219</v>
      </c>
      <c r="B221" s="151" t="s">
        <v>191</v>
      </c>
      <c r="C221" s="141" t="e">
        <f>#REF!</f>
        <v>#REF!</v>
      </c>
      <c r="D221" s="145" t="e">
        <f>#REF!</f>
        <v>#REF!</v>
      </c>
      <c r="E221" s="145" t="e">
        <f>#REF!</f>
        <v>#REF!</v>
      </c>
      <c r="F221" s="147" t="e">
        <f>#REF!</f>
        <v>#REF!</v>
      </c>
      <c r="G221" s="148" t="e">
        <f>#REF!</f>
        <v>#REF!</v>
      </c>
      <c r="H221" s="148" t="s">
        <v>191</v>
      </c>
      <c r="I221" s="148"/>
      <c r="J221" s="142" t="str">
        <f>'YARIŞMA BİLGİLERİ'!$F$21</f>
        <v>Master Kadınlar</v>
      </c>
      <c r="K221" s="145" t="str">
        <f t="shared" si="6"/>
        <v>İZMİR-Masterler Türkiye Şampiyonası</v>
      </c>
      <c r="L221" s="196" t="e">
        <f>#REF!</f>
        <v>#REF!</v>
      </c>
      <c r="M221" s="146" t="s">
        <v>186</v>
      </c>
    </row>
    <row r="222" spans="1:13" s="138" customFormat="1" ht="26.25" customHeight="1" x14ac:dyDescent="0.2">
      <c r="A222" s="140">
        <v>220</v>
      </c>
      <c r="B222" s="151" t="s">
        <v>191</v>
      </c>
      <c r="C222" s="141" t="e">
        <f>#REF!</f>
        <v>#REF!</v>
      </c>
      <c r="D222" s="145" t="e">
        <f>#REF!</f>
        <v>#REF!</v>
      </c>
      <c r="E222" s="145" t="e">
        <f>#REF!</f>
        <v>#REF!</v>
      </c>
      <c r="F222" s="147" t="e">
        <f>#REF!</f>
        <v>#REF!</v>
      </c>
      <c r="G222" s="148" t="e">
        <f>#REF!</f>
        <v>#REF!</v>
      </c>
      <c r="H222" s="148" t="s">
        <v>191</v>
      </c>
      <c r="I222" s="148"/>
      <c r="J222" s="142" t="str">
        <f>'YARIŞMA BİLGİLERİ'!$F$21</f>
        <v>Master Kadınlar</v>
      </c>
      <c r="K222" s="145" t="str">
        <f t="shared" si="6"/>
        <v>İZMİR-Masterler Türkiye Şampiyonası</v>
      </c>
      <c r="L222" s="196" t="e">
        <f>#REF!</f>
        <v>#REF!</v>
      </c>
      <c r="M222" s="146" t="s">
        <v>186</v>
      </c>
    </row>
    <row r="223" spans="1:13" s="138" customFormat="1" ht="26.25" customHeight="1" x14ac:dyDescent="0.2">
      <c r="A223" s="140">
        <v>221</v>
      </c>
      <c r="B223" s="151" t="s">
        <v>191</v>
      </c>
      <c r="C223" s="141" t="e">
        <f>#REF!</f>
        <v>#REF!</v>
      </c>
      <c r="D223" s="145" t="e">
        <f>#REF!</f>
        <v>#REF!</v>
      </c>
      <c r="E223" s="145" t="e">
        <f>#REF!</f>
        <v>#REF!</v>
      </c>
      <c r="F223" s="147" t="e">
        <f>#REF!</f>
        <v>#REF!</v>
      </c>
      <c r="G223" s="148" t="e">
        <f>#REF!</f>
        <v>#REF!</v>
      </c>
      <c r="H223" s="148" t="s">
        <v>191</v>
      </c>
      <c r="I223" s="148"/>
      <c r="J223" s="142" t="str">
        <f>'YARIŞMA BİLGİLERİ'!$F$21</f>
        <v>Master Kadınlar</v>
      </c>
      <c r="K223" s="145" t="str">
        <f t="shared" si="6"/>
        <v>İZMİR-Masterler Türkiye Şampiyonası</v>
      </c>
      <c r="L223" s="196" t="e">
        <f>#REF!</f>
        <v>#REF!</v>
      </c>
      <c r="M223" s="146" t="s">
        <v>186</v>
      </c>
    </row>
    <row r="224" spans="1:13" s="138" customFormat="1" ht="26.25" customHeight="1" x14ac:dyDescent="0.2">
      <c r="A224" s="140">
        <v>222</v>
      </c>
      <c r="B224" s="151" t="s">
        <v>191</v>
      </c>
      <c r="C224" s="141" t="e">
        <f>#REF!</f>
        <v>#REF!</v>
      </c>
      <c r="D224" s="145" t="e">
        <f>#REF!</f>
        <v>#REF!</v>
      </c>
      <c r="E224" s="145" t="e">
        <f>#REF!</f>
        <v>#REF!</v>
      </c>
      <c r="F224" s="147" t="e">
        <f>#REF!</f>
        <v>#REF!</v>
      </c>
      <c r="G224" s="148" t="e">
        <f>#REF!</f>
        <v>#REF!</v>
      </c>
      <c r="H224" s="148" t="s">
        <v>191</v>
      </c>
      <c r="I224" s="148"/>
      <c r="J224" s="142" t="str">
        <f>'YARIŞMA BİLGİLERİ'!$F$21</f>
        <v>Master Kadınlar</v>
      </c>
      <c r="K224" s="145" t="str">
        <f t="shared" si="6"/>
        <v>İZMİR-Masterler Türkiye Şampiyonası</v>
      </c>
      <c r="L224" s="196" t="e">
        <f>#REF!</f>
        <v>#REF!</v>
      </c>
      <c r="M224" s="146" t="s">
        <v>186</v>
      </c>
    </row>
    <row r="225" spans="1:13" s="138" customFormat="1" ht="26.25" customHeight="1" x14ac:dyDescent="0.2">
      <c r="A225" s="140">
        <v>223</v>
      </c>
      <c r="B225" s="151" t="s">
        <v>191</v>
      </c>
      <c r="C225" s="141" t="e">
        <f>#REF!</f>
        <v>#REF!</v>
      </c>
      <c r="D225" s="145" t="e">
        <f>#REF!</f>
        <v>#REF!</v>
      </c>
      <c r="E225" s="145" t="e">
        <f>#REF!</f>
        <v>#REF!</v>
      </c>
      <c r="F225" s="147" t="e">
        <f>#REF!</f>
        <v>#REF!</v>
      </c>
      <c r="G225" s="148" t="e">
        <f>#REF!</f>
        <v>#REF!</v>
      </c>
      <c r="H225" s="148" t="s">
        <v>191</v>
      </c>
      <c r="I225" s="148"/>
      <c r="J225" s="142" t="str">
        <f>'YARIŞMA BİLGİLERİ'!$F$21</f>
        <v>Master Kadınlar</v>
      </c>
      <c r="K225" s="145" t="str">
        <f t="shared" si="6"/>
        <v>İZMİR-Masterler Türkiye Şampiyonası</v>
      </c>
      <c r="L225" s="196" t="e">
        <f>#REF!</f>
        <v>#REF!</v>
      </c>
      <c r="M225" s="146" t="s">
        <v>186</v>
      </c>
    </row>
    <row r="226" spans="1:13" s="138" customFormat="1" ht="26.25" customHeight="1" x14ac:dyDescent="0.2">
      <c r="A226" s="140">
        <v>224</v>
      </c>
      <c r="B226" s="151" t="s">
        <v>191</v>
      </c>
      <c r="C226" s="141" t="e">
        <f>#REF!</f>
        <v>#REF!</v>
      </c>
      <c r="D226" s="145" t="e">
        <f>#REF!</f>
        <v>#REF!</v>
      </c>
      <c r="E226" s="145" t="e">
        <f>#REF!</f>
        <v>#REF!</v>
      </c>
      <c r="F226" s="147" t="e">
        <f>#REF!</f>
        <v>#REF!</v>
      </c>
      <c r="G226" s="148" t="e">
        <f>#REF!</f>
        <v>#REF!</v>
      </c>
      <c r="H226" s="148" t="s">
        <v>191</v>
      </c>
      <c r="I226" s="148"/>
      <c r="J226" s="142" t="str">
        <f>'YARIŞMA BİLGİLERİ'!$F$21</f>
        <v>Master Kadınlar</v>
      </c>
      <c r="K226" s="145" t="str">
        <f t="shared" si="6"/>
        <v>İZMİR-Masterler Türkiye Şampiyonası</v>
      </c>
      <c r="L226" s="196" t="e">
        <f>#REF!</f>
        <v>#REF!</v>
      </c>
      <c r="M226" s="146" t="s">
        <v>186</v>
      </c>
    </row>
    <row r="227" spans="1:13" s="138" customFormat="1" ht="26.25" customHeight="1" x14ac:dyDescent="0.2">
      <c r="A227" s="140">
        <v>225</v>
      </c>
      <c r="B227" s="151" t="s">
        <v>191</v>
      </c>
      <c r="C227" s="141" t="e">
        <f>#REF!</f>
        <v>#REF!</v>
      </c>
      <c r="D227" s="145" t="e">
        <f>#REF!</f>
        <v>#REF!</v>
      </c>
      <c r="E227" s="145" t="e">
        <f>#REF!</f>
        <v>#REF!</v>
      </c>
      <c r="F227" s="147" t="e">
        <f>#REF!</f>
        <v>#REF!</v>
      </c>
      <c r="G227" s="148" t="e">
        <f>#REF!</f>
        <v>#REF!</v>
      </c>
      <c r="H227" s="148" t="s">
        <v>191</v>
      </c>
      <c r="I227" s="148"/>
      <c r="J227" s="142" t="str">
        <f>'YARIŞMA BİLGİLERİ'!$F$21</f>
        <v>Master Kadınlar</v>
      </c>
      <c r="K227" s="145" t="str">
        <f t="shared" si="6"/>
        <v>İZMİR-Masterler Türkiye Şampiyonası</v>
      </c>
      <c r="L227" s="196" t="e">
        <f>#REF!</f>
        <v>#REF!</v>
      </c>
      <c r="M227" s="146" t="s">
        <v>186</v>
      </c>
    </row>
    <row r="228" spans="1:13" s="138" customFormat="1" ht="26.25" customHeight="1" x14ac:dyDescent="0.2">
      <c r="A228" s="140">
        <v>226</v>
      </c>
      <c r="B228" s="151" t="s">
        <v>191</v>
      </c>
      <c r="C228" s="141" t="e">
        <f>#REF!</f>
        <v>#REF!</v>
      </c>
      <c r="D228" s="145" t="e">
        <f>#REF!</f>
        <v>#REF!</v>
      </c>
      <c r="E228" s="145" t="e">
        <f>#REF!</f>
        <v>#REF!</v>
      </c>
      <c r="F228" s="147" t="e">
        <f>#REF!</f>
        <v>#REF!</v>
      </c>
      <c r="G228" s="148" t="e">
        <f>#REF!</f>
        <v>#REF!</v>
      </c>
      <c r="H228" s="148" t="s">
        <v>191</v>
      </c>
      <c r="I228" s="148"/>
      <c r="J228" s="142" t="str">
        <f>'YARIŞMA BİLGİLERİ'!$F$21</f>
        <v>Master Kadınlar</v>
      </c>
      <c r="K228" s="145" t="str">
        <f t="shared" si="6"/>
        <v>İZMİR-Masterler Türkiye Şampiyonası</v>
      </c>
      <c r="L228" s="196" t="e">
        <f>#REF!</f>
        <v>#REF!</v>
      </c>
      <c r="M228" s="146" t="s">
        <v>186</v>
      </c>
    </row>
    <row r="229" spans="1:13" s="138" customFormat="1" ht="26.25" customHeight="1" x14ac:dyDescent="0.2">
      <c r="A229" s="140">
        <v>227</v>
      </c>
      <c r="B229" s="151" t="s">
        <v>191</v>
      </c>
      <c r="C229" s="141" t="e">
        <f>#REF!</f>
        <v>#REF!</v>
      </c>
      <c r="D229" s="145" t="e">
        <f>#REF!</f>
        <v>#REF!</v>
      </c>
      <c r="E229" s="145" t="e">
        <f>#REF!</f>
        <v>#REF!</v>
      </c>
      <c r="F229" s="147" t="e">
        <f>#REF!</f>
        <v>#REF!</v>
      </c>
      <c r="G229" s="148" t="e">
        <f>#REF!</f>
        <v>#REF!</v>
      </c>
      <c r="H229" s="148" t="s">
        <v>191</v>
      </c>
      <c r="I229" s="148"/>
      <c r="J229" s="142" t="str">
        <f>'YARIŞMA BİLGİLERİ'!$F$21</f>
        <v>Master Kadınlar</v>
      </c>
      <c r="K229" s="145" t="str">
        <f t="shared" si="6"/>
        <v>İZMİR-Masterler Türkiye Şampiyonası</v>
      </c>
      <c r="L229" s="196" t="e">
        <f>#REF!</f>
        <v>#REF!</v>
      </c>
      <c r="M229" s="146" t="s">
        <v>186</v>
      </c>
    </row>
    <row r="230" spans="1:13" s="138" customFormat="1" ht="26.25" customHeight="1" x14ac:dyDescent="0.2">
      <c r="A230" s="140">
        <v>228</v>
      </c>
      <c r="B230" s="151" t="s">
        <v>191</v>
      </c>
      <c r="C230" s="141" t="e">
        <f>#REF!</f>
        <v>#REF!</v>
      </c>
      <c r="D230" s="145" t="e">
        <f>#REF!</f>
        <v>#REF!</v>
      </c>
      <c r="E230" s="145" t="e">
        <f>#REF!</f>
        <v>#REF!</v>
      </c>
      <c r="F230" s="147" t="e">
        <f>#REF!</f>
        <v>#REF!</v>
      </c>
      <c r="G230" s="148" t="e">
        <f>#REF!</f>
        <v>#REF!</v>
      </c>
      <c r="H230" s="148" t="s">
        <v>191</v>
      </c>
      <c r="I230" s="148"/>
      <c r="J230" s="142" t="str">
        <f>'YARIŞMA BİLGİLERİ'!$F$21</f>
        <v>Master Kadınlar</v>
      </c>
      <c r="K230" s="145" t="str">
        <f t="shared" si="6"/>
        <v>İZMİR-Masterler Türkiye Şampiyonası</v>
      </c>
      <c r="L230" s="196" t="e">
        <f>#REF!</f>
        <v>#REF!</v>
      </c>
      <c r="M230" s="146" t="s">
        <v>186</v>
      </c>
    </row>
    <row r="231" spans="1:13" s="138" customFormat="1" ht="26.25" customHeight="1" x14ac:dyDescent="0.2">
      <c r="A231" s="140">
        <v>229</v>
      </c>
      <c r="B231" s="151" t="s">
        <v>191</v>
      </c>
      <c r="C231" s="141" t="e">
        <f>#REF!</f>
        <v>#REF!</v>
      </c>
      <c r="D231" s="145" t="e">
        <f>#REF!</f>
        <v>#REF!</v>
      </c>
      <c r="E231" s="145" t="e">
        <f>#REF!</f>
        <v>#REF!</v>
      </c>
      <c r="F231" s="147" t="e">
        <f>#REF!</f>
        <v>#REF!</v>
      </c>
      <c r="G231" s="148" t="e">
        <f>#REF!</f>
        <v>#REF!</v>
      </c>
      <c r="H231" s="148" t="s">
        <v>191</v>
      </c>
      <c r="I231" s="148"/>
      <c r="J231" s="142" t="str">
        <f>'YARIŞMA BİLGİLERİ'!$F$21</f>
        <v>Master Kadınlar</v>
      </c>
      <c r="K231" s="145" t="str">
        <f t="shared" si="6"/>
        <v>İZMİR-Masterler Türkiye Şampiyonası</v>
      </c>
      <c r="L231" s="196" t="e">
        <f>#REF!</f>
        <v>#REF!</v>
      </c>
      <c r="M231" s="146" t="s">
        <v>186</v>
      </c>
    </row>
    <row r="232" spans="1:13" s="138" customFormat="1" ht="26.25" customHeight="1" x14ac:dyDescent="0.2">
      <c r="A232" s="140">
        <v>230</v>
      </c>
      <c r="B232" s="151" t="s">
        <v>191</v>
      </c>
      <c r="C232" s="141" t="e">
        <f>#REF!</f>
        <v>#REF!</v>
      </c>
      <c r="D232" s="145" t="e">
        <f>#REF!</f>
        <v>#REF!</v>
      </c>
      <c r="E232" s="145" t="e">
        <f>#REF!</f>
        <v>#REF!</v>
      </c>
      <c r="F232" s="147" t="e">
        <f>#REF!</f>
        <v>#REF!</v>
      </c>
      <c r="G232" s="148" t="e">
        <f>#REF!</f>
        <v>#REF!</v>
      </c>
      <c r="H232" s="148" t="s">
        <v>191</v>
      </c>
      <c r="I232" s="148"/>
      <c r="J232" s="142" t="str">
        <f>'YARIŞMA BİLGİLERİ'!$F$21</f>
        <v>Master Kadınlar</v>
      </c>
      <c r="K232" s="145" t="str">
        <f t="shared" si="6"/>
        <v>İZMİR-Masterler Türkiye Şampiyonası</v>
      </c>
      <c r="L232" s="196" t="e">
        <f>#REF!</f>
        <v>#REF!</v>
      </c>
      <c r="M232" s="146" t="s">
        <v>186</v>
      </c>
    </row>
    <row r="233" spans="1:13" s="138" customFormat="1" ht="26.25" customHeight="1" x14ac:dyDescent="0.2">
      <c r="A233" s="140">
        <v>231</v>
      </c>
      <c r="B233" s="151" t="s">
        <v>191</v>
      </c>
      <c r="C233" s="141" t="e">
        <f>#REF!</f>
        <v>#REF!</v>
      </c>
      <c r="D233" s="145" t="e">
        <f>#REF!</f>
        <v>#REF!</v>
      </c>
      <c r="E233" s="145" t="e">
        <f>#REF!</f>
        <v>#REF!</v>
      </c>
      <c r="F233" s="147" t="e">
        <f>#REF!</f>
        <v>#REF!</v>
      </c>
      <c r="G233" s="148" t="e">
        <f>#REF!</f>
        <v>#REF!</v>
      </c>
      <c r="H233" s="148" t="s">
        <v>191</v>
      </c>
      <c r="I233" s="148"/>
      <c r="J233" s="142" t="str">
        <f>'YARIŞMA BİLGİLERİ'!$F$21</f>
        <v>Master Kadınlar</v>
      </c>
      <c r="K233" s="145" t="str">
        <f t="shared" si="6"/>
        <v>İZMİR-Masterler Türkiye Şampiyonası</v>
      </c>
      <c r="L233" s="196" t="e">
        <f>#REF!</f>
        <v>#REF!</v>
      </c>
      <c r="M233" s="146" t="s">
        <v>186</v>
      </c>
    </row>
    <row r="234" spans="1:13" s="138" customFormat="1" ht="26.25" customHeight="1" x14ac:dyDescent="0.2">
      <c r="A234" s="140">
        <v>232</v>
      </c>
      <c r="B234" s="151" t="s">
        <v>191</v>
      </c>
      <c r="C234" s="141" t="e">
        <f>#REF!</f>
        <v>#REF!</v>
      </c>
      <c r="D234" s="145" t="e">
        <f>#REF!</f>
        <v>#REF!</v>
      </c>
      <c r="E234" s="145" t="e">
        <f>#REF!</f>
        <v>#REF!</v>
      </c>
      <c r="F234" s="147" t="e">
        <f>#REF!</f>
        <v>#REF!</v>
      </c>
      <c r="G234" s="148" t="e">
        <f>#REF!</f>
        <v>#REF!</v>
      </c>
      <c r="H234" s="148" t="s">
        <v>191</v>
      </c>
      <c r="I234" s="148"/>
      <c r="J234" s="142" t="str">
        <f>'YARIŞMA BİLGİLERİ'!$F$21</f>
        <v>Master Kadınlar</v>
      </c>
      <c r="K234" s="145" t="str">
        <f t="shared" si="6"/>
        <v>İZMİR-Masterler Türkiye Şampiyonası</v>
      </c>
      <c r="L234" s="196" t="e">
        <f>#REF!</f>
        <v>#REF!</v>
      </c>
      <c r="M234" s="146" t="s">
        <v>186</v>
      </c>
    </row>
    <row r="235" spans="1:13" s="138" customFormat="1" ht="26.25" customHeight="1" x14ac:dyDescent="0.2">
      <c r="A235" s="140">
        <v>233</v>
      </c>
      <c r="B235" s="151" t="s">
        <v>191</v>
      </c>
      <c r="C235" s="141" t="e">
        <f>#REF!</f>
        <v>#REF!</v>
      </c>
      <c r="D235" s="145" t="e">
        <f>#REF!</f>
        <v>#REF!</v>
      </c>
      <c r="E235" s="145" t="e">
        <f>#REF!</f>
        <v>#REF!</v>
      </c>
      <c r="F235" s="147" t="e">
        <f>#REF!</f>
        <v>#REF!</v>
      </c>
      <c r="G235" s="148" t="e">
        <f>#REF!</f>
        <v>#REF!</v>
      </c>
      <c r="H235" s="148" t="s">
        <v>191</v>
      </c>
      <c r="I235" s="148"/>
      <c r="J235" s="142" t="str">
        <f>'YARIŞMA BİLGİLERİ'!$F$21</f>
        <v>Master Kadınlar</v>
      </c>
      <c r="K235" s="145" t="str">
        <f t="shared" si="6"/>
        <v>İZMİR-Masterler Türkiye Şampiyonası</v>
      </c>
      <c r="L235" s="196" t="e">
        <f>#REF!</f>
        <v>#REF!</v>
      </c>
      <c r="M235" s="146" t="s">
        <v>186</v>
      </c>
    </row>
    <row r="236" spans="1:13" s="138" customFormat="1" ht="26.25" customHeight="1" x14ac:dyDescent="0.2">
      <c r="A236" s="140">
        <v>234</v>
      </c>
      <c r="B236" s="151" t="s">
        <v>191</v>
      </c>
      <c r="C236" s="141" t="e">
        <f>#REF!</f>
        <v>#REF!</v>
      </c>
      <c r="D236" s="145" t="e">
        <f>#REF!</f>
        <v>#REF!</v>
      </c>
      <c r="E236" s="145" t="e">
        <f>#REF!</f>
        <v>#REF!</v>
      </c>
      <c r="F236" s="147" t="e">
        <f>#REF!</f>
        <v>#REF!</v>
      </c>
      <c r="G236" s="148" t="e">
        <f>#REF!</f>
        <v>#REF!</v>
      </c>
      <c r="H236" s="148" t="s">
        <v>191</v>
      </c>
      <c r="I236" s="148"/>
      <c r="J236" s="142" t="str">
        <f>'YARIŞMA BİLGİLERİ'!$F$21</f>
        <v>Master Kadınlar</v>
      </c>
      <c r="K236" s="145" t="str">
        <f t="shared" si="6"/>
        <v>İZMİR-Masterler Türkiye Şampiyonası</v>
      </c>
      <c r="L236" s="196" t="e">
        <f>#REF!</f>
        <v>#REF!</v>
      </c>
      <c r="M236" s="146" t="s">
        <v>186</v>
      </c>
    </row>
    <row r="237" spans="1:13" s="138" customFormat="1" ht="26.25" customHeight="1" x14ac:dyDescent="0.2">
      <c r="A237" s="140">
        <v>235</v>
      </c>
      <c r="B237" s="151" t="s">
        <v>191</v>
      </c>
      <c r="C237" s="141" t="e">
        <f>#REF!</f>
        <v>#REF!</v>
      </c>
      <c r="D237" s="145" t="e">
        <f>#REF!</f>
        <v>#REF!</v>
      </c>
      <c r="E237" s="145" t="e">
        <f>#REF!</f>
        <v>#REF!</v>
      </c>
      <c r="F237" s="147" t="e">
        <f>#REF!</f>
        <v>#REF!</v>
      </c>
      <c r="G237" s="148" t="e">
        <f>#REF!</f>
        <v>#REF!</v>
      </c>
      <c r="H237" s="148" t="s">
        <v>191</v>
      </c>
      <c r="I237" s="148"/>
      <c r="J237" s="142" t="str">
        <f>'YARIŞMA BİLGİLERİ'!$F$21</f>
        <v>Master Kadınlar</v>
      </c>
      <c r="K237" s="145" t="str">
        <f t="shared" si="6"/>
        <v>İZMİR-Masterler Türkiye Şampiyonası</v>
      </c>
      <c r="L237" s="196" t="e">
        <f>#REF!</f>
        <v>#REF!</v>
      </c>
      <c r="M237" s="146" t="s">
        <v>186</v>
      </c>
    </row>
    <row r="238" spans="1:13" s="138" customFormat="1" ht="26.25" customHeight="1" x14ac:dyDescent="0.2">
      <c r="A238" s="140">
        <v>236</v>
      </c>
      <c r="B238" s="151" t="s">
        <v>191</v>
      </c>
      <c r="C238" s="141" t="e">
        <f>#REF!</f>
        <v>#REF!</v>
      </c>
      <c r="D238" s="145" t="e">
        <f>#REF!</f>
        <v>#REF!</v>
      </c>
      <c r="E238" s="145" t="e">
        <f>#REF!</f>
        <v>#REF!</v>
      </c>
      <c r="F238" s="147" t="e">
        <f>#REF!</f>
        <v>#REF!</v>
      </c>
      <c r="G238" s="148" t="e">
        <f>#REF!</f>
        <v>#REF!</v>
      </c>
      <c r="H238" s="148" t="s">
        <v>191</v>
      </c>
      <c r="I238" s="148"/>
      <c r="J238" s="142" t="str">
        <f>'YARIŞMA BİLGİLERİ'!$F$21</f>
        <v>Master Kadınlar</v>
      </c>
      <c r="K238" s="145" t="str">
        <f t="shared" si="6"/>
        <v>İZMİR-Masterler Türkiye Şampiyonası</v>
      </c>
      <c r="L238" s="196" t="e">
        <f>#REF!</f>
        <v>#REF!</v>
      </c>
      <c r="M238" s="146" t="s">
        <v>186</v>
      </c>
    </row>
    <row r="239" spans="1:13" s="138" customFormat="1" ht="26.25" customHeight="1" x14ac:dyDescent="0.2">
      <c r="A239" s="140">
        <v>237</v>
      </c>
      <c r="B239" s="151" t="s">
        <v>191</v>
      </c>
      <c r="C239" s="141" t="e">
        <f>#REF!</f>
        <v>#REF!</v>
      </c>
      <c r="D239" s="145" t="e">
        <f>#REF!</f>
        <v>#REF!</v>
      </c>
      <c r="E239" s="145" t="e">
        <f>#REF!</f>
        <v>#REF!</v>
      </c>
      <c r="F239" s="147" t="e">
        <f>#REF!</f>
        <v>#REF!</v>
      </c>
      <c r="G239" s="148" t="e">
        <f>#REF!</f>
        <v>#REF!</v>
      </c>
      <c r="H239" s="148" t="s">
        <v>191</v>
      </c>
      <c r="I239" s="148"/>
      <c r="J239" s="142" t="str">
        <f>'YARIŞMA BİLGİLERİ'!$F$21</f>
        <v>Master Kadınlar</v>
      </c>
      <c r="K239" s="145" t="str">
        <f t="shared" si="6"/>
        <v>İZMİR-Masterler Türkiye Şampiyonası</v>
      </c>
      <c r="L239" s="196" t="e">
        <f>#REF!</f>
        <v>#REF!</v>
      </c>
      <c r="M239" s="146" t="s">
        <v>186</v>
      </c>
    </row>
    <row r="240" spans="1:13" s="138" customFormat="1" ht="26.25" customHeight="1" x14ac:dyDescent="0.2">
      <c r="A240" s="140">
        <v>238</v>
      </c>
      <c r="B240" s="151" t="s">
        <v>191</v>
      </c>
      <c r="C240" s="141" t="e">
        <f>#REF!</f>
        <v>#REF!</v>
      </c>
      <c r="D240" s="145" t="e">
        <f>#REF!</f>
        <v>#REF!</v>
      </c>
      <c r="E240" s="145" t="e">
        <f>#REF!</f>
        <v>#REF!</v>
      </c>
      <c r="F240" s="147" t="e">
        <f>#REF!</f>
        <v>#REF!</v>
      </c>
      <c r="G240" s="148" t="e">
        <f>#REF!</f>
        <v>#REF!</v>
      </c>
      <c r="H240" s="148" t="s">
        <v>191</v>
      </c>
      <c r="I240" s="148"/>
      <c r="J240" s="142" t="str">
        <f>'YARIŞMA BİLGİLERİ'!$F$21</f>
        <v>Master Kadınlar</v>
      </c>
      <c r="K240" s="145" t="str">
        <f t="shared" si="6"/>
        <v>İZMİR-Masterler Türkiye Şampiyonası</v>
      </c>
      <c r="L240" s="196" t="e">
        <f>#REF!</f>
        <v>#REF!</v>
      </c>
      <c r="M240" s="146" t="s">
        <v>186</v>
      </c>
    </row>
    <row r="241" spans="1:13" s="138" customFormat="1" ht="26.25" customHeight="1" x14ac:dyDescent="0.2">
      <c r="A241" s="140">
        <v>239</v>
      </c>
      <c r="B241" s="151" t="s">
        <v>191</v>
      </c>
      <c r="C241" s="141" t="e">
        <f>#REF!</f>
        <v>#REF!</v>
      </c>
      <c r="D241" s="145" t="e">
        <f>#REF!</f>
        <v>#REF!</v>
      </c>
      <c r="E241" s="145" t="e">
        <f>#REF!</f>
        <v>#REF!</v>
      </c>
      <c r="F241" s="147" t="e">
        <f>#REF!</f>
        <v>#REF!</v>
      </c>
      <c r="G241" s="148" t="e">
        <f>#REF!</f>
        <v>#REF!</v>
      </c>
      <c r="H241" s="148" t="s">
        <v>191</v>
      </c>
      <c r="I241" s="148"/>
      <c r="J241" s="142" t="str">
        <f>'YARIŞMA BİLGİLERİ'!$F$21</f>
        <v>Master Kadınlar</v>
      </c>
      <c r="K241" s="145" t="str">
        <f t="shared" si="6"/>
        <v>İZMİR-Masterler Türkiye Şampiyonası</v>
      </c>
      <c r="L241" s="196" t="e">
        <f>#REF!</f>
        <v>#REF!</v>
      </c>
      <c r="M241" s="146" t="s">
        <v>186</v>
      </c>
    </row>
    <row r="242" spans="1:13" s="138" customFormat="1" ht="26.25" customHeight="1" x14ac:dyDescent="0.2">
      <c r="A242" s="140">
        <v>240</v>
      </c>
      <c r="B242" s="151" t="s">
        <v>191</v>
      </c>
      <c r="C242" s="141" t="e">
        <f>#REF!</f>
        <v>#REF!</v>
      </c>
      <c r="D242" s="145" t="e">
        <f>#REF!</f>
        <v>#REF!</v>
      </c>
      <c r="E242" s="145" t="e">
        <f>#REF!</f>
        <v>#REF!</v>
      </c>
      <c r="F242" s="147" t="e">
        <f>#REF!</f>
        <v>#REF!</v>
      </c>
      <c r="G242" s="148" t="e">
        <f>#REF!</f>
        <v>#REF!</v>
      </c>
      <c r="H242" s="148" t="s">
        <v>191</v>
      </c>
      <c r="I242" s="148"/>
      <c r="J242" s="142" t="str">
        <f>'YARIŞMA BİLGİLERİ'!$F$21</f>
        <v>Master Kadınlar</v>
      </c>
      <c r="K242" s="145" t="str">
        <f t="shared" si="6"/>
        <v>İZMİR-Masterler Türkiye Şampiyonası</v>
      </c>
      <c r="L242" s="196" t="e">
        <f>#REF!</f>
        <v>#REF!</v>
      </c>
      <c r="M242" s="146" t="s">
        <v>186</v>
      </c>
    </row>
    <row r="243" spans="1:13" s="138" customFormat="1" ht="26.25" customHeight="1" x14ac:dyDescent="0.2">
      <c r="A243" s="140">
        <v>241</v>
      </c>
      <c r="B243" s="151" t="s">
        <v>191</v>
      </c>
      <c r="C243" s="141" t="e">
        <f>#REF!</f>
        <v>#REF!</v>
      </c>
      <c r="D243" s="145" t="e">
        <f>#REF!</f>
        <v>#REF!</v>
      </c>
      <c r="E243" s="145" t="e">
        <f>#REF!</f>
        <v>#REF!</v>
      </c>
      <c r="F243" s="147" t="e">
        <f>#REF!</f>
        <v>#REF!</v>
      </c>
      <c r="G243" s="148" t="e">
        <f>#REF!</f>
        <v>#REF!</v>
      </c>
      <c r="H243" s="148" t="s">
        <v>191</v>
      </c>
      <c r="I243" s="148"/>
      <c r="J243" s="142" t="str">
        <f>'YARIŞMA BİLGİLERİ'!$F$21</f>
        <v>Master Kadınlar</v>
      </c>
      <c r="K243" s="145" t="str">
        <f t="shared" si="6"/>
        <v>İZMİR-Masterler Türkiye Şampiyonası</v>
      </c>
      <c r="L243" s="196" t="e">
        <f>#REF!</f>
        <v>#REF!</v>
      </c>
      <c r="M243" s="146" t="s">
        <v>186</v>
      </c>
    </row>
    <row r="244" spans="1:13" s="138" customFormat="1" ht="26.25" customHeight="1" x14ac:dyDescent="0.2">
      <c r="A244" s="140">
        <v>242</v>
      </c>
      <c r="B244" s="151" t="s">
        <v>191</v>
      </c>
      <c r="C244" s="141" t="e">
        <f>#REF!</f>
        <v>#REF!</v>
      </c>
      <c r="D244" s="145" t="e">
        <f>#REF!</f>
        <v>#REF!</v>
      </c>
      <c r="E244" s="145" t="e">
        <f>#REF!</f>
        <v>#REF!</v>
      </c>
      <c r="F244" s="147" t="e">
        <f>#REF!</f>
        <v>#REF!</v>
      </c>
      <c r="G244" s="148" t="e">
        <f>#REF!</f>
        <v>#REF!</v>
      </c>
      <c r="H244" s="148" t="s">
        <v>191</v>
      </c>
      <c r="I244" s="148"/>
      <c r="J244" s="142" t="str">
        <f>'YARIŞMA BİLGİLERİ'!$F$21</f>
        <v>Master Kadınlar</v>
      </c>
      <c r="K244" s="145" t="str">
        <f t="shared" si="6"/>
        <v>İZMİR-Masterler Türkiye Şampiyonası</v>
      </c>
      <c r="L244" s="196" t="e">
        <f>#REF!</f>
        <v>#REF!</v>
      </c>
      <c r="M244" s="146" t="s">
        <v>186</v>
      </c>
    </row>
    <row r="245" spans="1:13" s="138" customFormat="1" ht="26.25" customHeight="1" x14ac:dyDescent="0.2">
      <c r="A245" s="140">
        <v>243</v>
      </c>
      <c r="B245" s="151" t="s">
        <v>191</v>
      </c>
      <c r="C245" s="141" t="e">
        <f>#REF!</f>
        <v>#REF!</v>
      </c>
      <c r="D245" s="145" t="e">
        <f>#REF!</f>
        <v>#REF!</v>
      </c>
      <c r="E245" s="145" t="e">
        <f>#REF!</f>
        <v>#REF!</v>
      </c>
      <c r="F245" s="147" t="e">
        <f>#REF!</f>
        <v>#REF!</v>
      </c>
      <c r="G245" s="148" t="e">
        <f>#REF!</f>
        <v>#REF!</v>
      </c>
      <c r="H245" s="148" t="s">
        <v>191</v>
      </c>
      <c r="I245" s="148"/>
      <c r="J245" s="142" t="str">
        <f>'YARIŞMA BİLGİLERİ'!$F$21</f>
        <v>Master Kadınlar</v>
      </c>
      <c r="K245" s="145" t="str">
        <f t="shared" si="6"/>
        <v>İZMİR-Masterler Türkiye Şampiyonası</v>
      </c>
      <c r="L245" s="196" t="e">
        <f>#REF!</f>
        <v>#REF!</v>
      </c>
      <c r="M245" s="146" t="s">
        <v>186</v>
      </c>
    </row>
    <row r="246" spans="1:13" s="138" customFormat="1" ht="26.25" customHeight="1" x14ac:dyDescent="0.2">
      <c r="A246" s="140">
        <v>244</v>
      </c>
      <c r="B246" s="151" t="s">
        <v>191</v>
      </c>
      <c r="C246" s="141" t="e">
        <f>#REF!</f>
        <v>#REF!</v>
      </c>
      <c r="D246" s="145" t="e">
        <f>#REF!</f>
        <v>#REF!</v>
      </c>
      <c r="E246" s="145" t="e">
        <f>#REF!</f>
        <v>#REF!</v>
      </c>
      <c r="F246" s="147" t="e">
        <f>#REF!</f>
        <v>#REF!</v>
      </c>
      <c r="G246" s="148" t="e">
        <f>#REF!</f>
        <v>#REF!</v>
      </c>
      <c r="H246" s="148" t="s">
        <v>191</v>
      </c>
      <c r="I246" s="148"/>
      <c r="J246" s="142" t="str">
        <f>'YARIŞMA BİLGİLERİ'!$F$21</f>
        <v>Master Kadınlar</v>
      </c>
      <c r="K246" s="145" t="str">
        <f t="shared" si="6"/>
        <v>İZMİR-Masterler Türkiye Şampiyonası</v>
      </c>
      <c r="L246" s="196" t="e">
        <f>#REF!</f>
        <v>#REF!</v>
      </c>
      <c r="M246" s="146" t="s">
        <v>186</v>
      </c>
    </row>
    <row r="247" spans="1:13" s="138" customFormat="1" ht="26.25" customHeight="1" x14ac:dyDescent="0.2">
      <c r="A247" s="140">
        <v>245</v>
      </c>
      <c r="B247" s="151" t="s">
        <v>191</v>
      </c>
      <c r="C247" s="141" t="e">
        <f>#REF!</f>
        <v>#REF!</v>
      </c>
      <c r="D247" s="145" t="e">
        <f>#REF!</f>
        <v>#REF!</v>
      </c>
      <c r="E247" s="145" t="e">
        <f>#REF!</f>
        <v>#REF!</v>
      </c>
      <c r="F247" s="147" t="e">
        <f>#REF!</f>
        <v>#REF!</v>
      </c>
      <c r="G247" s="148" t="e">
        <f>#REF!</f>
        <v>#REF!</v>
      </c>
      <c r="H247" s="148" t="s">
        <v>191</v>
      </c>
      <c r="I247" s="148"/>
      <c r="J247" s="142" t="str">
        <f>'YARIŞMA BİLGİLERİ'!$F$21</f>
        <v>Master Kadınlar</v>
      </c>
      <c r="K247" s="145" t="str">
        <f t="shared" si="6"/>
        <v>İZMİR-Masterler Türkiye Şampiyonası</v>
      </c>
      <c r="L247" s="196" t="e">
        <f>#REF!</f>
        <v>#REF!</v>
      </c>
      <c r="M247" s="146" t="s">
        <v>186</v>
      </c>
    </row>
    <row r="248" spans="1:13" s="138" customFormat="1" ht="26.25" customHeight="1" x14ac:dyDescent="0.2">
      <c r="A248" s="140">
        <v>246</v>
      </c>
      <c r="B248" s="151" t="s">
        <v>191</v>
      </c>
      <c r="C248" s="141" t="e">
        <f>#REF!</f>
        <v>#REF!</v>
      </c>
      <c r="D248" s="145" t="e">
        <f>#REF!</f>
        <v>#REF!</v>
      </c>
      <c r="E248" s="145" t="e">
        <f>#REF!</f>
        <v>#REF!</v>
      </c>
      <c r="F248" s="147" t="e">
        <f>#REF!</f>
        <v>#REF!</v>
      </c>
      <c r="G248" s="148" t="e">
        <f>#REF!</f>
        <v>#REF!</v>
      </c>
      <c r="H248" s="148" t="s">
        <v>191</v>
      </c>
      <c r="I248" s="148"/>
      <c r="J248" s="142" t="str">
        <f>'YARIŞMA BİLGİLERİ'!$F$21</f>
        <v>Master Kadınlar</v>
      </c>
      <c r="K248" s="145" t="str">
        <f t="shared" si="6"/>
        <v>İZMİR-Masterler Türkiye Şampiyonası</v>
      </c>
      <c r="L248" s="196" t="e">
        <f>#REF!</f>
        <v>#REF!</v>
      </c>
      <c r="M248" s="146" t="s">
        <v>186</v>
      </c>
    </row>
    <row r="249" spans="1:13" s="138" customFormat="1" ht="26.25" customHeight="1" x14ac:dyDescent="0.2">
      <c r="A249" s="140">
        <v>247</v>
      </c>
      <c r="B249" s="151" t="s">
        <v>191</v>
      </c>
      <c r="C249" s="141" t="e">
        <f>#REF!</f>
        <v>#REF!</v>
      </c>
      <c r="D249" s="145" t="e">
        <f>#REF!</f>
        <v>#REF!</v>
      </c>
      <c r="E249" s="145" t="e">
        <f>#REF!</f>
        <v>#REF!</v>
      </c>
      <c r="F249" s="147" t="e">
        <f>#REF!</f>
        <v>#REF!</v>
      </c>
      <c r="G249" s="148" t="e">
        <f>#REF!</f>
        <v>#REF!</v>
      </c>
      <c r="H249" s="148" t="s">
        <v>191</v>
      </c>
      <c r="I249" s="148"/>
      <c r="J249" s="142" t="str">
        <f>'YARIŞMA BİLGİLERİ'!$F$21</f>
        <v>Master Kadınlar</v>
      </c>
      <c r="K249" s="145" t="str">
        <f t="shared" si="6"/>
        <v>İZMİR-Masterler Türkiye Şampiyonası</v>
      </c>
      <c r="L249" s="196" t="e">
        <f>#REF!</f>
        <v>#REF!</v>
      </c>
      <c r="M249" s="146" t="s">
        <v>186</v>
      </c>
    </row>
    <row r="250" spans="1:13" s="138" customFormat="1" ht="26.25" customHeight="1" x14ac:dyDescent="0.2">
      <c r="A250" s="140">
        <v>248</v>
      </c>
      <c r="B250" s="151" t="s">
        <v>191</v>
      </c>
      <c r="C250" s="141" t="e">
        <f>#REF!</f>
        <v>#REF!</v>
      </c>
      <c r="D250" s="145" t="e">
        <f>#REF!</f>
        <v>#REF!</v>
      </c>
      <c r="E250" s="145" t="e">
        <f>#REF!</f>
        <v>#REF!</v>
      </c>
      <c r="F250" s="147" t="e">
        <f>#REF!</f>
        <v>#REF!</v>
      </c>
      <c r="G250" s="148" t="e">
        <f>#REF!</f>
        <v>#REF!</v>
      </c>
      <c r="H250" s="148" t="s">
        <v>191</v>
      </c>
      <c r="I250" s="148"/>
      <c r="J250" s="142" t="str">
        <f>'YARIŞMA BİLGİLERİ'!$F$21</f>
        <v>Master Kadınlar</v>
      </c>
      <c r="K250" s="145" t="str">
        <f t="shared" si="6"/>
        <v>İZMİR-Masterler Türkiye Şampiyonası</v>
      </c>
      <c r="L250" s="196" t="e">
        <f>#REF!</f>
        <v>#REF!</v>
      </c>
      <c r="M250" s="146" t="s">
        <v>186</v>
      </c>
    </row>
    <row r="251" spans="1:13" s="138" customFormat="1" ht="26.25" customHeight="1" x14ac:dyDescent="0.2">
      <c r="A251" s="140">
        <v>249</v>
      </c>
      <c r="B251" s="151" t="s">
        <v>191</v>
      </c>
      <c r="C251" s="141" t="e">
        <f>#REF!</f>
        <v>#REF!</v>
      </c>
      <c r="D251" s="145" t="e">
        <f>#REF!</f>
        <v>#REF!</v>
      </c>
      <c r="E251" s="145" t="e">
        <f>#REF!</f>
        <v>#REF!</v>
      </c>
      <c r="F251" s="147" t="e">
        <f>#REF!</f>
        <v>#REF!</v>
      </c>
      <c r="G251" s="148" t="e">
        <f>#REF!</f>
        <v>#REF!</v>
      </c>
      <c r="H251" s="148" t="s">
        <v>191</v>
      </c>
      <c r="I251" s="148"/>
      <c r="J251" s="142" t="str">
        <f>'YARIŞMA BİLGİLERİ'!$F$21</f>
        <v>Master Kadınlar</v>
      </c>
      <c r="K251" s="145" t="str">
        <f t="shared" si="6"/>
        <v>İZMİR-Masterler Türkiye Şampiyonası</v>
      </c>
      <c r="L251" s="196" t="e">
        <f>#REF!</f>
        <v>#REF!</v>
      </c>
      <c r="M251" s="146" t="s">
        <v>186</v>
      </c>
    </row>
    <row r="252" spans="1:13" s="138" customFormat="1" ht="26.25" customHeight="1" x14ac:dyDescent="0.2">
      <c r="A252" s="140">
        <v>250</v>
      </c>
      <c r="B252" s="151" t="s">
        <v>192</v>
      </c>
      <c r="C252" s="141" t="e">
        <f>#REF!</f>
        <v>#REF!</v>
      </c>
      <c r="D252" s="145" t="e">
        <f>#REF!</f>
        <v>#REF!</v>
      </c>
      <c r="E252" s="145" t="e">
        <f>#REF!</f>
        <v>#REF!</v>
      </c>
      <c r="F252" s="185" t="e">
        <f>#REF!</f>
        <v>#REF!</v>
      </c>
      <c r="G252" s="148" t="e">
        <f>#REF!</f>
        <v>#REF!</v>
      </c>
      <c r="H252" s="148" t="s">
        <v>192</v>
      </c>
      <c r="I252" s="148"/>
      <c r="J252" s="142" t="str">
        <f>'YARIŞMA BİLGİLERİ'!$F$21</f>
        <v>Master Kadınlar</v>
      </c>
      <c r="K252" s="145" t="str">
        <f t="shared" si="6"/>
        <v>İZMİR-Masterler Türkiye Şampiyonası</v>
      </c>
      <c r="L252" s="196" t="e">
        <f>#REF!</f>
        <v>#REF!</v>
      </c>
      <c r="M252" s="146" t="s">
        <v>186</v>
      </c>
    </row>
    <row r="253" spans="1:13" s="138" customFormat="1" ht="26.25" customHeight="1" x14ac:dyDescent="0.2">
      <c r="A253" s="140">
        <v>251</v>
      </c>
      <c r="B253" s="151" t="s">
        <v>192</v>
      </c>
      <c r="C253" s="141" t="e">
        <f>#REF!</f>
        <v>#REF!</v>
      </c>
      <c r="D253" s="145" t="e">
        <f>#REF!</f>
        <v>#REF!</v>
      </c>
      <c r="E253" s="145" t="e">
        <f>#REF!</f>
        <v>#REF!</v>
      </c>
      <c r="F253" s="185" t="e">
        <f>#REF!</f>
        <v>#REF!</v>
      </c>
      <c r="G253" s="148" t="e">
        <f>#REF!</f>
        <v>#REF!</v>
      </c>
      <c r="H253" s="148" t="s">
        <v>192</v>
      </c>
      <c r="I253" s="148"/>
      <c r="J253" s="142" t="str">
        <f>'YARIŞMA BİLGİLERİ'!$F$21</f>
        <v>Master Kadınlar</v>
      </c>
      <c r="K253" s="145" t="str">
        <f t="shared" si="6"/>
        <v>İZMİR-Masterler Türkiye Şampiyonası</v>
      </c>
      <c r="L253" s="196" t="e">
        <f>#REF!</f>
        <v>#REF!</v>
      </c>
      <c r="M253" s="146" t="s">
        <v>186</v>
      </c>
    </row>
    <row r="254" spans="1:13" s="138" customFormat="1" ht="26.25" customHeight="1" x14ac:dyDescent="0.2">
      <c r="A254" s="140">
        <v>252</v>
      </c>
      <c r="B254" s="151" t="s">
        <v>192</v>
      </c>
      <c r="C254" s="141" t="e">
        <f>#REF!</f>
        <v>#REF!</v>
      </c>
      <c r="D254" s="145" t="e">
        <f>#REF!</f>
        <v>#REF!</v>
      </c>
      <c r="E254" s="145" t="e">
        <f>#REF!</f>
        <v>#REF!</v>
      </c>
      <c r="F254" s="185" t="e">
        <f>#REF!</f>
        <v>#REF!</v>
      </c>
      <c r="G254" s="148" t="e">
        <f>#REF!</f>
        <v>#REF!</v>
      </c>
      <c r="H254" s="148" t="s">
        <v>192</v>
      </c>
      <c r="I254" s="148"/>
      <c r="J254" s="142" t="str">
        <f>'YARIŞMA BİLGİLERİ'!$F$21</f>
        <v>Master Kadınlar</v>
      </c>
      <c r="K254" s="145" t="str">
        <f t="shared" ref="K254:K371" si="7">CONCATENATE(K$1,"-",A$1)</f>
        <v>İZMİR-Masterler Türkiye Şampiyonası</v>
      </c>
      <c r="L254" s="196" t="e">
        <f>#REF!</f>
        <v>#REF!</v>
      </c>
      <c r="M254" s="146" t="s">
        <v>186</v>
      </c>
    </row>
    <row r="255" spans="1:13" s="138" customFormat="1" ht="26.25" customHeight="1" x14ac:dyDescent="0.2">
      <c r="A255" s="140">
        <v>253</v>
      </c>
      <c r="B255" s="151" t="s">
        <v>192</v>
      </c>
      <c r="C255" s="141" t="e">
        <f>#REF!</f>
        <v>#REF!</v>
      </c>
      <c r="D255" s="145" t="e">
        <f>#REF!</f>
        <v>#REF!</v>
      </c>
      <c r="E255" s="145" t="e">
        <f>#REF!</f>
        <v>#REF!</v>
      </c>
      <c r="F255" s="185" t="e">
        <f>#REF!</f>
        <v>#REF!</v>
      </c>
      <c r="G255" s="148" t="e">
        <f>#REF!</f>
        <v>#REF!</v>
      </c>
      <c r="H255" s="148" t="s">
        <v>192</v>
      </c>
      <c r="I255" s="148"/>
      <c r="J255" s="142" t="str">
        <f>'YARIŞMA BİLGİLERİ'!$F$21</f>
        <v>Master Kadınlar</v>
      </c>
      <c r="K255" s="145" t="str">
        <f t="shared" si="7"/>
        <v>İZMİR-Masterler Türkiye Şampiyonası</v>
      </c>
      <c r="L255" s="196" t="e">
        <f>#REF!</f>
        <v>#REF!</v>
      </c>
      <c r="M255" s="146" t="s">
        <v>186</v>
      </c>
    </row>
    <row r="256" spans="1:13" s="138" customFormat="1" ht="26.25" customHeight="1" x14ac:dyDescent="0.2">
      <c r="A256" s="140">
        <v>254</v>
      </c>
      <c r="B256" s="151" t="s">
        <v>192</v>
      </c>
      <c r="C256" s="141" t="e">
        <f>#REF!</f>
        <v>#REF!</v>
      </c>
      <c r="D256" s="145" t="e">
        <f>#REF!</f>
        <v>#REF!</v>
      </c>
      <c r="E256" s="145" t="e">
        <f>#REF!</f>
        <v>#REF!</v>
      </c>
      <c r="F256" s="185" t="e">
        <f>#REF!</f>
        <v>#REF!</v>
      </c>
      <c r="G256" s="148" t="e">
        <f>#REF!</f>
        <v>#REF!</v>
      </c>
      <c r="H256" s="148" t="s">
        <v>192</v>
      </c>
      <c r="I256" s="148"/>
      <c r="J256" s="142" t="str">
        <f>'YARIŞMA BİLGİLERİ'!$F$21</f>
        <v>Master Kadınlar</v>
      </c>
      <c r="K256" s="145" t="str">
        <f t="shared" si="7"/>
        <v>İZMİR-Masterler Türkiye Şampiyonası</v>
      </c>
      <c r="L256" s="196" t="e">
        <f>#REF!</f>
        <v>#REF!</v>
      </c>
      <c r="M256" s="146" t="s">
        <v>186</v>
      </c>
    </row>
    <row r="257" spans="1:13" s="138" customFormat="1" ht="26.25" customHeight="1" x14ac:dyDescent="0.2">
      <c r="A257" s="140">
        <v>255</v>
      </c>
      <c r="B257" s="151" t="s">
        <v>192</v>
      </c>
      <c r="C257" s="141" t="e">
        <f>#REF!</f>
        <v>#REF!</v>
      </c>
      <c r="D257" s="145" t="e">
        <f>#REF!</f>
        <v>#REF!</v>
      </c>
      <c r="E257" s="145" t="e">
        <f>#REF!</f>
        <v>#REF!</v>
      </c>
      <c r="F257" s="185" t="e">
        <f>#REF!</f>
        <v>#REF!</v>
      </c>
      <c r="G257" s="148" t="e">
        <f>#REF!</f>
        <v>#REF!</v>
      </c>
      <c r="H257" s="148" t="s">
        <v>192</v>
      </c>
      <c r="I257" s="148"/>
      <c r="J257" s="142" t="str">
        <f>'YARIŞMA BİLGİLERİ'!$F$21</f>
        <v>Master Kadınlar</v>
      </c>
      <c r="K257" s="145" t="str">
        <f t="shared" si="7"/>
        <v>İZMİR-Masterler Türkiye Şampiyonası</v>
      </c>
      <c r="L257" s="196" t="e">
        <f>#REF!</f>
        <v>#REF!</v>
      </c>
      <c r="M257" s="146" t="s">
        <v>186</v>
      </c>
    </row>
    <row r="258" spans="1:13" s="138" customFormat="1" ht="26.25" customHeight="1" x14ac:dyDescent="0.2">
      <c r="A258" s="140">
        <v>256</v>
      </c>
      <c r="B258" s="151" t="s">
        <v>192</v>
      </c>
      <c r="C258" s="141" t="e">
        <f>#REF!</f>
        <v>#REF!</v>
      </c>
      <c r="D258" s="145" t="e">
        <f>#REF!</f>
        <v>#REF!</v>
      </c>
      <c r="E258" s="145" t="e">
        <f>#REF!</f>
        <v>#REF!</v>
      </c>
      <c r="F258" s="185" t="e">
        <f>#REF!</f>
        <v>#REF!</v>
      </c>
      <c r="G258" s="148" t="e">
        <f>#REF!</f>
        <v>#REF!</v>
      </c>
      <c r="H258" s="148" t="s">
        <v>192</v>
      </c>
      <c r="I258" s="148"/>
      <c r="J258" s="142" t="str">
        <f>'YARIŞMA BİLGİLERİ'!$F$21</f>
        <v>Master Kadınlar</v>
      </c>
      <c r="K258" s="145" t="str">
        <f t="shared" si="7"/>
        <v>İZMİR-Masterler Türkiye Şampiyonası</v>
      </c>
      <c r="L258" s="196" t="e">
        <f>#REF!</f>
        <v>#REF!</v>
      </c>
      <c r="M258" s="146" t="s">
        <v>186</v>
      </c>
    </row>
    <row r="259" spans="1:13" s="138" customFormat="1" ht="26.25" customHeight="1" x14ac:dyDescent="0.2">
      <c r="A259" s="140">
        <v>257</v>
      </c>
      <c r="B259" s="151" t="s">
        <v>192</v>
      </c>
      <c r="C259" s="141" t="e">
        <f>#REF!</f>
        <v>#REF!</v>
      </c>
      <c r="D259" s="145" t="e">
        <f>#REF!</f>
        <v>#REF!</v>
      </c>
      <c r="E259" s="145" t="e">
        <f>#REF!</f>
        <v>#REF!</v>
      </c>
      <c r="F259" s="185" t="e">
        <f>#REF!</f>
        <v>#REF!</v>
      </c>
      <c r="G259" s="148" t="e">
        <f>#REF!</f>
        <v>#REF!</v>
      </c>
      <c r="H259" s="148" t="s">
        <v>192</v>
      </c>
      <c r="I259" s="148"/>
      <c r="J259" s="142" t="str">
        <f>'YARIŞMA BİLGİLERİ'!$F$21</f>
        <v>Master Kadınlar</v>
      </c>
      <c r="K259" s="145" t="str">
        <f t="shared" si="7"/>
        <v>İZMİR-Masterler Türkiye Şampiyonası</v>
      </c>
      <c r="L259" s="196" t="e">
        <f>#REF!</f>
        <v>#REF!</v>
      </c>
      <c r="M259" s="146" t="s">
        <v>186</v>
      </c>
    </row>
    <row r="260" spans="1:13" s="138" customFormat="1" ht="26.25" customHeight="1" x14ac:dyDescent="0.2">
      <c r="A260" s="140">
        <v>258</v>
      </c>
      <c r="B260" s="151" t="s">
        <v>192</v>
      </c>
      <c r="C260" s="141" t="e">
        <f>#REF!</f>
        <v>#REF!</v>
      </c>
      <c r="D260" s="145" t="e">
        <f>#REF!</f>
        <v>#REF!</v>
      </c>
      <c r="E260" s="145" t="e">
        <f>#REF!</f>
        <v>#REF!</v>
      </c>
      <c r="F260" s="185" t="e">
        <f>#REF!</f>
        <v>#REF!</v>
      </c>
      <c r="G260" s="148" t="e">
        <f>#REF!</f>
        <v>#REF!</v>
      </c>
      <c r="H260" s="148" t="s">
        <v>192</v>
      </c>
      <c r="I260" s="148"/>
      <c r="J260" s="142" t="str">
        <f>'YARIŞMA BİLGİLERİ'!$F$21</f>
        <v>Master Kadınlar</v>
      </c>
      <c r="K260" s="145" t="str">
        <f t="shared" si="7"/>
        <v>İZMİR-Masterler Türkiye Şampiyonası</v>
      </c>
      <c r="L260" s="196" t="e">
        <f>#REF!</f>
        <v>#REF!</v>
      </c>
      <c r="M260" s="146" t="s">
        <v>186</v>
      </c>
    </row>
    <row r="261" spans="1:13" s="138" customFormat="1" ht="26.25" customHeight="1" x14ac:dyDescent="0.2">
      <c r="A261" s="140">
        <v>259</v>
      </c>
      <c r="B261" s="151" t="s">
        <v>192</v>
      </c>
      <c r="C261" s="141" t="e">
        <f>#REF!</f>
        <v>#REF!</v>
      </c>
      <c r="D261" s="145" t="e">
        <f>#REF!</f>
        <v>#REF!</v>
      </c>
      <c r="E261" s="145" t="e">
        <f>#REF!</f>
        <v>#REF!</v>
      </c>
      <c r="F261" s="185" t="e">
        <f>#REF!</f>
        <v>#REF!</v>
      </c>
      <c r="G261" s="148" t="e">
        <f>#REF!</f>
        <v>#REF!</v>
      </c>
      <c r="H261" s="148" t="s">
        <v>192</v>
      </c>
      <c r="I261" s="148"/>
      <c r="J261" s="142" t="str">
        <f>'YARIŞMA BİLGİLERİ'!$F$21</f>
        <v>Master Kadınlar</v>
      </c>
      <c r="K261" s="145" t="str">
        <f t="shared" si="7"/>
        <v>İZMİR-Masterler Türkiye Şampiyonası</v>
      </c>
      <c r="L261" s="196" t="e">
        <f>#REF!</f>
        <v>#REF!</v>
      </c>
      <c r="M261" s="146" t="s">
        <v>186</v>
      </c>
    </row>
    <row r="262" spans="1:13" s="138" customFormat="1" ht="26.25" customHeight="1" x14ac:dyDescent="0.2">
      <c r="A262" s="140">
        <v>260</v>
      </c>
      <c r="B262" s="151" t="s">
        <v>192</v>
      </c>
      <c r="C262" s="141" t="e">
        <f>#REF!</f>
        <v>#REF!</v>
      </c>
      <c r="D262" s="145" t="e">
        <f>#REF!</f>
        <v>#REF!</v>
      </c>
      <c r="E262" s="145" t="e">
        <f>#REF!</f>
        <v>#REF!</v>
      </c>
      <c r="F262" s="185" t="e">
        <f>#REF!</f>
        <v>#REF!</v>
      </c>
      <c r="G262" s="148" t="e">
        <f>#REF!</f>
        <v>#REF!</v>
      </c>
      <c r="H262" s="148" t="s">
        <v>192</v>
      </c>
      <c r="I262" s="148"/>
      <c r="J262" s="142" t="str">
        <f>'YARIŞMA BİLGİLERİ'!$F$21</f>
        <v>Master Kadınlar</v>
      </c>
      <c r="K262" s="145" t="str">
        <f t="shared" si="7"/>
        <v>İZMİR-Masterler Türkiye Şampiyonası</v>
      </c>
      <c r="L262" s="196" t="e">
        <f>#REF!</f>
        <v>#REF!</v>
      </c>
      <c r="M262" s="146" t="s">
        <v>186</v>
      </c>
    </row>
    <row r="263" spans="1:13" s="138" customFormat="1" ht="26.25" customHeight="1" x14ac:dyDescent="0.2">
      <c r="A263" s="140">
        <v>261</v>
      </c>
      <c r="B263" s="151" t="s">
        <v>192</v>
      </c>
      <c r="C263" s="141" t="e">
        <f>#REF!</f>
        <v>#REF!</v>
      </c>
      <c r="D263" s="145" t="e">
        <f>#REF!</f>
        <v>#REF!</v>
      </c>
      <c r="E263" s="145" t="e">
        <f>#REF!</f>
        <v>#REF!</v>
      </c>
      <c r="F263" s="185" t="e">
        <f>#REF!</f>
        <v>#REF!</v>
      </c>
      <c r="G263" s="148" t="e">
        <f>#REF!</f>
        <v>#REF!</v>
      </c>
      <c r="H263" s="148" t="s">
        <v>192</v>
      </c>
      <c r="I263" s="148"/>
      <c r="J263" s="142" t="str">
        <f>'YARIŞMA BİLGİLERİ'!$F$21</f>
        <v>Master Kadınlar</v>
      </c>
      <c r="K263" s="145" t="str">
        <f t="shared" si="7"/>
        <v>İZMİR-Masterler Türkiye Şampiyonası</v>
      </c>
      <c r="L263" s="196" t="e">
        <f>#REF!</f>
        <v>#REF!</v>
      </c>
      <c r="M263" s="146" t="s">
        <v>186</v>
      </c>
    </row>
    <row r="264" spans="1:13" s="138" customFormat="1" ht="26.25" customHeight="1" x14ac:dyDescent="0.2">
      <c r="A264" s="140">
        <v>262</v>
      </c>
      <c r="B264" s="151" t="s">
        <v>192</v>
      </c>
      <c r="C264" s="141" t="e">
        <f>#REF!</f>
        <v>#REF!</v>
      </c>
      <c r="D264" s="145" t="e">
        <f>#REF!</f>
        <v>#REF!</v>
      </c>
      <c r="E264" s="145" t="e">
        <f>#REF!</f>
        <v>#REF!</v>
      </c>
      <c r="F264" s="185" t="e">
        <f>#REF!</f>
        <v>#REF!</v>
      </c>
      <c r="G264" s="148" t="e">
        <f>#REF!</f>
        <v>#REF!</v>
      </c>
      <c r="H264" s="148" t="s">
        <v>192</v>
      </c>
      <c r="I264" s="148"/>
      <c r="J264" s="142" t="str">
        <f>'YARIŞMA BİLGİLERİ'!$F$21</f>
        <v>Master Kadınlar</v>
      </c>
      <c r="K264" s="145" t="str">
        <f t="shared" si="7"/>
        <v>İZMİR-Masterler Türkiye Şampiyonası</v>
      </c>
      <c r="L264" s="196" t="e">
        <f>#REF!</f>
        <v>#REF!</v>
      </c>
      <c r="M264" s="146" t="s">
        <v>186</v>
      </c>
    </row>
    <row r="265" spans="1:13" s="138" customFormat="1" ht="26.25" customHeight="1" x14ac:dyDescent="0.2">
      <c r="A265" s="140">
        <v>263</v>
      </c>
      <c r="B265" s="151" t="s">
        <v>192</v>
      </c>
      <c r="C265" s="141" t="e">
        <f>#REF!</f>
        <v>#REF!</v>
      </c>
      <c r="D265" s="145" t="e">
        <f>#REF!</f>
        <v>#REF!</v>
      </c>
      <c r="E265" s="145" t="e">
        <f>#REF!</f>
        <v>#REF!</v>
      </c>
      <c r="F265" s="185" t="e">
        <f>#REF!</f>
        <v>#REF!</v>
      </c>
      <c r="G265" s="148" t="e">
        <f>#REF!</f>
        <v>#REF!</v>
      </c>
      <c r="H265" s="148" t="s">
        <v>192</v>
      </c>
      <c r="I265" s="148"/>
      <c r="J265" s="142" t="str">
        <f>'YARIŞMA BİLGİLERİ'!$F$21</f>
        <v>Master Kadınlar</v>
      </c>
      <c r="K265" s="145" t="str">
        <f t="shared" si="7"/>
        <v>İZMİR-Masterler Türkiye Şampiyonası</v>
      </c>
      <c r="L265" s="196" t="e">
        <f>#REF!</f>
        <v>#REF!</v>
      </c>
      <c r="M265" s="146" t="s">
        <v>186</v>
      </c>
    </row>
    <row r="266" spans="1:13" s="138" customFormat="1" ht="26.25" customHeight="1" x14ac:dyDescent="0.2">
      <c r="A266" s="140">
        <v>264</v>
      </c>
      <c r="B266" s="151" t="s">
        <v>192</v>
      </c>
      <c r="C266" s="141" t="e">
        <f>#REF!</f>
        <v>#REF!</v>
      </c>
      <c r="D266" s="145" t="e">
        <f>#REF!</f>
        <v>#REF!</v>
      </c>
      <c r="E266" s="145" t="e">
        <f>#REF!</f>
        <v>#REF!</v>
      </c>
      <c r="F266" s="185" t="e">
        <f>#REF!</f>
        <v>#REF!</v>
      </c>
      <c r="G266" s="148" t="e">
        <f>#REF!</f>
        <v>#REF!</v>
      </c>
      <c r="H266" s="148" t="s">
        <v>192</v>
      </c>
      <c r="I266" s="148"/>
      <c r="J266" s="142" t="str">
        <f>'YARIŞMA BİLGİLERİ'!$F$21</f>
        <v>Master Kadınlar</v>
      </c>
      <c r="K266" s="145" t="str">
        <f t="shared" si="7"/>
        <v>İZMİR-Masterler Türkiye Şampiyonası</v>
      </c>
      <c r="L266" s="196" t="e">
        <f>#REF!</f>
        <v>#REF!</v>
      </c>
      <c r="M266" s="146" t="s">
        <v>186</v>
      </c>
    </row>
    <row r="267" spans="1:13" s="138" customFormat="1" ht="26.25" customHeight="1" x14ac:dyDescent="0.2">
      <c r="A267" s="140">
        <v>265</v>
      </c>
      <c r="B267" s="151" t="s">
        <v>192</v>
      </c>
      <c r="C267" s="141" t="e">
        <f>#REF!</f>
        <v>#REF!</v>
      </c>
      <c r="D267" s="145" t="e">
        <f>#REF!</f>
        <v>#REF!</v>
      </c>
      <c r="E267" s="145" t="e">
        <f>#REF!</f>
        <v>#REF!</v>
      </c>
      <c r="F267" s="185" t="e">
        <f>#REF!</f>
        <v>#REF!</v>
      </c>
      <c r="G267" s="148" t="e">
        <f>#REF!</f>
        <v>#REF!</v>
      </c>
      <c r="H267" s="148" t="s">
        <v>192</v>
      </c>
      <c r="I267" s="148"/>
      <c r="J267" s="142" t="str">
        <f>'YARIŞMA BİLGİLERİ'!$F$21</f>
        <v>Master Kadınlar</v>
      </c>
      <c r="K267" s="145" t="str">
        <f t="shared" si="7"/>
        <v>İZMİR-Masterler Türkiye Şampiyonası</v>
      </c>
      <c r="L267" s="196" t="e">
        <f>#REF!</f>
        <v>#REF!</v>
      </c>
      <c r="M267" s="146" t="s">
        <v>186</v>
      </c>
    </row>
    <row r="268" spans="1:13" s="138" customFormat="1" ht="26.25" customHeight="1" x14ac:dyDescent="0.2">
      <c r="A268" s="140">
        <v>266</v>
      </c>
      <c r="B268" s="151" t="s">
        <v>192</v>
      </c>
      <c r="C268" s="141" t="e">
        <f>#REF!</f>
        <v>#REF!</v>
      </c>
      <c r="D268" s="145" t="e">
        <f>#REF!</f>
        <v>#REF!</v>
      </c>
      <c r="E268" s="145" t="e">
        <f>#REF!</f>
        <v>#REF!</v>
      </c>
      <c r="F268" s="185" t="e">
        <f>#REF!</f>
        <v>#REF!</v>
      </c>
      <c r="G268" s="148" t="e">
        <f>#REF!</f>
        <v>#REF!</v>
      </c>
      <c r="H268" s="148" t="s">
        <v>192</v>
      </c>
      <c r="I268" s="148"/>
      <c r="J268" s="142" t="str">
        <f>'YARIŞMA BİLGİLERİ'!$F$21</f>
        <v>Master Kadınlar</v>
      </c>
      <c r="K268" s="145" t="str">
        <f t="shared" si="7"/>
        <v>İZMİR-Masterler Türkiye Şampiyonası</v>
      </c>
      <c r="L268" s="196" t="e">
        <f>#REF!</f>
        <v>#REF!</v>
      </c>
      <c r="M268" s="146" t="s">
        <v>186</v>
      </c>
    </row>
    <row r="269" spans="1:13" s="138" customFormat="1" ht="26.25" customHeight="1" x14ac:dyDescent="0.2">
      <c r="A269" s="140">
        <v>267</v>
      </c>
      <c r="B269" s="151" t="s">
        <v>192</v>
      </c>
      <c r="C269" s="141" t="e">
        <f>#REF!</f>
        <v>#REF!</v>
      </c>
      <c r="D269" s="145" t="e">
        <f>#REF!</f>
        <v>#REF!</v>
      </c>
      <c r="E269" s="145" t="e">
        <f>#REF!</f>
        <v>#REF!</v>
      </c>
      <c r="F269" s="185" t="e">
        <f>#REF!</f>
        <v>#REF!</v>
      </c>
      <c r="G269" s="148" t="e">
        <f>#REF!</f>
        <v>#REF!</v>
      </c>
      <c r="H269" s="148" t="s">
        <v>192</v>
      </c>
      <c r="I269" s="148"/>
      <c r="J269" s="142" t="str">
        <f>'YARIŞMA BİLGİLERİ'!$F$21</f>
        <v>Master Kadınlar</v>
      </c>
      <c r="K269" s="145" t="str">
        <f t="shared" si="7"/>
        <v>İZMİR-Masterler Türkiye Şampiyonası</v>
      </c>
      <c r="L269" s="196" t="e">
        <f>#REF!</f>
        <v>#REF!</v>
      </c>
      <c r="M269" s="146" t="s">
        <v>186</v>
      </c>
    </row>
    <row r="270" spans="1:13" s="138" customFormat="1" ht="26.25" customHeight="1" x14ac:dyDescent="0.2">
      <c r="A270" s="140">
        <v>268</v>
      </c>
      <c r="B270" s="151" t="s">
        <v>192</v>
      </c>
      <c r="C270" s="141" t="e">
        <f>#REF!</f>
        <v>#REF!</v>
      </c>
      <c r="D270" s="145" t="e">
        <f>#REF!</f>
        <v>#REF!</v>
      </c>
      <c r="E270" s="145" t="e">
        <f>#REF!</f>
        <v>#REF!</v>
      </c>
      <c r="F270" s="185" t="e">
        <f>#REF!</f>
        <v>#REF!</v>
      </c>
      <c r="G270" s="148" t="e">
        <f>#REF!</f>
        <v>#REF!</v>
      </c>
      <c r="H270" s="148" t="s">
        <v>192</v>
      </c>
      <c r="I270" s="148"/>
      <c r="J270" s="142" t="str">
        <f>'YARIŞMA BİLGİLERİ'!$F$21</f>
        <v>Master Kadınlar</v>
      </c>
      <c r="K270" s="145" t="str">
        <f t="shared" si="7"/>
        <v>İZMİR-Masterler Türkiye Şampiyonası</v>
      </c>
      <c r="L270" s="196" t="e">
        <f>#REF!</f>
        <v>#REF!</v>
      </c>
      <c r="M270" s="146" t="s">
        <v>186</v>
      </c>
    </row>
    <row r="271" spans="1:13" s="138" customFormat="1" ht="26.25" customHeight="1" x14ac:dyDescent="0.2">
      <c r="A271" s="140">
        <v>269</v>
      </c>
      <c r="B271" s="151" t="s">
        <v>192</v>
      </c>
      <c r="C271" s="141" t="e">
        <f>#REF!</f>
        <v>#REF!</v>
      </c>
      <c r="D271" s="145" t="e">
        <f>#REF!</f>
        <v>#REF!</v>
      </c>
      <c r="E271" s="145" t="e">
        <f>#REF!</f>
        <v>#REF!</v>
      </c>
      <c r="F271" s="185" t="e">
        <f>#REF!</f>
        <v>#REF!</v>
      </c>
      <c r="G271" s="148" t="e">
        <f>#REF!</f>
        <v>#REF!</v>
      </c>
      <c r="H271" s="148" t="s">
        <v>192</v>
      </c>
      <c r="I271" s="148"/>
      <c r="J271" s="142" t="str">
        <f>'YARIŞMA BİLGİLERİ'!$F$21</f>
        <v>Master Kadınlar</v>
      </c>
      <c r="K271" s="145" t="str">
        <f t="shared" si="7"/>
        <v>İZMİR-Masterler Türkiye Şampiyonası</v>
      </c>
      <c r="L271" s="196" t="e">
        <f>#REF!</f>
        <v>#REF!</v>
      </c>
      <c r="M271" s="146" t="s">
        <v>186</v>
      </c>
    </row>
    <row r="272" spans="1:13" s="138" customFormat="1" ht="26.25" customHeight="1" x14ac:dyDescent="0.2">
      <c r="A272" s="140">
        <v>270</v>
      </c>
      <c r="B272" s="151" t="s">
        <v>192</v>
      </c>
      <c r="C272" s="141" t="e">
        <f>#REF!</f>
        <v>#REF!</v>
      </c>
      <c r="D272" s="145" t="e">
        <f>#REF!</f>
        <v>#REF!</v>
      </c>
      <c r="E272" s="145" t="e">
        <f>#REF!</f>
        <v>#REF!</v>
      </c>
      <c r="F272" s="185" t="e">
        <f>#REF!</f>
        <v>#REF!</v>
      </c>
      <c r="G272" s="148" t="e">
        <f>#REF!</f>
        <v>#REF!</v>
      </c>
      <c r="H272" s="148" t="s">
        <v>192</v>
      </c>
      <c r="I272" s="148"/>
      <c r="J272" s="142" t="str">
        <f>'YARIŞMA BİLGİLERİ'!$F$21</f>
        <v>Master Kadınlar</v>
      </c>
      <c r="K272" s="145" t="str">
        <f t="shared" si="7"/>
        <v>İZMİR-Masterler Türkiye Şampiyonası</v>
      </c>
      <c r="L272" s="196" t="e">
        <f>#REF!</f>
        <v>#REF!</v>
      </c>
      <c r="M272" s="146" t="s">
        <v>186</v>
      </c>
    </row>
    <row r="273" spans="1:13" s="138" customFormat="1" ht="26.25" customHeight="1" x14ac:dyDescent="0.2">
      <c r="A273" s="140">
        <v>271</v>
      </c>
      <c r="B273" s="151" t="s">
        <v>192</v>
      </c>
      <c r="C273" s="141" t="e">
        <f>#REF!</f>
        <v>#REF!</v>
      </c>
      <c r="D273" s="145" t="e">
        <f>#REF!</f>
        <v>#REF!</v>
      </c>
      <c r="E273" s="145" t="e">
        <f>#REF!</f>
        <v>#REF!</v>
      </c>
      <c r="F273" s="185" t="e">
        <f>#REF!</f>
        <v>#REF!</v>
      </c>
      <c r="G273" s="148" t="e">
        <f>#REF!</f>
        <v>#REF!</v>
      </c>
      <c r="H273" s="148" t="s">
        <v>192</v>
      </c>
      <c r="I273" s="148"/>
      <c r="J273" s="142" t="str">
        <f>'YARIŞMA BİLGİLERİ'!$F$21</f>
        <v>Master Kadınlar</v>
      </c>
      <c r="K273" s="145" t="str">
        <f t="shared" si="7"/>
        <v>İZMİR-Masterler Türkiye Şampiyonası</v>
      </c>
      <c r="L273" s="196" t="e">
        <f>#REF!</f>
        <v>#REF!</v>
      </c>
      <c r="M273" s="146" t="s">
        <v>186</v>
      </c>
    </row>
    <row r="274" spans="1:13" s="138" customFormat="1" ht="26.25" customHeight="1" x14ac:dyDescent="0.2">
      <c r="A274" s="140">
        <v>272</v>
      </c>
      <c r="B274" s="151" t="s">
        <v>192</v>
      </c>
      <c r="C274" s="141" t="e">
        <f>#REF!</f>
        <v>#REF!</v>
      </c>
      <c r="D274" s="145" t="e">
        <f>#REF!</f>
        <v>#REF!</v>
      </c>
      <c r="E274" s="145" t="e">
        <f>#REF!</f>
        <v>#REF!</v>
      </c>
      <c r="F274" s="185" t="e">
        <f>#REF!</f>
        <v>#REF!</v>
      </c>
      <c r="G274" s="148" t="e">
        <f>#REF!</f>
        <v>#REF!</v>
      </c>
      <c r="H274" s="148" t="s">
        <v>192</v>
      </c>
      <c r="I274" s="148"/>
      <c r="J274" s="142" t="str">
        <f>'YARIŞMA BİLGİLERİ'!$F$21</f>
        <v>Master Kadınlar</v>
      </c>
      <c r="K274" s="145" t="str">
        <f t="shared" si="7"/>
        <v>İZMİR-Masterler Türkiye Şampiyonası</v>
      </c>
      <c r="L274" s="196" t="e">
        <f>#REF!</f>
        <v>#REF!</v>
      </c>
      <c r="M274" s="146" t="s">
        <v>186</v>
      </c>
    </row>
    <row r="275" spans="1:13" s="138" customFormat="1" ht="26.25" customHeight="1" x14ac:dyDescent="0.2">
      <c r="A275" s="140">
        <v>273</v>
      </c>
      <c r="B275" s="151" t="s">
        <v>192</v>
      </c>
      <c r="C275" s="141" t="e">
        <f>#REF!</f>
        <v>#REF!</v>
      </c>
      <c r="D275" s="145" t="e">
        <f>#REF!</f>
        <v>#REF!</v>
      </c>
      <c r="E275" s="145" t="e">
        <f>#REF!</f>
        <v>#REF!</v>
      </c>
      <c r="F275" s="185" t="e">
        <f>#REF!</f>
        <v>#REF!</v>
      </c>
      <c r="G275" s="148" t="e">
        <f>#REF!</f>
        <v>#REF!</v>
      </c>
      <c r="H275" s="148" t="s">
        <v>192</v>
      </c>
      <c r="I275" s="148"/>
      <c r="J275" s="142" t="str">
        <f>'YARIŞMA BİLGİLERİ'!$F$21</f>
        <v>Master Kadınlar</v>
      </c>
      <c r="K275" s="145" t="str">
        <f t="shared" si="7"/>
        <v>İZMİR-Masterler Türkiye Şampiyonası</v>
      </c>
      <c r="L275" s="196" t="e">
        <f>#REF!</f>
        <v>#REF!</v>
      </c>
      <c r="M275" s="146" t="s">
        <v>186</v>
      </c>
    </row>
    <row r="276" spans="1:13" s="138" customFormat="1" ht="26.25" customHeight="1" x14ac:dyDescent="0.2">
      <c r="A276" s="140">
        <v>274</v>
      </c>
      <c r="B276" s="151" t="s">
        <v>192</v>
      </c>
      <c r="C276" s="141" t="e">
        <f>#REF!</f>
        <v>#REF!</v>
      </c>
      <c r="D276" s="145" t="e">
        <f>#REF!</f>
        <v>#REF!</v>
      </c>
      <c r="E276" s="145" t="e">
        <f>#REF!</f>
        <v>#REF!</v>
      </c>
      <c r="F276" s="185" t="e">
        <f>#REF!</f>
        <v>#REF!</v>
      </c>
      <c r="G276" s="148" t="e">
        <f>#REF!</f>
        <v>#REF!</v>
      </c>
      <c r="H276" s="148" t="s">
        <v>192</v>
      </c>
      <c r="I276" s="148"/>
      <c r="J276" s="142" t="str">
        <f>'YARIŞMA BİLGİLERİ'!$F$21</f>
        <v>Master Kadınlar</v>
      </c>
      <c r="K276" s="145" t="str">
        <f t="shared" si="7"/>
        <v>İZMİR-Masterler Türkiye Şampiyonası</v>
      </c>
      <c r="L276" s="196" t="e">
        <f>#REF!</f>
        <v>#REF!</v>
      </c>
      <c r="M276" s="146" t="s">
        <v>186</v>
      </c>
    </row>
    <row r="277" spans="1:13" s="138" customFormat="1" ht="26.25" customHeight="1" x14ac:dyDescent="0.2">
      <c r="A277" s="140">
        <v>275</v>
      </c>
      <c r="B277" s="151" t="s">
        <v>192</v>
      </c>
      <c r="C277" s="141" t="e">
        <f>#REF!</f>
        <v>#REF!</v>
      </c>
      <c r="D277" s="145" t="e">
        <f>#REF!</f>
        <v>#REF!</v>
      </c>
      <c r="E277" s="145" t="e">
        <f>#REF!</f>
        <v>#REF!</v>
      </c>
      <c r="F277" s="185" t="e">
        <f>#REF!</f>
        <v>#REF!</v>
      </c>
      <c r="G277" s="148" t="e">
        <f>#REF!</f>
        <v>#REF!</v>
      </c>
      <c r="H277" s="148" t="s">
        <v>192</v>
      </c>
      <c r="I277" s="148"/>
      <c r="J277" s="142" t="str">
        <f>'YARIŞMA BİLGİLERİ'!$F$21</f>
        <v>Master Kadınlar</v>
      </c>
      <c r="K277" s="145" t="str">
        <f t="shared" si="7"/>
        <v>İZMİR-Masterler Türkiye Şampiyonası</v>
      </c>
      <c r="L277" s="196" t="e">
        <f>#REF!</f>
        <v>#REF!</v>
      </c>
      <c r="M277" s="146" t="s">
        <v>186</v>
      </c>
    </row>
    <row r="278" spans="1:13" s="138" customFormat="1" ht="26.25" customHeight="1" x14ac:dyDescent="0.2">
      <c r="A278" s="140">
        <v>276</v>
      </c>
      <c r="B278" s="151" t="s">
        <v>192</v>
      </c>
      <c r="C278" s="141" t="e">
        <f>#REF!</f>
        <v>#REF!</v>
      </c>
      <c r="D278" s="145" t="e">
        <f>#REF!</f>
        <v>#REF!</v>
      </c>
      <c r="E278" s="145" t="e">
        <f>#REF!</f>
        <v>#REF!</v>
      </c>
      <c r="F278" s="185" t="e">
        <f>#REF!</f>
        <v>#REF!</v>
      </c>
      <c r="G278" s="148" t="e">
        <f>#REF!</f>
        <v>#REF!</v>
      </c>
      <c r="H278" s="148" t="s">
        <v>192</v>
      </c>
      <c r="I278" s="148"/>
      <c r="J278" s="142" t="str">
        <f>'YARIŞMA BİLGİLERİ'!$F$21</f>
        <v>Master Kadınlar</v>
      </c>
      <c r="K278" s="145" t="str">
        <f t="shared" si="7"/>
        <v>İZMİR-Masterler Türkiye Şampiyonası</v>
      </c>
      <c r="L278" s="196" t="e">
        <f>#REF!</f>
        <v>#REF!</v>
      </c>
      <c r="M278" s="146" t="s">
        <v>186</v>
      </c>
    </row>
    <row r="279" spans="1:13" s="138" customFormat="1" ht="26.25" customHeight="1" x14ac:dyDescent="0.2">
      <c r="A279" s="140">
        <v>277</v>
      </c>
      <c r="B279" s="151" t="s">
        <v>192</v>
      </c>
      <c r="C279" s="141" t="e">
        <f>#REF!</f>
        <v>#REF!</v>
      </c>
      <c r="D279" s="145" t="e">
        <f>#REF!</f>
        <v>#REF!</v>
      </c>
      <c r="E279" s="145" t="e">
        <f>#REF!</f>
        <v>#REF!</v>
      </c>
      <c r="F279" s="185" t="e">
        <f>#REF!</f>
        <v>#REF!</v>
      </c>
      <c r="G279" s="148" t="e">
        <f>#REF!</f>
        <v>#REF!</v>
      </c>
      <c r="H279" s="148" t="s">
        <v>192</v>
      </c>
      <c r="I279" s="148"/>
      <c r="J279" s="142" t="str">
        <f>'YARIŞMA BİLGİLERİ'!$F$21</f>
        <v>Master Kadınlar</v>
      </c>
      <c r="K279" s="145" t="str">
        <f t="shared" si="7"/>
        <v>İZMİR-Masterler Türkiye Şampiyonası</v>
      </c>
      <c r="L279" s="196" t="e">
        <f>#REF!</f>
        <v>#REF!</v>
      </c>
      <c r="M279" s="146" t="s">
        <v>186</v>
      </c>
    </row>
    <row r="280" spans="1:13" s="138" customFormat="1" ht="26.25" customHeight="1" x14ac:dyDescent="0.2">
      <c r="A280" s="140">
        <v>278</v>
      </c>
      <c r="B280" s="151" t="s">
        <v>192</v>
      </c>
      <c r="C280" s="141" t="e">
        <f>#REF!</f>
        <v>#REF!</v>
      </c>
      <c r="D280" s="145" t="e">
        <f>#REF!</f>
        <v>#REF!</v>
      </c>
      <c r="E280" s="145" t="e">
        <f>#REF!</f>
        <v>#REF!</v>
      </c>
      <c r="F280" s="185" t="e">
        <f>#REF!</f>
        <v>#REF!</v>
      </c>
      <c r="G280" s="148" t="e">
        <f>#REF!</f>
        <v>#REF!</v>
      </c>
      <c r="H280" s="148" t="s">
        <v>192</v>
      </c>
      <c r="I280" s="148"/>
      <c r="J280" s="142" t="str">
        <f>'YARIŞMA BİLGİLERİ'!$F$21</f>
        <v>Master Kadınlar</v>
      </c>
      <c r="K280" s="145" t="str">
        <f t="shared" si="7"/>
        <v>İZMİR-Masterler Türkiye Şampiyonası</v>
      </c>
      <c r="L280" s="196" t="e">
        <f>#REF!</f>
        <v>#REF!</v>
      </c>
      <c r="M280" s="146" t="s">
        <v>186</v>
      </c>
    </row>
    <row r="281" spans="1:13" s="138" customFormat="1" ht="26.25" customHeight="1" x14ac:dyDescent="0.2">
      <c r="A281" s="140">
        <v>279</v>
      </c>
      <c r="B281" s="151" t="s">
        <v>192</v>
      </c>
      <c r="C281" s="141" t="e">
        <f>#REF!</f>
        <v>#REF!</v>
      </c>
      <c r="D281" s="145" t="e">
        <f>#REF!</f>
        <v>#REF!</v>
      </c>
      <c r="E281" s="145" t="e">
        <f>#REF!</f>
        <v>#REF!</v>
      </c>
      <c r="F281" s="185" t="e">
        <f>#REF!</f>
        <v>#REF!</v>
      </c>
      <c r="G281" s="148" t="e">
        <f>#REF!</f>
        <v>#REF!</v>
      </c>
      <c r="H281" s="148" t="s">
        <v>192</v>
      </c>
      <c r="I281" s="148"/>
      <c r="J281" s="142" t="str">
        <f>'YARIŞMA BİLGİLERİ'!$F$21</f>
        <v>Master Kadınlar</v>
      </c>
      <c r="K281" s="145" t="str">
        <f t="shared" si="7"/>
        <v>İZMİR-Masterler Türkiye Şampiyonası</v>
      </c>
      <c r="L281" s="196" t="e">
        <f>#REF!</f>
        <v>#REF!</v>
      </c>
      <c r="M281" s="146" t="s">
        <v>186</v>
      </c>
    </row>
    <row r="282" spans="1:13" s="138" customFormat="1" ht="26.25" customHeight="1" x14ac:dyDescent="0.2">
      <c r="A282" s="140">
        <v>280</v>
      </c>
      <c r="B282" s="151" t="s">
        <v>192</v>
      </c>
      <c r="C282" s="141" t="e">
        <f>#REF!</f>
        <v>#REF!</v>
      </c>
      <c r="D282" s="145" t="e">
        <f>#REF!</f>
        <v>#REF!</v>
      </c>
      <c r="E282" s="145" t="e">
        <f>#REF!</f>
        <v>#REF!</v>
      </c>
      <c r="F282" s="185" t="e">
        <f>#REF!</f>
        <v>#REF!</v>
      </c>
      <c r="G282" s="148" t="e">
        <f>#REF!</f>
        <v>#REF!</v>
      </c>
      <c r="H282" s="148" t="s">
        <v>192</v>
      </c>
      <c r="I282" s="148"/>
      <c r="J282" s="142" t="str">
        <f>'YARIŞMA BİLGİLERİ'!$F$21</f>
        <v>Master Kadınlar</v>
      </c>
      <c r="K282" s="145" t="str">
        <f t="shared" si="7"/>
        <v>İZMİR-Masterler Türkiye Şampiyonası</v>
      </c>
      <c r="L282" s="196" t="e">
        <f>#REF!</f>
        <v>#REF!</v>
      </c>
      <c r="M282" s="146" t="s">
        <v>186</v>
      </c>
    </row>
    <row r="283" spans="1:13" s="138" customFormat="1" ht="26.25" customHeight="1" x14ac:dyDescent="0.2">
      <c r="A283" s="140">
        <v>281</v>
      </c>
      <c r="B283" s="151" t="s">
        <v>192</v>
      </c>
      <c r="C283" s="141" t="e">
        <f>#REF!</f>
        <v>#REF!</v>
      </c>
      <c r="D283" s="145" t="e">
        <f>#REF!</f>
        <v>#REF!</v>
      </c>
      <c r="E283" s="145" t="e">
        <f>#REF!</f>
        <v>#REF!</v>
      </c>
      <c r="F283" s="185" t="e">
        <f>#REF!</f>
        <v>#REF!</v>
      </c>
      <c r="G283" s="148" t="e">
        <f>#REF!</f>
        <v>#REF!</v>
      </c>
      <c r="H283" s="148" t="s">
        <v>192</v>
      </c>
      <c r="I283" s="148"/>
      <c r="J283" s="142" t="str">
        <f>'YARIŞMA BİLGİLERİ'!$F$21</f>
        <v>Master Kadınlar</v>
      </c>
      <c r="K283" s="145" t="str">
        <f t="shared" si="7"/>
        <v>İZMİR-Masterler Türkiye Şampiyonası</v>
      </c>
      <c r="L283" s="196" t="e">
        <f>#REF!</f>
        <v>#REF!</v>
      </c>
      <c r="M283" s="146" t="s">
        <v>186</v>
      </c>
    </row>
    <row r="284" spans="1:13" s="138" customFormat="1" ht="26.25" customHeight="1" x14ac:dyDescent="0.2">
      <c r="A284" s="140">
        <v>282</v>
      </c>
      <c r="B284" s="151" t="s">
        <v>192</v>
      </c>
      <c r="C284" s="141" t="e">
        <f>#REF!</f>
        <v>#REF!</v>
      </c>
      <c r="D284" s="145" t="e">
        <f>#REF!</f>
        <v>#REF!</v>
      </c>
      <c r="E284" s="145" t="e">
        <f>#REF!</f>
        <v>#REF!</v>
      </c>
      <c r="F284" s="185" t="e">
        <f>#REF!</f>
        <v>#REF!</v>
      </c>
      <c r="G284" s="148" t="e">
        <f>#REF!</f>
        <v>#REF!</v>
      </c>
      <c r="H284" s="148" t="s">
        <v>192</v>
      </c>
      <c r="I284" s="148"/>
      <c r="J284" s="142" t="str">
        <f>'YARIŞMA BİLGİLERİ'!$F$21</f>
        <v>Master Kadınlar</v>
      </c>
      <c r="K284" s="145" t="str">
        <f t="shared" si="7"/>
        <v>İZMİR-Masterler Türkiye Şampiyonası</v>
      </c>
      <c r="L284" s="196" t="e">
        <f>#REF!</f>
        <v>#REF!</v>
      </c>
      <c r="M284" s="146" t="s">
        <v>186</v>
      </c>
    </row>
    <row r="285" spans="1:13" s="138" customFormat="1" ht="26.25" customHeight="1" x14ac:dyDescent="0.2">
      <c r="A285" s="140">
        <v>283</v>
      </c>
      <c r="B285" s="151" t="s">
        <v>192</v>
      </c>
      <c r="C285" s="141" t="e">
        <f>#REF!</f>
        <v>#REF!</v>
      </c>
      <c r="D285" s="145" t="e">
        <f>#REF!</f>
        <v>#REF!</v>
      </c>
      <c r="E285" s="145" t="e">
        <f>#REF!</f>
        <v>#REF!</v>
      </c>
      <c r="F285" s="185" t="e">
        <f>#REF!</f>
        <v>#REF!</v>
      </c>
      <c r="G285" s="148" t="e">
        <f>#REF!</f>
        <v>#REF!</v>
      </c>
      <c r="H285" s="148" t="s">
        <v>192</v>
      </c>
      <c r="I285" s="148"/>
      <c r="J285" s="142" t="str">
        <f>'YARIŞMA BİLGİLERİ'!$F$21</f>
        <v>Master Kadınlar</v>
      </c>
      <c r="K285" s="145" t="str">
        <f t="shared" si="7"/>
        <v>İZMİR-Masterler Türkiye Şampiyonası</v>
      </c>
      <c r="L285" s="196" t="e">
        <f>#REF!</f>
        <v>#REF!</v>
      </c>
      <c r="M285" s="146" t="s">
        <v>186</v>
      </c>
    </row>
    <row r="286" spans="1:13" s="138" customFormat="1" ht="26.25" customHeight="1" x14ac:dyDescent="0.2">
      <c r="A286" s="140">
        <v>284</v>
      </c>
      <c r="B286" s="151" t="s">
        <v>192</v>
      </c>
      <c r="C286" s="141" t="e">
        <f>#REF!</f>
        <v>#REF!</v>
      </c>
      <c r="D286" s="145" t="e">
        <f>#REF!</f>
        <v>#REF!</v>
      </c>
      <c r="E286" s="145" t="e">
        <f>#REF!</f>
        <v>#REF!</v>
      </c>
      <c r="F286" s="185" t="e">
        <f>#REF!</f>
        <v>#REF!</v>
      </c>
      <c r="G286" s="148" t="e">
        <f>#REF!</f>
        <v>#REF!</v>
      </c>
      <c r="H286" s="148" t="s">
        <v>192</v>
      </c>
      <c r="I286" s="148"/>
      <c r="J286" s="142" t="str">
        <f>'YARIŞMA BİLGİLERİ'!$F$21</f>
        <v>Master Kadınlar</v>
      </c>
      <c r="K286" s="145" t="str">
        <f t="shared" si="7"/>
        <v>İZMİR-Masterler Türkiye Şampiyonası</v>
      </c>
      <c r="L286" s="196" t="e">
        <f>#REF!</f>
        <v>#REF!</v>
      </c>
      <c r="M286" s="146" t="s">
        <v>186</v>
      </c>
    </row>
    <row r="287" spans="1:13" s="138" customFormat="1" ht="26.25" customHeight="1" x14ac:dyDescent="0.2">
      <c r="A287" s="140">
        <v>285</v>
      </c>
      <c r="B287" s="151" t="s">
        <v>192</v>
      </c>
      <c r="C287" s="141" t="e">
        <f>#REF!</f>
        <v>#REF!</v>
      </c>
      <c r="D287" s="145" t="e">
        <f>#REF!</f>
        <v>#REF!</v>
      </c>
      <c r="E287" s="145" t="e">
        <f>#REF!</f>
        <v>#REF!</v>
      </c>
      <c r="F287" s="185" t="e">
        <f>#REF!</f>
        <v>#REF!</v>
      </c>
      <c r="G287" s="148" t="e">
        <f>#REF!</f>
        <v>#REF!</v>
      </c>
      <c r="H287" s="148" t="s">
        <v>192</v>
      </c>
      <c r="I287" s="148"/>
      <c r="J287" s="142" t="str">
        <f>'YARIŞMA BİLGİLERİ'!$F$21</f>
        <v>Master Kadınlar</v>
      </c>
      <c r="K287" s="145" t="str">
        <f t="shared" si="7"/>
        <v>İZMİR-Masterler Türkiye Şampiyonası</v>
      </c>
      <c r="L287" s="196" t="e">
        <f>#REF!</f>
        <v>#REF!</v>
      </c>
      <c r="M287" s="146" t="s">
        <v>186</v>
      </c>
    </row>
    <row r="288" spans="1:13" s="138" customFormat="1" ht="26.25" customHeight="1" x14ac:dyDescent="0.2">
      <c r="A288" s="140">
        <v>286</v>
      </c>
      <c r="B288" s="151" t="s">
        <v>192</v>
      </c>
      <c r="C288" s="141" t="e">
        <f>#REF!</f>
        <v>#REF!</v>
      </c>
      <c r="D288" s="145" t="e">
        <f>#REF!</f>
        <v>#REF!</v>
      </c>
      <c r="E288" s="145" t="e">
        <f>#REF!</f>
        <v>#REF!</v>
      </c>
      <c r="F288" s="185" t="e">
        <f>#REF!</f>
        <v>#REF!</v>
      </c>
      <c r="G288" s="148" t="e">
        <f>#REF!</f>
        <v>#REF!</v>
      </c>
      <c r="H288" s="148" t="s">
        <v>192</v>
      </c>
      <c r="I288" s="148"/>
      <c r="J288" s="142" t="str">
        <f>'YARIŞMA BİLGİLERİ'!$F$21</f>
        <v>Master Kadınlar</v>
      </c>
      <c r="K288" s="145" t="str">
        <f t="shared" si="7"/>
        <v>İZMİR-Masterler Türkiye Şampiyonası</v>
      </c>
      <c r="L288" s="196" t="e">
        <f>#REF!</f>
        <v>#REF!</v>
      </c>
      <c r="M288" s="146" t="s">
        <v>186</v>
      </c>
    </row>
    <row r="289" spans="1:13" s="138" customFormat="1" ht="26.25" customHeight="1" x14ac:dyDescent="0.2">
      <c r="A289" s="140">
        <v>287</v>
      </c>
      <c r="B289" s="151" t="s">
        <v>192</v>
      </c>
      <c r="C289" s="141" t="e">
        <f>#REF!</f>
        <v>#REF!</v>
      </c>
      <c r="D289" s="145" t="e">
        <f>#REF!</f>
        <v>#REF!</v>
      </c>
      <c r="E289" s="145" t="e">
        <f>#REF!</f>
        <v>#REF!</v>
      </c>
      <c r="F289" s="185" t="e">
        <f>#REF!</f>
        <v>#REF!</v>
      </c>
      <c r="G289" s="148" t="e">
        <f>#REF!</f>
        <v>#REF!</v>
      </c>
      <c r="H289" s="148" t="s">
        <v>192</v>
      </c>
      <c r="I289" s="148"/>
      <c r="J289" s="142" t="str">
        <f>'YARIŞMA BİLGİLERİ'!$F$21</f>
        <v>Master Kadınlar</v>
      </c>
      <c r="K289" s="145" t="str">
        <f t="shared" si="7"/>
        <v>İZMİR-Masterler Türkiye Şampiyonası</v>
      </c>
      <c r="L289" s="196" t="e">
        <f>#REF!</f>
        <v>#REF!</v>
      </c>
      <c r="M289" s="146" t="s">
        <v>186</v>
      </c>
    </row>
    <row r="290" spans="1:13" s="138" customFormat="1" ht="26.25" customHeight="1" x14ac:dyDescent="0.2">
      <c r="A290" s="140">
        <v>288</v>
      </c>
      <c r="B290" s="151" t="s">
        <v>192</v>
      </c>
      <c r="C290" s="141" t="e">
        <f>#REF!</f>
        <v>#REF!</v>
      </c>
      <c r="D290" s="145" t="e">
        <f>#REF!</f>
        <v>#REF!</v>
      </c>
      <c r="E290" s="145" t="e">
        <f>#REF!</f>
        <v>#REF!</v>
      </c>
      <c r="F290" s="185" t="e">
        <f>#REF!</f>
        <v>#REF!</v>
      </c>
      <c r="G290" s="148" t="e">
        <f>#REF!</f>
        <v>#REF!</v>
      </c>
      <c r="H290" s="148" t="s">
        <v>192</v>
      </c>
      <c r="I290" s="148"/>
      <c r="J290" s="142" t="str">
        <f>'YARIŞMA BİLGİLERİ'!$F$21</f>
        <v>Master Kadınlar</v>
      </c>
      <c r="K290" s="145" t="str">
        <f t="shared" si="7"/>
        <v>İZMİR-Masterler Türkiye Şampiyonası</v>
      </c>
      <c r="L290" s="196" t="e">
        <f>#REF!</f>
        <v>#REF!</v>
      </c>
      <c r="M290" s="146" t="s">
        <v>186</v>
      </c>
    </row>
    <row r="291" spans="1:13" s="138" customFormat="1" ht="26.25" customHeight="1" x14ac:dyDescent="0.2">
      <c r="A291" s="140">
        <v>289</v>
      </c>
      <c r="B291" s="151" t="s">
        <v>192</v>
      </c>
      <c r="C291" s="141" t="e">
        <f>#REF!</f>
        <v>#REF!</v>
      </c>
      <c r="D291" s="145" t="e">
        <f>#REF!</f>
        <v>#REF!</v>
      </c>
      <c r="E291" s="145" t="e">
        <f>#REF!</f>
        <v>#REF!</v>
      </c>
      <c r="F291" s="185" t="e">
        <f>#REF!</f>
        <v>#REF!</v>
      </c>
      <c r="G291" s="148" t="e">
        <f>#REF!</f>
        <v>#REF!</v>
      </c>
      <c r="H291" s="148" t="s">
        <v>192</v>
      </c>
      <c r="I291" s="148"/>
      <c r="J291" s="142" t="str">
        <f>'YARIŞMA BİLGİLERİ'!$F$21</f>
        <v>Master Kadınlar</v>
      </c>
      <c r="K291" s="145" t="str">
        <f t="shared" si="7"/>
        <v>İZMİR-Masterler Türkiye Şampiyonası</v>
      </c>
      <c r="L291" s="196" t="e">
        <f>#REF!</f>
        <v>#REF!</v>
      </c>
      <c r="M291" s="146" t="s">
        <v>186</v>
      </c>
    </row>
    <row r="292" spans="1:13" s="138" customFormat="1" ht="26.25" customHeight="1" x14ac:dyDescent="0.2">
      <c r="A292" s="140">
        <v>290</v>
      </c>
      <c r="B292" s="151" t="s">
        <v>192</v>
      </c>
      <c r="C292" s="141" t="e">
        <f>#REF!</f>
        <v>#REF!</v>
      </c>
      <c r="D292" s="145" t="e">
        <f>#REF!</f>
        <v>#REF!</v>
      </c>
      <c r="E292" s="145" t="e">
        <f>#REF!</f>
        <v>#REF!</v>
      </c>
      <c r="F292" s="185" t="e">
        <f>#REF!</f>
        <v>#REF!</v>
      </c>
      <c r="G292" s="148" t="e">
        <f>#REF!</f>
        <v>#REF!</v>
      </c>
      <c r="H292" s="148" t="s">
        <v>192</v>
      </c>
      <c r="I292" s="148"/>
      <c r="J292" s="142" t="str">
        <f>'YARIŞMA BİLGİLERİ'!$F$21</f>
        <v>Master Kadınlar</v>
      </c>
      <c r="K292" s="145" t="str">
        <f t="shared" si="7"/>
        <v>İZMİR-Masterler Türkiye Şampiyonası</v>
      </c>
      <c r="L292" s="196" t="e">
        <f>#REF!</f>
        <v>#REF!</v>
      </c>
      <c r="M292" s="146" t="s">
        <v>186</v>
      </c>
    </row>
    <row r="293" spans="1:13" s="138" customFormat="1" ht="26.25" customHeight="1" x14ac:dyDescent="0.2">
      <c r="A293" s="140">
        <v>291</v>
      </c>
      <c r="B293" s="151" t="s">
        <v>192</v>
      </c>
      <c r="C293" s="141" t="e">
        <f>#REF!</f>
        <v>#REF!</v>
      </c>
      <c r="D293" s="145" t="e">
        <f>#REF!</f>
        <v>#REF!</v>
      </c>
      <c r="E293" s="145" t="e">
        <f>#REF!</f>
        <v>#REF!</v>
      </c>
      <c r="F293" s="185" t="e">
        <f>#REF!</f>
        <v>#REF!</v>
      </c>
      <c r="G293" s="148" t="e">
        <f>#REF!</f>
        <v>#REF!</v>
      </c>
      <c r="H293" s="148" t="s">
        <v>192</v>
      </c>
      <c r="I293" s="148"/>
      <c r="J293" s="142" t="str">
        <f>'YARIŞMA BİLGİLERİ'!$F$21</f>
        <v>Master Kadınlar</v>
      </c>
      <c r="K293" s="145" t="str">
        <f t="shared" si="7"/>
        <v>İZMİR-Masterler Türkiye Şampiyonası</v>
      </c>
      <c r="L293" s="196" t="e">
        <f>#REF!</f>
        <v>#REF!</v>
      </c>
      <c r="M293" s="146" t="s">
        <v>186</v>
      </c>
    </row>
    <row r="294" spans="1:13" s="138" customFormat="1" ht="26.25" customHeight="1" x14ac:dyDescent="0.2">
      <c r="A294" s="140">
        <v>292</v>
      </c>
      <c r="B294" s="151" t="s">
        <v>192</v>
      </c>
      <c r="C294" s="141" t="e">
        <f>#REF!</f>
        <v>#REF!</v>
      </c>
      <c r="D294" s="145" t="e">
        <f>#REF!</f>
        <v>#REF!</v>
      </c>
      <c r="E294" s="145" t="e">
        <f>#REF!</f>
        <v>#REF!</v>
      </c>
      <c r="F294" s="185" t="e">
        <f>#REF!</f>
        <v>#REF!</v>
      </c>
      <c r="G294" s="148" t="e">
        <f>#REF!</f>
        <v>#REF!</v>
      </c>
      <c r="H294" s="148" t="s">
        <v>192</v>
      </c>
      <c r="I294" s="148"/>
      <c r="J294" s="142" t="str">
        <f>'YARIŞMA BİLGİLERİ'!$F$21</f>
        <v>Master Kadınlar</v>
      </c>
      <c r="K294" s="145" t="str">
        <f t="shared" si="7"/>
        <v>İZMİR-Masterler Türkiye Şampiyonası</v>
      </c>
      <c r="L294" s="196" t="e">
        <f>#REF!</f>
        <v>#REF!</v>
      </c>
      <c r="M294" s="146" t="s">
        <v>186</v>
      </c>
    </row>
    <row r="295" spans="1:13" s="138" customFormat="1" ht="26.25" customHeight="1" x14ac:dyDescent="0.2">
      <c r="A295" s="140">
        <v>293</v>
      </c>
      <c r="B295" s="151" t="s">
        <v>192</v>
      </c>
      <c r="C295" s="141" t="e">
        <f>#REF!</f>
        <v>#REF!</v>
      </c>
      <c r="D295" s="145" t="e">
        <f>#REF!</f>
        <v>#REF!</v>
      </c>
      <c r="E295" s="145" t="e">
        <f>#REF!</f>
        <v>#REF!</v>
      </c>
      <c r="F295" s="185" t="e">
        <f>#REF!</f>
        <v>#REF!</v>
      </c>
      <c r="G295" s="148" t="e">
        <f>#REF!</f>
        <v>#REF!</v>
      </c>
      <c r="H295" s="148" t="s">
        <v>192</v>
      </c>
      <c r="I295" s="148"/>
      <c r="J295" s="142" t="str">
        <f>'YARIŞMA BİLGİLERİ'!$F$21</f>
        <v>Master Kadınlar</v>
      </c>
      <c r="K295" s="145" t="str">
        <f t="shared" si="7"/>
        <v>İZMİR-Masterler Türkiye Şampiyonası</v>
      </c>
      <c r="L295" s="196" t="e">
        <f>#REF!</f>
        <v>#REF!</v>
      </c>
      <c r="M295" s="146" t="s">
        <v>186</v>
      </c>
    </row>
    <row r="296" spans="1:13" s="138" customFormat="1" ht="26.25" customHeight="1" x14ac:dyDescent="0.2">
      <c r="A296" s="140">
        <v>294</v>
      </c>
      <c r="B296" s="151" t="s">
        <v>192</v>
      </c>
      <c r="C296" s="141" t="e">
        <f>#REF!</f>
        <v>#REF!</v>
      </c>
      <c r="D296" s="145" t="e">
        <f>#REF!</f>
        <v>#REF!</v>
      </c>
      <c r="E296" s="145" t="e">
        <f>#REF!</f>
        <v>#REF!</v>
      </c>
      <c r="F296" s="185" t="e">
        <f>#REF!</f>
        <v>#REF!</v>
      </c>
      <c r="G296" s="148" t="e">
        <f>#REF!</f>
        <v>#REF!</v>
      </c>
      <c r="H296" s="148" t="s">
        <v>192</v>
      </c>
      <c r="I296" s="148"/>
      <c r="J296" s="142" t="str">
        <f>'YARIŞMA BİLGİLERİ'!$F$21</f>
        <v>Master Kadınlar</v>
      </c>
      <c r="K296" s="145" t="str">
        <f t="shared" si="7"/>
        <v>İZMİR-Masterler Türkiye Şampiyonası</v>
      </c>
      <c r="L296" s="196" t="e">
        <f>#REF!</f>
        <v>#REF!</v>
      </c>
      <c r="M296" s="146" t="s">
        <v>186</v>
      </c>
    </row>
    <row r="297" spans="1:13" s="138" customFormat="1" ht="26.25" customHeight="1" x14ac:dyDescent="0.2">
      <c r="A297" s="140">
        <v>295</v>
      </c>
      <c r="B297" s="151" t="s">
        <v>192</v>
      </c>
      <c r="C297" s="141" t="e">
        <f>#REF!</f>
        <v>#REF!</v>
      </c>
      <c r="D297" s="145" t="e">
        <f>#REF!</f>
        <v>#REF!</v>
      </c>
      <c r="E297" s="145" t="e">
        <f>#REF!</f>
        <v>#REF!</v>
      </c>
      <c r="F297" s="185" t="e">
        <f>#REF!</f>
        <v>#REF!</v>
      </c>
      <c r="G297" s="148" t="e">
        <f>#REF!</f>
        <v>#REF!</v>
      </c>
      <c r="H297" s="148" t="s">
        <v>192</v>
      </c>
      <c r="I297" s="148"/>
      <c r="J297" s="142" t="str">
        <f>'YARIŞMA BİLGİLERİ'!$F$21</f>
        <v>Master Kadınlar</v>
      </c>
      <c r="K297" s="145" t="str">
        <f t="shared" si="7"/>
        <v>İZMİR-Masterler Türkiye Şampiyonası</v>
      </c>
      <c r="L297" s="196" t="e">
        <f>#REF!</f>
        <v>#REF!</v>
      </c>
      <c r="M297" s="146" t="s">
        <v>186</v>
      </c>
    </row>
    <row r="298" spans="1:13" s="138" customFormat="1" ht="26.25" customHeight="1" x14ac:dyDescent="0.2">
      <c r="A298" s="140">
        <v>296</v>
      </c>
      <c r="B298" s="151" t="s">
        <v>192</v>
      </c>
      <c r="C298" s="141" t="e">
        <f>#REF!</f>
        <v>#REF!</v>
      </c>
      <c r="D298" s="145" t="e">
        <f>#REF!</f>
        <v>#REF!</v>
      </c>
      <c r="E298" s="145" t="e">
        <f>#REF!</f>
        <v>#REF!</v>
      </c>
      <c r="F298" s="185" t="e">
        <f>#REF!</f>
        <v>#REF!</v>
      </c>
      <c r="G298" s="148" t="e">
        <f>#REF!</f>
        <v>#REF!</v>
      </c>
      <c r="H298" s="148" t="s">
        <v>192</v>
      </c>
      <c r="I298" s="148"/>
      <c r="J298" s="142" t="str">
        <f>'YARIŞMA BİLGİLERİ'!$F$21</f>
        <v>Master Kadınlar</v>
      </c>
      <c r="K298" s="145" t="str">
        <f t="shared" si="7"/>
        <v>İZMİR-Masterler Türkiye Şampiyonası</v>
      </c>
      <c r="L298" s="196" t="e">
        <f>#REF!</f>
        <v>#REF!</v>
      </c>
      <c r="M298" s="146" t="s">
        <v>186</v>
      </c>
    </row>
    <row r="299" spans="1:13" s="138" customFormat="1" ht="26.25" customHeight="1" x14ac:dyDescent="0.2">
      <c r="A299" s="140">
        <v>297</v>
      </c>
      <c r="B299" s="151" t="s">
        <v>192</v>
      </c>
      <c r="C299" s="141" t="e">
        <f>#REF!</f>
        <v>#REF!</v>
      </c>
      <c r="D299" s="145" t="e">
        <f>#REF!</f>
        <v>#REF!</v>
      </c>
      <c r="E299" s="145" t="e">
        <f>#REF!</f>
        <v>#REF!</v>
      </c>
      <c r="F299" s="185" t="e">
        <f>#REF!</f>
        <v>#REF!</v>
      </c>
      <c r="G299" s="148" t="e">
        <f>#REF!</f>
        <v>#REF!</v>
      </c>
      <c r="H299" s="148" t="s">
        <v>192</v>
      </c>
      <c r="I299" s="148"/>
      <c r="J299" s="142" t="str">
        <f>'YARIŞMA BİLGİLERİ'!$F$21</f>
        <v>Master Kadınlar</v>
      </c>
      <c r="K299" s="145" t="str">
        <f t="shared" si="7"/>
        <v>İZMİR-Masterler Türkiye Şampiyonası</v>
      </c>
      <c r="L299" s="196" t="e">
        <f>#REF!</f>
        <v>#REF!</v>
      </c>
      <c r="M299" s="146" t="s">
        <v>186</v>
      </c>
    </row>
    <row r="300" spans="1:13" s="138" customFormat="1" ht="26.25" customHeight="1" x14ac:dyDescent="0.2">
      <c r="A300" s="140">
        <v>298</v>
      </c>
      <c r="B300" s="151" t="s">
        <v>192</v>
      </c>
      <c r="C300" s="141" t="e">
        <f>#REF!</f>
        <v>#REF!</v>
      </c>
      <c r="D300" s="145" t="e">
        <f>#REF!</f>
        <v>#REF!</v>
      </c>
      <c r="E300" s="145" t="e">
        <f>#REF!</f>
        <v>#REF!</v>
      </c>
      <c r="F300" s="185" t="e">
        <f>#REF!</f>
        <v>#REF!</v>
      </c>
      <c r="G300" s="148" t="e">
        <f>#REF!</f>
        <v>#REF!</v>
      </c>
      <c r="H300" s="148" t="s">
        <v>192</v>
      </c>
      <c r="I300" s="148"/>
      <c r="J300" s="142" t="str">
        <f>'YARIŞMA BİLGİLERİ'!$F$21</f>
        <v>Master Kadınlar</v>
      </c>
      <c r="K300" s="145" t="str">
        <f t="shared" si="7"/>
        <v>İZMİR-Masterler Türkiye Şampiyonası</v>
      </c>
      <c r="L300" s="196" t="e">
        <f>#REF!</f>
        <v>#REF!</v>
      </c>
      <c r="M300" s="146" t="s">
        <v>186</v>
      </c>
    </row>
    <row r="301" spans="1:13" s="138" customFormat="1" ht="26.25" customHeight="1" x14ac:dyDescent="0.2">
      <c r="A301" s="140">
        <v>299</v>
      </c>
      <c r="B301" s="151" t="s">
        <v>192</v>
      </c>
      <c r="C301" s="141" t="e">
        <f>#REF!</f>
        <v>#REF!</v>
      </c>
      <c r="D301" s="145" t="e">
        <f>#REF!</f>
        <v>#REF!</v>
      </c>
      <c r="E301" s="145" t="e">
        <f>#REF!</f>
        <v>#REF!</v>
      </c>
      <c r="F301" s="185" t="e">
        <f>#REF!</f>
        <v>#REF!</v>
      </c>
      <c r="G301" s="148" t="e">
        <f>#REF!</f>
        <v>#REF!</v>
      </c>
      <c r="H301" s="148" t="s">
        <v>192</v>
      </c>
      <c r="I301" s="148"/>
      <c r="J301" s="142" t="str">
        <f>'YARIŞMA BİLGİLERİ'!$F$21</f>
        <v>Master Kadınlar</v>
      </c>
      <c r="K301" s="145" t="str">
        <f t="shared" si="7"/>
        <v>İZMİR-Masterler Türkiye Şampiyonası</v>
      </c>
      <c r="L301" s="196" t="e">
        <f>#REF!</f>
        <v>#REF!</v>
      </c>
      <c r="M301" s="146" t="s">
        <v>186</v>
      </c>
    </row>
    <row r="302" spans="1:13" s="138" customFormat="1" ht="26.25" customHeight="1" x14ac:dyDescent="0.2">
      <c r="A302" s="140">
        <v>300</v>
      </c>
      <c r="B302" s="151" t="s">
        <v>192</v>
      </c>
      <c r="C302" s="141" t="e">
        <f>#REF!</f>
        <v>#REF!</v>
      </c>
      <c r="D302" s="145" t="e">
        <f>#REF!</f>
        <v>#REF!</v>
      </c>
      <c r="E302" s="145" t="e">
        <f>#REF!</f>
        <v>#REF!</v>
      </c>
      <c r="F302" s="185" t="e">
        <f>#REF!</f>
        <v>#REF!</v>
      </c>
      <c r="G302" s="148" t="e">
        <f>#REF!</f>
        <v>#REF!</v>
      </c>
      <c r="H302" s="148" t="s">
        <v>192</v>
      </c>
      <c r="I302" s="148"/>
      <c r="J302" s="142" t="str">
        <f>'YARIŞMA BİLGİLERİ'!$F$21</f>
        <v>Master Kadınlar</v>
      </c>
      <c r="K302" s="145" t="str">
        <f t="shared" si="7"/>
        <v>İZMİR-Masterler Türkiye Şampiyonası</v>
      </c>
      <c r="L302" s="196" t="e">
        <f>#REF!</f>
        <v>#REF!</v>
      </c>
      <c r="M302" s="146" t="s">
        <v>186</v>
      </c>
    </row>
    <row r="303" spans="1:13" s="138" customFormat="1" ht="26.25" customHeight="1" x14ac:dyDescent="0.2">
      <c r="A303" s="140">
        <v>301</v>
      </c>
      <c r="B303" s="151" t="s">
        <v>192</v>
      </c>
      <c r="C303" s="141" t="e">
        <f>#REF!</f>
        <v>#REF!</v>
      </c>
      <c r="D303" s="145" t="e">
        <f>#REF!</f>
        <v>#REF!</v>
      </c>
      <c r="E303" s="145" t="e">
        <f>#REF!</f>
        <v>#REF!</v>
      </c>
      <c r="F303" s="185" t="e">
        <f>#REF!</f>
        <v>#REF!</v>
      </c>
      <c r="G303" s="148" t="e">
        <f>#REF!</f>
        <v>#REF!</v>
      </c>
      <c r="H303" s="148" t="s">
        <v>192</v>
      </c>
      <c r="I303" s="148"/>
      <c r="J303" s="142" t="str">
        <f>'YARIŞMA BİLGİLERİ'!$F$21</f>
        <v>Master Kadınlar</v>
      </c>
      <c r="K303" s="145" t="str">
        <f t="shared" si="7"/>
        <v>İZMİR-Masterler Türkiye Şampiyonası</v>
      </c>
      <c r="L303" s="196" t="e">
        <f>#REF!</f>
        <v>#REF!</v>
      </c>
      <c r="M303" s="146" t="s">
        <v>186</v>
      </c>
    </row>
    <row r="304" spans="1:13" s="138" customFormat="1" ht="26.25" customHeight="1" x14ac:dyDescent="0.2">
      <c r="A304" s="140">
        <v>302</v>
      </c>
      <c r="B304" s="151" t="s">
        <v>192</v>
      </c>
      <c r="C304" s="141" t="e">
        <f>#REF!</f>
        <v>#REF!</v>
      </c>
      <c r="D304" s="145" t="e">
        <f>#REF!</f>
        <v>#REF!</v>
      </c>
      <c r="E304" s="145" t="e">
        <f>#REF!</f>
        <v>#REF!</v>
      </c>
      <c r="F304" s="185" t="e">
        <f>#REF!</f>
        <v>#REF!</v>
      </c>
      <c r="G304" s="148" t="e">
        <f>#REF!</f>
        <v>#REF!</v>
      </c>
      <c r="H304" s="148" t="s">
        <v>192</v>
      </c>
      <c r="I304" s="148"/>
      <c r="J304" s="142" t="str">
        <f>'YARIŞMA BİLGİLERİ'!$F$21</f>
        <v>Master Kadınlar</v>
      </c>
      <c r="K304" s="145" t="str">
        <f t="shared" si="7"/>
        <v>İZMİR-Masterler Türkiye Şampiyonası</v>
      </c>
      <c r="L304" s="196" t="e">
        <f>#REF!</f>
        <v>#REF!</v>
      </c>
      <c r="M304" s="146" t="s">
        <v>186</v>
      </c>
    </row>
    <row r="305" spans="1:13" s="138" customFormat="1" ht="26.25" customHeight="1" x14ac:dyDescent="0.2">
      <c r="A305" s="140">
        <v>303</v>
      </c>
      <c r="B305" s="151" t="s">
        <v>192</v>
      </c>
      <c r="C305" s="141" t="e">
        <f>#REF!</f>
        <v>#REF!</v>
      </c>
      <c r="D305" s="145" t="e">
        <f>#REF!</f>
        <v>#REF!</v>
      </c>
      <c r="E305" s="145" t="e">
        <f>#REF!</f>
        <v>#REF!</v>
      </c>
      <c r="F305" s="185" t="e">
        <f>#REF!</f>
        <v>#REF!</v>
      </c>
      <c r="G305" s="148" t="e">
        <f>#REF!</f>
        <v>#REF!</v>
      </c>
      <c r="H305" s="148" t="s">
        <v>192</v>
      </c>
      <c r="I305" s="148"/>
      <c r="J305" s="142" t="str">
        <f>'YARIŞMA BİLGİLERİ'!$F$21</f>
        <v>Master Kadınlar</v>
      </c>
      <c r="K305" s="145" t="str">
        <f t="shared" si="7"/>
        <v>İZMİR-Masterler Türkiye Şampiyonası</v>
      </c>
      <c r="L305" s="196" t="e">
        <f>#REF!</f>
        <v>#REF!</v>
      </c>
      <c r="M305" s="146" t="s">
        <v>186</v>
      </c>
    </row>
    <row r="306" spans="1:13" s="138" customFormat="1" ht="26.25" customHeight="1" x14ac:dyDescent="0.2">
      <c r="A306" s="140">
        <v>304</v>
      </c>
      <c r="B306" s="151" t="s">
        <v>206</v>
      </c>
      <c r="C306" s="141" t="e">
        <f>#REF!</f>
        <v>#REF!</v>
      </c>
      <c r="D306" s="145" t="e">
        <f>#REF!</f>
        <v>#REF!</v>
      </c>
      <c r="E306" s="145" t="e">
        <f>#REF!</f>
        <v>#REF!</v>
      </c>
      <c r="F306" s="186" t="e">
        <f>#REF!</f>
        <v>#REF!</v>
      </c>
      <c r="G306" s="148" t="e">
        <f>#REF!</f>
        <v>#REF!</v>
      </c>
      <c r="H306" s="148" t="s">
        <v>207</v>
      </c>
      <c r="I306" s="148"/>
      <c r="J306" s="142" t="str">
        <f>'YARIŞMA BİLGİLERİ'!$F$21</f>
        <v>Master Kadınlar</v>
      </c>
      <c r="K306" s="145" t="str">
        <f t="shared" si="7"/>
        <v>İZMİR-Masterler Türkiye Şampiyonası</v>
      </c>
      <c r="L306" s="196" t="e">
        <f>#REF!</f>
        <v>#REF!</v>
      </c>
      <c r="M306" s="146" t="s">
        <v>186</v>
      </c>
    </row>
    <row r="307" spans="1:13" s="138" customFormat="1" ht="26.25" customHeight="1" x14ac:dyDescent="0.2">
      <c r="A307" s="140">
        <v>305</v>
      </c>
      <c r="B307" s="151" t="s">
        <v>206</v>
      </c>
      <c r="C307" s="141" t="e">
        <f>#REF!</f>
        <v>#REF!</v>
      </c>
      <c r="D307" s="145" t="e">
        <f>#REF!</f>
        <v>#REF!</v>
      </c>
      <c r="E307" s="145" t="e">
        <f>#REF!</f>
        <v>#REF!</v>
      </c>
      <c r="F307" s="186" t="e">
        <f>#REF!</f>
        <v>#REF!</v>
      </c>
      <c r="G307" s="148" t="e">
        <f>#REF!</f>
        <v>#REF!</v>
      </c>
      <c r="H307" s="148" t="s">
        <v>207</v>
      </c>
      <c r="I307" s="148"/>
      <c r="J307" s="142" t="str">
        <f>'YARIŞMA BİLGİLERİ'!$F$21</f>
        <v>Master Kadınlar</v>
      </c>
      <c r="K307" s="145" t="str">
        <f t="shared" ref="K307:K337" si="8">CONCATENATE(K$1,"-",A$1)</f>
        <v>İZMİR-Masterler Türkiye Şampiyonası</v>
      </c>
      <c r="L307" s="196" t="e">
        <f>#REF!</f>
        <v>#REF!</v>
      </c>
      <c r="M307" s="146" t="s">
        <v>186</v>
      </c>
    </row>
    <row r="308" spans="1:13" s="138" customFormat="1" ht="26.25" customHeight="1" x14ac:dyDescent="0.2">
      <c r="A308" s="140">
        <v>306</v>
      </c>
      <c r="B308" s="151" t="s">
        <v>206</v>
      </c>
      <c r="C308" s="141" t="e">
        <f>#REF!</f>
        <v>#REF!</v>
      </c>
      <c r="D308" s="145" t="e">
        <f>#REF!</f>
        <v>#REF!</v>
      </c>
      <c r="E308" s="145" t="e">
        <f>#REF!</f>
        <v>#REF!</v>
      </c>
      <c r="F308" s="186" t="e">
        <f>#REF!</f>
        <v>#REF!</v>
      </c>
      <c r="G308" s="148" t="e">
        <f>#REF!</f>
        <v>#REF!</v>
      </c>
      <c r="H308" s="148" t="s">
        <v>207</v>
      </c>
      <c r="I308" s="148"/>
      <c r="J308" s="142" t="str">
        <f>'YARIŞMA BİLGİLERİ'!$F$21</f>
        <v>Master Kadınlar</v>
      </c>
      <c r="K308" s="145" t="str">
        <f t="shared" si="8"/>
        <v>İZMİR-Masterler Türkiye Şampiyonası</v>
      </c>
      <c r="L308" s="196" t="e">
        <f>#REF!</f>
        <v>#REF!</v>
      </c>
      <c r="M308" s="146" t="s">
        <v>186</v>
      </c>
    </row>
    <row r="309" spans="1:13" s="138" customFormat="1" ht="26.25" customHeight="1" x14ac:dyDescent="0.2">
      <c r="A309" s="140">
        <v>307</v>
      </c>
      <c r="B309" s="151" t="s">
        <v>206</v>
      </c>
      <c r="C309" s="141" t="e">
        <f>#REF!</f>
        <v>#REF!</v>
      </c>
      <c r="D309" s="145" t="e">
        <f>#REF!</f>
        <v>#REF!</v>
      </c>
      <c r="E309" s="145" t="e">
        <f>#REF!</f>
        <v>#REF!</v>
      </c>
      <c r="F309" s="186" t="e">
        <f>#REF!</f>
        <v>#REF!</v>
      </c>
      <c r="G309" s="148" t="e">
        <f>#REF!</f>
        <v>#REF!</v>
      </c>
      <c r="H309" s="148" t="s">
        <v>207</v>
      </c>
      <c r="I309" s="148"/>
      <c r="J309" s="142" t="str">
        <f>'YARIŞMA BİLGİLERİ'!$F$21</f>
        <v>Master Kadınlar</v>
      </c>
      <c r="K309" s="145" t="str">
        <f t="shared" si="8"/>
        <v>İZMİR-Masterler Türkiye Şampiyonası</v>
      </c>
      <c r="L309" s="196" t="e">
        <f>#REF!</f>
        <v>#REF!</v>
      </c>
      <c r="M309" s="146" t="s">
        <v>186</v>
      </c>
    </row>
    <row r="310" spans="1:13" s="138" customFormat="1" ht="26.25" customHeight="1" x14ac:dyDescent="0.2">
      <c r="A310" s="140">
        <v>308</v>
      </c>
      <c r="B310" s="151" t="s">
        <v>206</v>
      </c>
      <c r="C310" s="141" t="e">
        <f>#REF!</f>
        <v>#REF!</v>
      </c>
      <c r="D310" s="145" t="e">
        <f>#REF!</f>
        <v>#REF!</v>
      </c>
      <c r="E310" s="145" t="e">
        <f>#REF!</f>
        <v>#REF!</v>
      </c>
      <c r="F310" s="186" t="e">
        <f>#REF!</f>
        <v>#REF!</v>
      </c>
      <c r="G310" s="148" t="e">
        <f>#REF!</f>
        <v>#REF!</v>
      </c>
      <c r="H310" s="148" t="s">
        <v>207</v>
      </c>
      <c r="I310" s="148"/>
      <c r="J310" s="142" t="str">
        <f>'YARIŞMA BİLGİLERİ'!$F$21</f>
        <v>Master Kadınlar</v>
      </c>
      <c r="K310" s="145" t="str">
        <f t="shared" si="8"/>
        <v>İZMİR-Masterler Türkiye Şampiyonası</v>
      </c>
      <c r="L310" s="196" t="e">
        <f>#REF!</f>
        <v>#REF!</v>
      </c>
      <c r="M310" s="146" t="s">
        <v>186</v>
      </c>
    </row>
    <row r="311" spans="1:13" s="138" customFormat="1" ht="26.25" customHeight="1" x14ac:dyDescent="0.2">
      <c r="A311" s="140">
        <v>309</v>
      </c>
      <c r="B311" s="151" t="s">
        <v>206</v>
      </c>
      <c r="C311" s="141" t="e">
        <f>#REF!</f>
        <v>#REF!</v>
      </c>
      <c r="D311" s="145" t="e">
        <f>#REF!</f>
        <v>#REF!</v>
      </c>
      <c r="E311" s="145" t="e">
        <f>#REF!</f>
        <v>#REF!</v>
      </c>
      <c r="F311" s="186" t="e">
        <f>#REF!</f>
        <v>#REF!</v>
      </c>
      <c r="G311" s="148" t="e">
        <f>#REF!</f>
        <v>#REF!</v>
      </c>
      <c r="H311" s="148" t="s">
        <v>207</v>
      </c>
      <c r="I311" s="148"/>
      <c r="J311" s="142" t="str">
        <f>'YARIŞMA BİLGİLERİ'!$F$21</f>
        <v>Master Kadınlar</v>
      </c>
      <c r="K311" s="145" t="str">
        <f t="shared" si="8"/>
        <v>İZMİR-Masterler Türkiye Şampiyonası</v>
      </c>
      <c r="L311" s="196" t="e">
        <f>#REF!</f>
        <v>#REF!</v>
      </c>
      <c r="M311" s="146" t="s">
        <v>186</v>
      </c>
    </row>
    <row r="312" spans="1:13" s="138" customFormat="1" ht="26.25" customHeight="1" x14ac:dyDescent="0.2">
      <c r="A312" s="140">
        <v>310</v>
      </c>
      <c r="B312" s="151" t="s">
        <v>206</v>
      </c>
      <c r="C312" s="141" t="e">
        <f>#REF!</f>
        <v>#REF!</v>
      </c>
      <c r="D312" s="145" t="e">
        <f>#REF!</f>
        <v>#REF!</v>
      </c>
      <c r="E312" s="145" t="e">
        <f>#REF!</f>
        <v>#REF!</v>
      </c>
      <c r="F312" s="186" t="e">
        <f>#REF!</f>
        <v>#REF!</v>
      </c>
      <c r="G312" s="148" t="e">
        <f>#REF!</f>
        <v>#REF!</v>
      </c>
      <c r="H312" s="148" t="s">
        <v>207</v>
      </c>
      <c r="I312" s="148"/>
      <c r="J312" s="142" t="str">
        <f>'YARIŞMA BİLGİLERİ'!$F$21</f>
        <v>Master Kadınlar</v>
      </c>
      <c r="K312" s="145" t="str">
        <f t="shared" si="8"/>
        <v>İZMİR-Masterler Türkiye Şampiyonası</v>
      </c>
      <c r="L312" s="196" t="e">
        <f>#REF!</f>
        <v>#REF!</v>
      </c>
      <c r="M312" s="146" t="s">
        <v>186</v>
      </c>
    </row>
    <row r="313" spans="1:13" s="138" customFormat="1" ht="26.25" customHeight="1" x14ac:dyDescent="0.2">
      <c r="A313" s="140">
        <v>311</v>
      </c>
      <c r="B313" s="151" t="s">
        <v>206</v>
      </c>
      <c r="C313" s="141" t="e">
        <f>#REF!</f>
        <v>#REF!</v>
      </c>
      <c r="D313" s="145" t="e">
        <f>#REF!</f>
        <v>#REF!</v>
      </c>
      <c r="E313" s="145" t="e">
        <f>#REF!</f>
        <v>#REF!</v>
      </c>
      <c r="F313" s="186" t="e">
        <f>#REF!</f>
        <v>#REF!</v>
      </c>
      <c r="G313" s="148" t="e">
        <f>#REF!</f>
        <v>#REF!</v>
      </c>
      <c r="H313" s="148" t="s">
        <v>207</v>
      </c>
      <c r="I313" s="148"/>
      <c r="J313" s="142" t="str">
        <f>'YARIŞMA BİLGİLERİ'!$F$21</f>
        <v>Master Kadınlar</v>
      </c>
      <c r="K313" s="145" t="str">
        <f t="shared" si="8"/>
        <v>İZMİR-Masterler Türkiye Şampiyonası</v>
      </c>
      <c r="L313" s="196" t="e">
        <f>#REF!</f>
        <v>#REF!</v>
      </c>
      <c r="M313" s="146" t="s">
        <v>186</v>
      </c>
    </row>
    <row r="314" spans="1:13" s="138" customFormat="1" ht="26.25" customHeight="1" x14ac:dyDescent="0.2">
      <c r="A314" s="140">
        <v>312</v>
      </c>
      <c r="B314" s="151" t="s">
        <v>206</v>
      </c>
      <c r="C314" s="141" t="e">
        <f>#REF!</f>
        <v>#REF!</v>
      </c>
      <c r="D314" s="145" t="e">
        <f>#REF!</f>
        <v>#REF!</v>
      </c>
      <c r="E314" s="145" t="e">
        <f>#REF!</f>
        <v>#REF!</v>
      </c>
      <c r="F314" s="186" t="e">
        <f>#REF!</f>
        <v>#REF!</v>
      </c>
      <c r="G314" s="148" t="e">
        <f>#REF!</f>
        <v>#REF!</v>
      </c>
      <c r="H314" s="148" t="s">
        <v>207</v>
      </c>
      <c r="I314" s="148"/>
      <c r="J314" s="142" t="str">
        <f>'YARIŞMA BİLGİLERİ'!$F$21</f>
        <v>Master Kadınlar</v>
      </c>
      <c r="K314" s="145" t="str">
        <f t="shared" si="8"/>
        <v>İZMİR-Masterler Türkiye Şampiyonası</v>
      </c>
      <c r="L314" s="196" t="e">
        <f>#REF!</f>
        <v>#REF!</v>
      </c>
      <c r="M314" s="146" t="s">
        <v>186</v>
      </c>
    </row>
    <row r="315" spans="1:13" s="138" customFormat="1" ht="26.25" customHeight="1" x14ac:dyDescent="0.2">
      <c r="A315" s="140">
        <v>313</v>
      </c>
      <c r="B315" s="151" t="s">
        <v>206</v>
      </c>
      <c r="C315" s="141" t="e">
        <f>#REF!</f>
        <v>#REF!</v>
      </c>
      <c r="D315" s="145" t="e">
        <f>#REF!</f>
        <v>#REF!</v>
      </c>
      <c r="E315" s="145" t="e">
        <f>#REF!</f>
        <v>#REF!</v>
      </c>
      <c r="F315" s="186" t="e">
        <f>#REF!</f>
        <v>#REF!</v>
      </c>
      <c r="G315" s="148" t="e">
        <f>#REF!</f>
        <v>#REF!</v>
      </c>
      <c r="H315" s="148" t="s">
        <v>207</v>
      </c>
      <c r="I315" s="148"/>
      <c r="J315" s="142" t="str">
        <f>'YARIŞMA BİLGİLERİ'!$F$21</f>
        <v>Master Kadınlar</v>
      </c>
      <c r="K315" s="145" t="str">
        <f t="shared" si="8"/>
        <v>İZMİR-Masterler Türkiye Şampiyonası</v>
      </c>
      <c r="L315" s="196" t="e">
        <f>#REF!</f>
        <v>#REF!</v>
      </c>
      <c r="M315" s="146" t="s">
        <v>186</v>
      </c>
    </row>
    <row r="316" spans="1:13" s="138" customFormat="1" ht="26.25" customHeight="1" x14ac:dyDescent="0.2">
      <c r="A316" s="140">
        <v>314</v>
      </c>
      <c r="B316" s="151" t="s">
        <v>206</v>
      </c>
      <c r="C316" s="141" t="e">
        <f>#REF!</f>
        <v>#REF!</v>
      </c>
      <c r="D316" s="145" t="e">
        <f>#REF!</f>
        <v>#REF!</v>
      </c>
      <c r="E316" s="145" t="e">
        <f>#REF!</f>
        <v>#REF!</v>
      </c>
      <c r="F316" s="186" t="e">
        <f>#REF!</f>
        <v>#REF!</v>
      </c>
      <c r="G316" s="148" t="e">
        <f>#REF!</f>
        <v>#REF!</v>
      </c>
      <c r="H316" s="148" t="s">
        <v>207</v>
      </c>
      <c r="I316" s="148"/>
      <c r="J316" s="142" t="str">
        <f>'YARIŞMA BİLGİLERİ'!$F$21</f>
        <v>Master Kadınlar</v>
      </c>
      <c r="K316" s="145" t="str">
        <f t="shared" si="8"/>
        <v>İZMİR-Masterler Türkiye Şampiyonası</v>
      </c>
      <c r="L316" s="196" t="e">
        <f>#REF!</f>
        <v>#REF!</v>
      </c>
      <c r="M316" s="146" t="s">
        <v>186</v>
      </c>
    </row>
    <row r="317" spans="1:13" s="138" customFormat="1" ht="26.25" customHeight="1" x14ac:dyDescent="0.2">
      <c r="A317" s="140">
        <v>315</v>
      </c>
      <c r="B317" s="151" t="s">
        <v>206</v>
      </c>
      <c r="C317" s="141" t="e">
        <f>#REF!</f>
        <v>#REF!</v>
      </c>
      <c r="D317" s="145" t="e">
        <f>#REF!</f>
        <v>#REF!</v>
      </c>
      <c r="E317" s="145" t="e">
        <f>#REF!</f>
        <v>#REF!</v>
      </c>
      <c r="F317" s="186" t="e">
        <f>#REF!</f>
        <v>#REF!</v>
      </c>
      <c r="G317" s="148" t="e">
        <f>#REF!</f>
        <v>#REF!</v>
      </c>
      <c r="H317" s="148" t="s">
        <v>207</v>
      </c>
      <c r="I317" s="148"/>
      <c r="J317" s="142" t="str">
        <f>'YARIŞMA BİLGİLERİ'!$F$21</f>
        <v>Master Kadınlar</v>
      </c>
      <c r="K317" s="145" t="str">
        <f t="shared" si="8"/>
        <v>İZMİR-Masterler Türkiye Şampiyonası</v>
      </c>
      <c r="L317" s="196" t="e">
        <f>#REF!</f>
        <v>#REF!</v>
      </c>
      <c r="M317" s="146" t="s">
        <v>186</v>
      </c>
    </row>
    <row r="318" spans="1:13" s="138" customFormat="1" ht="26.25" customHeight="1" x14ac:dyDescent="0.2">
      <c r="A318" s="140">
        <v>316</v>
      </c>
      <c r="B318" s="151" t="s">
        <v>206</v>
      </c>
      <c r="C318" s="141" t="e">
        <f>#REF!</f>
        <v>#REF!</v>
      </c>
      <c r="D318" s="145" t="e">
        <f>#REF!</f>
        <v>#REF!</v>
      </c>
      <c r="E318" s="145" t="e">
        <f>#REF!</f>
        <v>#REF!</v>
      </c>
      <c r="F318" s="186" t="e">
        <f>#REF!</f>
        <v>#REF!</v>
      </c>
      <c r="G318" s="148" t="e">
        <f>#REF!</f>
        <v>#REF!</v>
      </c>
      <c r="H318" s="148" t="s">
        <v>207</v>
      </c>
      <c r="I318" s="148"/>
      <c r="J318" s="142" t="str">
        <f>'YARIŞMA BİLGİLERİ'!$F$21</f>
        <v>Master Kadınlar</v>
      </c>
      <c r="K318" s="145" t="str">
        <f t="shared" si="8"/>
        <v>İZMİR-Masterler Türkiye Şampiyonası</v>
      </c>
      <c r="L318" s="196" t="e">
        <f>#REF!</f>
        <v>#REF!</v>
      </c>
      <c r="M318" s="146" t="s">
        <v>186</v>
      </c>
    </row>
    <row r="319" spans="1:13" s="138" customFormat="1" ht="26.25" customHeight="1" x14ac:dyDescent="0.2">
      <c r="A319" s="140">
        <v>317</v>
      </c>
      <c r="B319" s="151" t="s">
        <v>206</v>
      </c>
      <c r="C319" s="141" t="e">
        <f>#REF!</f>
        <v>#REF!</v>
      </c>
      <c r="D319" s="145" t="e">
        <f>#REF!</f>
        <v>#REF!</v>
      </c>
      <c r="E319" s="145" t="e">
        <f>#REF!</f>
        <v>#REF!</v>
      </c>
      <c r="F319" s="186" t="e">
        <f>#REF!</f>
        <v>#REF!</v>
      </c>
      <c r="G319" s="148" t="e">
        <f>#REF!</f>
        <v>#REF!</v>
      </c>
      <c r="H319" s="148" t="s">
        <v>207</v>
      </c>
      <c r="I319" s="148"/>
      <c r="J319" s="142" t="str">
        <f>'YARIŞMA BİLGİLERİ'!$F$21</f>
        <v>Master Kadınlar</v>
      </c>
      <c r="K319" s="145" t="str">
        <f t="shared" si="8"/>
        <v>İZMİR-Masterler Türkiye Şampiyonası</v>
      </c>
      <c r="L319" s="196" t="e">
        <f>#REF!</f>
        <v>#REF!</v>
      </c>
      <c r="M319" s="146" t="s">
        <v>186</v>
      </c>
    </row>
    <row r="320" spans="1:13" s="138" customFormat="1" ht="26.25" customHeight="1" x14ac:dyDescent="0.2">
      <c r="A320" s="140">
        <v>318</v>
      </c>
      <c r="B320" s="151" t="s">
        <v>206</v>
      </c>
      <c r="C320" s="141" t="e">
        <f>#REF!</f>
        <v>#REF!</v>
      </c>
      <c r="D320" s="145" t="e">
        <f>#REF!</f>
        <v>#REF!</v>
      </c>
      <c r="E320" s="145" t="e">
        <f>#REF!</f>
        <v>#REF!</v>
      </c>
      <c r="F320" s="186" t="e">
        <f>#REF!</f>
        <v>#REF!</v>
      </c>
      <c r="G320" s="148" t="e">
        <f>#REF!</f>
        <v>#REF!</v>
      </c>
      <c r="H320" s="148" t="s">
        <v>207</v>
      </c>
      <c r="I320" s="148"/>
      <c r="J320" s="142" t="str">
        <f>'YARIŞMA BİLGİLERİ'!$F$21</f>
        <v>Master Kadınlar</v>
      </c>
      <c r="K320" s="145" t="str">
        <f t="shared" si="8"/>
        <v>İZMİR-Masterler Türkiye Şampiyonası</v>
      </c>
      <c r="L320" s="196" t="e">
        <f>#REF!</f>
        <v>#REF!</v>
      </c>
      <c r="M320" s="146" t="s">
        <v>186</v>
      </c>
    </row>
    <row r="321" spans="1:13" s="138" customFormat="1" ht="26.25" customHeight="1" x14ac:dyDescent="0.2">
      <c r="A321" s="140">
        <v>319</v>
      </c>
      <c r="B321" s="151" t="s">
        <v>206</v>
      </c>
      <c r="C321" s="141" t="e">
        <f>#REF!</f>
        <v>#REF!</v>
      </c>
      <c r="D321" s="145" t="e">
        <f>#REF!</f>
        <v>#REF!</v>
      </c>
      <c r="E321" s="145" t="e">
        <f>#REF!</f>
        <v>#REF!</v>
      </c>
      <c r="F321" s="186" t="e">
        <f>#REF!</f>
        <v>#REF!</v>
      </c>
      <c r="G321" s="148" t="e">
        <f>#REF!</f>
        <v>#REF!</v>
      </c>
      <c r="H321" s="148" t="s">
        <v>207</v>
      </c>
      <c r="I321" s="148"/>
      <c r="J321" s="142" t="str">
        <f>'YARIŞMA BİLGİLERİ'!$F$21</f>
        <v>Master Kadınlar</v>
      </c>
      <c r="K321" s="145" t="str">
        <f t="shared" si="8"/>
        <v>İZMİR-Masterler Türkiye Şampiyonası</v>
      </c>
      <c r="L321" s="196" t="e">
        <f>#REF!</f>
        <v>#REF!</v>
      </c>
      <c r="M321" s="146" t="s">
        <v>186</v>
      </c>
    </row>
    <row r="322" spans="1:13" s="138" customFormat="1" ht="26.25" customHeight="1" x14ac:dyDescent="0.2">
      <c r="A322" s="140">
        <v>320</v>
      </c>
      <c r="B322" s="151" t="s">
        <v>206</v>
      </c>
      <c r="C322" s="141" t="e">
        <f>#REF!</f>
        <v>#REF!</v>
      </c>
      <c r="D322" s="145" t="e">
        <f>#REF!</f>
        <v>#REF!</v>
      </c>
      <c r="E322" s="145" t="e">
        <f>#REF!</f>
        <v>#REF!</v>
      </c>
      <c r="F322" s="186" t="e">
        <f>#REF!</f>
        <v>#REF!</v>
      </c>
      <c r="G322" s="148" t="e">
        <f>#REF!</f>
        <v>#REF!</v>
      </c>
      <c r="H322" s="148" t="s">
        <v>207</v>
      </c>
      <c r="I322" s="148"/>
      <c r="J322" s="142" t="str">
        <f>'YARIŞMA BİLGİLERİ'!$F$21</f>
        <v>Master Kadınlar</v>
      </c>
      <c r="K322" s="145" t="str">
        <f t="shared" si="8"/>
        <v>İZMİR-Masterler Türkiye Şampiyonası</v>
      </c>
      <c r="L322" s="196" t="e">
        <f>#REF!</f>
        <v>#REF!</v>
      </c>
      <c r="M322" s="146" t="s">
        <v>186</v>
      </c>
    </row>
    <row r="323" spans="1:13" s="138" customFormat="1" ht="26.25" customHeight="1" x14ac:dyDescent="0.2">
      <c r="A323" s="140">
        <v>321</v>
      </c>
      <c r="B323" s="151" t="s">
        <v>206</v>
      </c>
      <c r="C323" s="141" t="e">
        <f>#REF!</f>
        <v>#REF!</v>
      </c>
      <c r="D323" s="145" t="e">
        <f>#REF!</f>
        <v>#REF!</v>
      </c>
      <c r="E323" s="145" t="e">
        <f>#REF!</f>
        <v>#REF!</v>
      </c>
      <c r="F323" s="186" t="e">
        <f>#REF!</f>
        <v>#REF!</v>
      </c>
      <c r="G323" s="148" t="e">
        <f>#REF!</f>
        <v>#REF!</v>
      </c>
      <c r="H323" s="148" t="s">
        <v>207</v>
      </c>
      <c r="I323" s="148"/>
      <c r="J323" s="142" t="str">
        <f>'YARIŞMA BİLGİLERİ'!$F$21</f>
        <v>Master Kadınlar</v>
      </c>
      <c r="K323" s="145" t="str">
        <f t="shared" si="8"/>
        <v>İZMİR-Masterler Türkiye Şampiyonası</v>
      </c>
      <c r="L323" s="196" t="e">
        <f>#REF!</f>
        <v>#REF!</v>
      </c>
      <c r="M323" s="146" t="s">
        <v>186</v>
      </c>
    </row>
    <row r="324" spans="1:13" s="138" customFormat="1" ht="26.25" customHeight="1" x14ac:dyDescent="0.2">
      <c r="A324" s="140">
        <v>322</v>
      </c>
      <c r="B324" s="151" t="s">
        <v>206</v>
      </c>
      <c r="C324" s="141" t="e">
        <f>#REF!</f>
        <v>#REF!</v>
      </c>
      <c r="D324" s="145" t="e">
        <f>#REF!</f>
        <v>#REF!</v>
      </c>
      <c r="E324" s="145" t="e">
        <f>#REF!</f>
        <v>#REF!</v>
      </c>
      <c r="F324" s="186" t="e">
        <f>#REF!</f>
        <v>#REF!</v>
      </c>
      <c r="G324" s="148" t="e">
        <f>#REF!</f>
        <v>#REF!</v>
      </c>
      <c r="H324" s="148" t="s">
        <v>207</v>
      </c>
      <c r="I324" s="148"/>
      <c r="J324" s="142" t="str">
        <f>'YARIŞMA BİLGİLERİ'!$F$21</f>
        <v>Master Kadınlar</v>
      </c>
      <c r="K324" s="145" t="str">
        <f t="shared" si="8"/>
        <v>İZMİR-Masterler Türkiye Şampiyonası</v>
      </c>
      <c r="L324" s="196" t="e">
        <f>#REF!</f>
        <v>#REF!</v>
      </c>
      <c r="M324" s="146" t="s">
        <v>186</v>
      </c>
    </row>
    <row r="325" spans="1:13" s="138" customFormat="1" ht="26.25" customHeight="1" x14ac:dyDescent="0.2">
      <c r="A325" s="140">
        <v>323</v>
      </c>
      <c r="B325" s="151" t="s">
        <v>206</v>
      </c>
      <c r="C325" s="141" t="e">
        <f>#REF!</f>
        <v>#REF!</v>
      </c>
      <c r="D325" s="145" t="e">
        <f>#REF!</f>
        <v>#REF!</v>
      </c>
      <c r="E325" s="145" t="e">
        <f>#REF!</f>
        <v>#REF!</v>
      </c>
      <c r="F325" s="186" t="e">
        <f>#REF!</f>
        <v>#REF!</v>
      </c>
      <c r="G325" s="148" t="e">
        <f>#REF!</f>
        <v>#REF!</v>
      </c>
      <c r="H325" s="148" t="s">
        <v>207</v>
      </c>
      <c r="I325" s="148"/>
      <c r="J325" s="142" t="str">
        <f>'YARIŞMA BİLGİLERİ'!$F$21</f>
        <v>Master Kadınlar</v>
      </c>
      <c r="K325" s="145" t="str">
        <f t="shared" si="8"/>
        <v>İZMİR-Masterler Türkiye Şampiyonası</v>
      </c>
      <c r="L325" s="196" t="e">
        <f>#REF!</f>
        <v>#REF!</v>
      </c>
      <c r="M325" s="146" t="s">
        <v>186</v>
      </c>
    </row>
    <row r="326" spans="1:13" s="138" customFormat="1" ht="26.25" customHeight="1" x14ac:dyDescent="0.2">
      <c r="A326" s="140">
        <v>324</v>
      </c>
      <c r="B326" s="151" t="s">
        <v>206</v>
      </c>
      <c r="C326" s="141" t="e">
        <f>#REF!</f>
        <v>#REF!</v>
      </c>
      <c r="D326" s="145" t="e">
        <f>#REF!</f>
        <v>#REF!</v>
      </c>
      <c r="E326" s="145" t="e">
        <f>#REF!</f>
        <v>#REF!</v>
      </c>
      <c r="F326" s="186" t="e">
        <f>#REF!</f>
        <v>#REF!</v>
      </c>
      <c r="G326" s="148" t="e">
        <f>#REF!</f>
        <v>#REF!</v>
      </c>
      <c r="H326" s="148" t="s">
        <v>207</v>
      </c>
      <c r="I326" s="148"/>
      <c r="J326" s="142" t="str">
        <f>'YARIŞMA BİLGİLERİ'!$F$21</f>
        <v>Master Kadınlar</v>
      </c>
      <c r="K326" s="145" t="str">
        <f t="shared" si="8"/>
        <v>İZMİR-Masterler Türkiye Şampiyonası</v>
      </c>
      <c r="L326" s="196" t="e">
        <f>#REF!</f>
        <v>#REF!</v>
      </c>
      <c r="M326" s="146" t="s">
        <v>186</v>
      </c>
    </row>
    <row r="327" spans="1:13" s="138" customFormat="1" ht="26.25" customHeight="1" x14ac:dyDescent="0.2">
      <c r="A327" s="140">
        <v>325</v>
      </c>
      <c r="B327" s="151" t="s">
        <v>206</v>
      </c>
      <c r="C327" s="141" t="e">
        <f>#REF!</f>
        <v>#REF!</v>
      </c>
      <c r="D327" s="145" t="e">
        <f>#REF!</f>
        <v>#REF!</v>
      </c>
      <c r="E327" s="145" t="e">
        <f>#REF!</f>
        <v>#REF!</v>
      </c>
      <c r="F327" s="186" t="e">
        <f>#REF!</f>
        <v>#REF!</v>
      </c>
      <c r="G327" s="148" t="e">
        <f>#REF!</f>
        <v>#REF!</v>
      </c>
      <c r="H327" s="148" t="s">
        <v>207</v>
      </c>
      <c r="I327" s="148"/>
      <c r="J327" s="142" t="str">
        <f>'YARIŞMA BİLGİLERİ'!$F$21</f>
        <v>Master Kadınlar</v>
      </c>
      <c r="K327" s="145" t="str">
        <f t="shared" si="8"/>
        <v>İZMİR-Masterler Türkiye Şampiyonası</v>
      </c>
      <c r="L327" s="196" t="e">
        <f>#REF!</f>
        <v>#REF!</v>
      </c>
      <c r="M327" s="146" t="s">
        <v>186</v>
      </c>
    </row>
    <row r="328" spans="1:13" s="138" customFormat="1" ht="26.25" customHeight="1" x14ac:dyDescent="0.2">
      <c r="A328" s="140">
        <v>326</v>
      </c>
      <c r="B328" s="151" t="s">
        <v>206</v>
      </c>
      <c r="C328" s="141" t="e">
        <f>#REF!</f>
        <v>#REF!</v>
      </c>
      <c r="D328" s="145" t="e">
        <f>#REF!</f>
        <v>#REF!</v>
      </c>
      <c r="E328" s="145" t="e">
        <f>#REF!</f>
        <v>#REF!</v>
      </c>
      <c r="F328" s="186" t="e">
        <f>#REF!</f>
        <v>#REF!</v>
      </c>
      <c r="G328" s="148" t="e">
        <f>#REF!</f>
        <v>#REF!</v>
      </c>
      <c r="H328" s="148" t="s">
        <v>207</v>
      </c>
      <c r="I328" s="148"/>
      <c r="J328" s="142" t="str">
        <f>'YARIŞMA BİLGİLERİ'!$F$21</f>
        <v>Master Kadınlar</v>
      </c>
      <c r="K328" s="145" t="str">
        <f t="shared" si="8"/>
        <v>İZMİR-Masterler Türkiye Şampiyonası</v>
      </c>
      <c r="L328" s="196" t="e">
        <f>#REF!</f>
        <v>#REF!</v>
      </c>
      <c r="M328" s="146" t="s">
        <v>186</v>
      </c>
    </row>
    <row r="329" spans="1:13" s="138" customFormat="1" ht="26.25" customHeight="1" x14ac:dyDescent="0.2">
      <c r="A329" s="140">
        <v>327</v>
      </c>
      <c r="B329" s="151" t="s">
        <v>206</v>
      </c>
      <c r="C329" s="141" t="e">
        <f>#REF!</f>
        <v>#REF!</v>
      </c>
      <c r="D329" s="145" t="e">
        <f>#REF!</f>
        <v>#REF!</v>
      </c>
      <c r="E329" s="145" t="e">
        <f>#REF!</f>
        <v>#REF!</v>
      </c>
      <c r="F329" s="186" t="e">
        <f>#REF!</f>
        <v>#REF!</v>
      </c>
      <c r="G329" s="148" t="e">
        <f>#REF!</f>
        <v>#REF!</v>
      </c>
      <c r="H329" s="148" t="s">
        <v>207</v>
      </c>
      <c r="I329" s="148"/>
      <c r="J329" s="142" t="str">
        <f>'YARIŞMA BİLGİLERİ'!$F$21</f>
        <v>Master Kadınlar</v>
      </c>
      <c r="K329" s="145" t="str">
        <f t="shared" si="8"/>
        <v>İZMİR-Masterler Türkiye Şampiyonası</v>
      </c>
      <c r="L329" s="196" t="e">
        <f>#REF!</f>
        <v>#REF!</v>
      </c>
      <c r="M329" s="146" t="s">
        <v>186</v>
      </c>
    </row>
    <row r="330" spans="1:13" s="138" customFormat="1" ht="26.25" customHeight="1" x14ac:dyDescent="0.2">
      <c r="A330" s="140">
        <v>328</v>
      </c>
      <c r="B330" s="151" t="s">
        <v>206</v>
      </c>
      <c r="C330" s="141" t="e">
        <f>#REF!</f>
        <v>#REF!</v>
      </c>
      <c r="D330" s="145" t="e">
        <f>#REF!</f>
        <v>#REF!</v>
      </c>
      <c r="E330" s="145" t="e">
        <f>#REF!</f>
        <v>#REF!</v>
      </c>
      <c r="F330" s="186" t="e">
        <f>#REF!</f>
        <v>#REF!</v>
      </c>
      <c r="G330" s="148" t="e">
        <f>#REF!</f>
        <v>#REF!</v>
      </c>
      <c r="H330" s="148" t="s">
        <v>207</v>
      </c>
      <c r="I330" s="148"/>
      <c r="J330" s="142" t="str">
        <f>'YARIŞMA BİLGİLERİ'!$F$21</f>
        <v>Master Kadınlar</v>
      </c>
      <c r="K330" s="145" t="str">
        <f t="shared" si="8"/>
        <v>İZMİR-Masterler Türkiye Şampiyonası</v>
      </c>
      <c r="L330" s="196" t="e">
        <f>#REF!</f>
        <v>#REF!</v>
      </c>
      <c r="M330" s="146" t="s">
        <v>186</v>
      </c>
    </row>
    <row r="331" spans="1:13" s="138" customFormat="1" ht="26.25" customHeight="1" x14ac:dyDescent="0.2">
      <c r="A331" s="140">
        <v>329</v>
      </c>
      <c r="B331" s="151" t="s">
        <v>206</v>
      </c>
      <c r="C331" s="141" t="e">
        <f>#REF!</f>
        <v>#REF!</v>
      </c>
      <c r="D331" s="145" t="e">
        <f>#REF!</f>
        <v>#REF!</v>
      </c>
      <c r="E331" s="145" t="e">
        <f>#REF!</f>
        <v>#REF!</v>
      </c>
      <c r="F331" s="186" t="e">
        <f>#REF!</f>
        <v>#REF!</v>
      </c>
      <c r="G331" s="148" t="e">
        <f>#REF!</f>
        <v>#REF!</v>
      </c>
      <c r="H331" s="148" t="s">
        <v>207</v>
      </c>
      <c r="I331" s="148"/>
      <c r="J331" s="142" t="str">
        <f>'YARIŞMA BİLGİLERİ'!$F$21</f>
        <v>Master Kadınlar</v>
      </c>
      <c r="K331" s="145" t="str">
        <f t="shared" si="8"/>
        <v>İZMİR-Masterler Türkiye Şampiyonası</v>
      </c>
      <c r="L331" s="196" t="e">
        <f>#REF!</f>
        <v>#REF!</v>
      </c>
      <c r="M331" s="146" t="s">
        <v>186</v>
      </c>
    </row>
    <row r="332" spans="1:13" s="138" customFormat="1" ht="26.25" customHeight="1" x14ac:dyDescent="0.2">
      <c r="A332" s="140">
        <v>330</v>
      </c>
      <c r="B332" s="151" t="s">
        <v>206</v>
      </c>
      <c r="C332" s="141" t="e">
        <f>#REF!</f>
        <v>#REF!</v>
      </c>
      <c r="D332" s="145" t="e">
        <f>#REF!</f>
        <v>#REF!</v>
      </c>
      <c r="E332" s="145" t="e">
        <f>#REF!</f>
        <v>#REF!</v>
      </c>
      <c r="F332" s="186" t="e">
        <f>#REF!</f>
        <v>#REF!</v>
      </c>
      <c r="G332" s="148" t="e">
        <f>#REF!</f>
        <v>#REF!</v>
      </c>
      <c r="H332" s="148" t="s">
        <v>207</v>
      </c>
      <c r="I332" s="148"/>
      <c r="J332" s="142" t="str">
        <f>'YARIŞMA BİLGİLERİ'!$F$21</f>
        <v>Master Kadınlar</v>
      </c>
      <c r="K332" s="145" t="str">
        <f t="shared" si="8"/>
        <v>İZMİR-Masterler Türkiye Şampiyonası</v>
      </c>
      <c r="L332" s="196" t="e">
        <f>#REF!</f>
        <v>#REF!</v>
      </c>
      <c r="M332" s="146" t="s">
        <v>186</v>
      </c>
    </row>
    <row r="333" spans="1:13" s="138" customFormat="1" ht="26.25" customHeight="1" x14ac:dyDescent="0.2">
      <c r="A333" s="140">
        <v>331</v>
      </c>
      <c r="B333" s="151" t="s">
        <v>206</v>
      </c>
      <c r="C333" s="141" t="e">
        <f>#REF!</f>
        <v>#REF!</v>
      </c>
      <c r="D333" s="145" t="e">
        <f>#REF!</f>
        <v>#REF!</v>
      </c>
      <c r="E333" s="145" t="e">
        <f>#REF!</f>
        <v>#REF!</v>
      </c>
      <c r="F333" s="186" t="e">
        <f>#REF!</f>
        <v>#REF!</v>
      </c>
      <c r="G333" s="148" t="e">
        <f>#REF!</f>
        <v>#REF!</v>
      </c>
      <c r="H333" s="148" t="s">
        <v>207</v>
      </c>
      <c r="I333" s="148"/>
      <c r="J333" s="142" t="str">
        <f>'YARIŞMA BİLGİLERİ'!$F$21</f>
        <v>Master Kadınlar</v>
      </c>
      <c r="K333" s="145" t="str">
        <f t="shared" si="8"/>
        <v>İZMİR-Masterler Türkiye Şampiyonası</v>
      </c>
      <c r="L333" s="196" t="e">
        <f>#REF!</f>
        <v>#REF!</v>
      </c>
      <c r="M333" s="146" t="s">
        <v>186</v>
      </c>
    </row>
    <row r="334" spans="1:13" s="138" customFormat="1" ht="26.25" customHeight="1" x14ac:dyDescent="0.2">
      <c r="A334" s="140">
        <v>332</v>
      </c>
      <c r="B334" s="151" t="s">
        <v>206</v>
      </c>
      <c r="C334" s="141" t="e">
        <f>#REF!</f>
        <v>#REF!</v>
      </c>
      <c r="D334" s="145" t="e">
        <f>#REF!</f>
        <v>#REF!</v>
      </c>
      <c r="E334" s="145" t="e">
        <f>#REF!</f>
        <v>#REF!</v>
      </c>
      <c r="F334" s="186" t="e">
        <f>#REF!</f>
        <v>#REF!</v>
      </c>
      <c r="G334" s="148" t="e">
        <f>#REF!</f>
        <v>#REF!</v>
      </c>
      <c r="H334" s="148" t="s">
        <v>207</v>
      </c>
      <c r="I334" s="148"/>
      <c r="J334" s="142" t="str">
        <f>'YARIŞMA BİLGİLERİ'!$F$21</f>
        <v>Master Kadınlar</v>
      </c>
      <c r="K334" s="145" t="str">
        <f t="shared" si="8"/>
        <v>İZMİR-Masterler Türkiye Şampiyonası</v>
      </c>
      <c r="L334" s="196" t="e">
        <f>#REF!</f>
        <v>#REF!</v>
      </c>
      <c r="M334" s="146" t="s">
        <v>186</v>
      </c>
    </row>
    <row r="335" spans="1:13" s="138" customFormat="1" ht="26.25" customHeight="1" x14ac:dyDescent="0.2">
      <c r="A335" s="140">
        <v>333</v>
      </c>
      <c r="B335" s="151" t="s">
        <v>206</v>
      </c>
      <c r="C335" s="141" t="e">
        <f>#REF!</f>
        <v>#REF!</v>
      </c>
      <c r="D335" s="145" t="e">
        <f>#REF!</f>
        <v>#REF!</v>
      </c>
      <c r="E335" s="145" t="e">
        <f>#REF!</f>
        <v>#REF!</v>
      </c>
      <c r="F335" s="186" t="e">
        <f>#REF!</f>
        <v>#REF!</v>
      </c>
      <c r="G335" s="148" t="e">
        <f>#REF!</f>
        <v>#REF!</v>
      </c>
      <c r="H335" s="148" t="s">
        <v>207</v>
      </c>
      <c r="I335" s="148"/>
      <c r="J335" s="142" t="str">
        <f>'YARIŞMA BİLGİLERİ'!$F$21</f>
        <v>Master Kadınlar</v>
      </c>
      <c r="K335" s="145" t="str">
        <f t="shared" si="8"/>
        <v>İZMİR-Masterler Türkiye Şampiyonası</v>
      </c>
      <c r="L335" s="196" t="e">
        <f>#REF!</f>
        <v>#REF!</v>
      </c>
      <c r="M335" s="146" t="s">
        <v>186</v>
      </c>
    </row>
    <row r="336" spans="1:13" s="138" customFormat="1" ht="26.25" customHeight="1" x14ac:dyDescent="0.2">
      <c r="A336" s="140">
        <v>334</v>
      </c>
      <c r="B336" s="151" t="s">
        <v>206</v>
      </c>
      <c r="C336" s="141" t="e">
        <f>#REF!</f>
        <v>#REF!</v>
      </c>
      <c r="D336" s="145" t="e">
        <f>#REF!</f>
        <v>#REF!</v>
      </c>
      <c r="E336" s="145" t="e">
        <f>#REF!</f>
        <v>#REF!</v>
      </c>
      <c r="F336" s="186" t="e">
        <f>#REF!</f>
        <v>#REF!</v>
      </c>
      <c r="G336" s="148" t="e">
        <f>#REF!</f>
        <v>#REF!</v>
      </c>
      <c r="H336" s="148" t="s">
        <v>207</v>
      </c>
      <c r="I336" s="148"/>
      <c r="J336" s="142" t="str">
        <f>'YARIŞMA BİLGİLERİ'!$F$21</f>
        <v>Master Kadınlar</v>
      </c>
      <c r="K336" s="145" t="str">
        <f t="shared" si="8"/>
        <v>İZMİR-Masterler Türkiye Şampiyonası</v>
      </c>
      <c r="L336" s="196" t="e">
        <f>#REF!</f>
        <v>#REF!</v>
      </c>
      <c r="M336" s="146" t="s">
        <v>186</v>
      </c>
    </row>
    <row r="337" spans="1:13" s="138" customFormat="1" ht="26.25" customHeight="1" x14ac:dyDescent="0.2">
      <c r="A337" s="140">
        <v>335</v>
      </c>
      <c r="B337" s="151" t="s">
        <v>206</v>
      </c>
      <c r="C337" s="141" t="e">
        <f>#REF!</f>
        <v>#REF!</v>
      </c>
      <c r="D337" s="145" t="e">
        <f>#REF!</f>
        <v>#REF!</v>
      </c>
      <c r="E337" s="145" t="e">
        <f>#REF!</f>
        <v>#REF!</v>
      </c>
      <c r="F337" s="186" t="e">
        <f>#REF!</f>
        <v>#REF!</v>
      </c>
      <c r="G337" s="148" t="e">
        <f>#REF!</f>
        <v>#REF!</v>
      </c>
      <c r="H337" s="148" t="s">
        <v>207</v>
      </c>
      <c r="I337" s="148"/>
      <c r="J337" s="142" t="str">
        <f>'YARIŞMA BİLGİLERİ'!$F$21</f>
        <v>Master Kadınlar</v>
      </c>
      <c r="K337" s="145" t="str">
        <f t="shared" si="8"/>
        <v>İZMİR-Masterler Türkiye Şampiyonası</v>
      </c>
      <c r="L337" s="196" t="e">
        <f>#REF!</f>
        <v>#REF!</v>
      </c>
      <c r="M337" s="146" t="s">
        <v>186</v>
      </c>
    </row>
    <row r="338" spans="1:13" s="138" customFormat="1" ht="26.25" customHeight="1" x14ac:dyDescent="0.2">
      <c r="A338" s="140">
        <v>336</v>
      </c>
      <c r="B338" s="151" t="s">
        <v>206</v>
      </c>
      <c r="C338" s="141" t="e">
        <f>#REF!</f>
        <v>#REF!</v>
      </c>
      <c r="D338" s="145" t="e">
        <f>#REF!</f>
        <v>#REF!</v>
      </c>
      <c r="E338" s="145" t="e">
        <f>#REF!</f>
        <v>#REF!</v>
      </c>
      <c r="F338" s="186" t="e">
        <f>#REF!</f>
        <v>#REF!</v>
      </c>
      <c r="G338" s="148" t="e">
        <f>#REF!</f>
        <v>#REF!</v>
      </c>
      <c r="H338" s="148" t="s">
        <v>207</v>
      </c>
      <c r="I338" s="148"/>
      <c r="J338" s="142" t="str">
        <f>'YARIŞMA BİLGİLERİ'!$F$21</f>
        <v>Master Kadınlar</v>
      </c>
      <c r="K338" s="145" t="str">
        <f t="shared" ref="K338:K354" si="9">CONCATENATE(K$1,"-",A$1)</f>
        <v>İZMİR-Masterler Türkiye Şampiyonası</v>
      </c>
      <c r="L338" s="196" t="e">
        <f>#REF!</f>
        <v>#REF!</v>
      </c>
      <c r="M338" s="146" t="s">
        <v>186</v>
      </c>
    </row>
    <row r="339" spans="1:13" s="138" customFormat="1" ht="26.25" customHeight="1" x14ac:dyDescent="0.2">
      <c r="A339" s="140">
        <v>337</v>
      </c>
      <c r="B339" s="151" t="s">
        <v>206</v>
      </c>
      <c r="C339" s="141" t="e">
        <f>#REF!</f>
        <v>#REF!</v>
      </c>
      <c r="D339" s="145" t="e">
        <f>#REF!</f>
        <v>#REF!</v>
      </c>
      <c r="E339" s="145" t="e">
        <f>#REF!</f>
        <v>#REF!</v>
      </c>
      <c r="F339" s="186" t="e">
        <f>#REF!</f>
        <v>#REF!</v>
      </c>
      <c r="G339" s="148" t="e">
        <f>#REF!</f>
        <v>#REF!</v>
      </c>
      <c r="H339" s="148" t="s">
        <v>207</v>
      </c>
      <c r="I339" s="148"/>
      <c r="J339" s="142" t="str">
        <f>'YARIŞMA BİLGİLERİ'!$F$21</f>
        <v>Master Kadınlar</v>
      </c>
      <c r="K339" s="145" t="str">
        <f t="shared" si="9"/>
        <v>İZMİR-Masterler Türkiye Şampiyonası</v>
      </c>
      <c r="L339" s="196" t="e">
        <f>#REF!</f>
        <v>#REF!</v>
      </c>
      <c r="M339" s="146" t="s">
        <v>186</v>
      </c>
    </row>
    <row r="340" spans="1:13" s="138" customFormat="1" ht="26.25" customHeight="1" x14ac:dyDescent="0.2">
      <c r="A340" s="140">
        <v>338</v>
      </c>
      <c r="B340" s="151" t="s">
        <v>206</v>
      </c>
      <c r="C340" s="141" t="e">
        <f>#REF!</f>
        <v>#REF!</v>
      </c>
      <c r="D340" s="145" t="e">
        <f>#REF!</f>
        <v>#REF!</v>
      </c>
      <c r="E340" s="145" t="e">
        <f>#REF!</f>
        <v>#REF!</v>
      </c>
      <c r="F340" s="186" t="e">
        <f>#REF!</f>
        <v>#REF!</v>
      </c>
      <c r="G340" s="148" t="e">
        <f>#REF!</f>
        <v>#REF!</v>
      </c>
      <c r="H340" s="148" t="s">
        <v>207</v>
      </c>
      <c r="I340" s="148"/>
      <c r="J340" s="142" t="str">
        <f>'YARIŞMA BİLGİLERİ'!$F$21</f>
        <v>Master Kadınlar</v>
      </c>
      <c r="K340" s="145" t="str">
        <f t="shared" si="9"/>
        <v>İZMİR-Masterler Türkiye Şampiyonası</v>
      </c>
      <c r="L340" s="196" t="e">
        <f>#REF!</f>
        <v>#REF!</v>
      </c>
      <c r="M340" s="146" t="s">
        <v>186</v>
      </c>
    </row>
    <row r="341" spans="1:13" s="138" customFormat="1" ht="26.25" customHeight="1" x14ac:dyDescent="0.2">
      <c r="A341" s="140">
        <v>339</v>
      </c>
      <c r="B341" s="151" t="s">
        <v>206</v>
      </c>
      <c r="C341" s="141" t="e">
        <f>#REF!</f>
        <v>#REF!</v>
      </c>
      <c r="D341" s="145" t="e">
        <f>#REF!</f>
        <v>#REF!</v>
      </c>
      <c r="E341" s="145" t="e">
        <f>#REF!</f>
        <v>#REF!</v>
      </c>
      <c r="F341" s="186" t="e">
        <f>#REF!</f>
        <v>#REF!</v>
      </c>
      <c r="G341" s="148" t="e">
        <f>#REF!</f>
        <v>#REF!</v>
      </c>
      <c r="H341" s="148" t="s">
        <v>207</v>
      </c>
      <c r="I341" s="148"/>
      <c r="J341" s="142" t="str">
        <f>'YARIŞMA BİLGİLERİ'!$F$21</f>
        <v>Master Kadınlar</v>
      </c>
      <c r="K341" s="145" t="str">
        <f t="shared" si="9"/>
        <v>İZMİR-Masterler Türkiye Şampiyonası</v>
      </c>
      <c r="L341" s="196" t="e">
        <f>#REF!</f>
        <v>#REF!</v>
      </c>
      <c r="M341" s="146" t="s">
        <v>186</v>
      </c>
    </row>
    <row r="342" spans="1:13" s="138" customFormat="1" ht="26.25" customHeight="1" x14ac:dyDescent="0.2">
      <c r="A342" s="140">
        <v>340</v>
      </c>
      <c r="B342" s="151" t="s">
        <v>206</v>
      </c>
      <c r="C342" s="141" t="e">
        <f>#REF!</f>
        <v>#REF!</v>
      </c>
      <c r="D342" s="145" t="e">
        <f>#REF!</f>
        <v>#REF!</v>
      </c>
      <c r="E342" s="145" t="e">
        <f>#REF!</f>
        <v>#REF!</v>
      </c>
      <c r="F342" s="186" t="e">
        <f>#REF!</f>
        <v>#REF!</v>
      </c>
      <c r="G342" s="148" t="e">
        <f>#REF!</f>
        <v>#REF!</v>
      </c>
      <c r="H342" s="148" t="s">
        <v>207</v>
      </c>
      <c r="I342" s="148"/>
      <c r="J342" s="142" t="str">
        <f>'YARIŞMA BİLGİLERİ'!$F$21</f>
        <v>Master Kadınlar</v>
      </c>
      <c r="K342" s="145" t="str">
        <f t="shared" si="9"/>
        <v>İZMİR-Masterler Türkiye Şampiyonası</v>
      </c>
      <c r="L342" s="196" t="e">
        <f>#REF!</f>
        <v>#REF!</v>
      </c>
      <c r="M342" s="146" t="s">
        <v>186</v>
      </c>
    </row>
    <row r="343" spans="1:13" s="138" customFormat="1" ht="26.25" customHeight="1" x14ac:dyDescent="0.2">
      <c r="A343" s="140">
        <v>341</v>
      </c>
      <c r="B343" s="151" t="s">
        <v>206</v>
      </c>
      <c r="C343" s="141" t="e">
        <f>#REF!</f>
        <v>#REF!</v>
      </c>
      <c r="D343" s="145" t="e">
        <f>#REF!</f>
        <v>#REF!</v>
      </c>
      <c r="E343" s="145" t="e">
        <f>#REF!</f>
        <v>#REF!</v>
      </c>
      <c r="F343" s="186" t="e">
        <f>#REF!</f>
        <v>#REF!</v>
      </c>
      <c r="G343" s="148" t="e">
        <f>#REF!</f>
        <v>#REF!</v>
      </c>
      <c r="H343" s="148" t="s">
        <v>207</v>
      </c>
      <c r="I343" s="148"/>
      <c r="J343" s="142" t="str">
        <f>'YARIŞMA BİLGİLERİ'!$F$21</f>
        <v>Master Kadınlar</v>
      </c>
      <c r="K343" s="145" t="str">
        <f t="shared" si="9"/>
        <v>İZMİR-Masterler Türkiye Şampiyonası</v>
      </c>
      <c r="L343" s="196" t="e">
        <f>#REF!</f>
        <v>#REF!</v>
      </c>
      <c r="M343" s="146" t="s">
        <v>186</v>
      </c>
    </row>
    <row r="344" spans="1:13" s="138" customFormat="1" ht="26.25" customHeight="1" x14ac:dyDescent="0.2">
      <c r="A344" s="140">
        <v>342</v>
      </c>
      <c r="B344" s="151" t="s">
        <v>206</v>
      </c>
      <c r="C344" s="141" t="e">
        <f>#REF!</f>
        <v>#REF!</v>
      </c>
      <c r="D344" s="145" t="e">
        <f>#REF!</f>
        <v>#REF!</v>
      </c>
      <c r="E344" s="145" t="e">
        <f>#REF!</f>
        <v>#REF!</v>
      </c>
      <c r="F344" s="186" t="e">
        <f>#REF!</f>
        <v>#REF!</v>
      </c>
      <c r="G344" s="148" t="e">
        <f>#REF!</f>
        <v>#REF!</v>
      </c>
      <c r="H344" s="148" t="s">
        <v>207</v>
      </c>
      <c r="I344" s="148"/>
      <c r="J344" s="142" t="str">
        <f>'YARIŞMA BİLGİLERİ'!$F$21</f>
        <v>Master Kadınlar</v>
      </c>
      <c r="K344" s="145" t="str">
        <f t="shared" si="9"/>
        <v>İZMİR-Masterler Türkiye Şampiyonası</v>
      </c>
      <c r="L344" s="196" t="e">
        <f>#REF!</f>
        <v>#REF!</v>
      </c>
      <c r="M344" s="146" t="s">
        <v>186</v>
      </c>
    </row>
    <row r="345" spans="1:13" s="138" customFormat="1" ht="26.25" customHeight="1" x14ac:dyDescent="0.2">
      <c r="A345" s="140">
        <v>343</v>
      </c>
      <c r="B345" s="151" t="s">
        <v>206</v>
      </c>
      <c r="C345" s="141" t="e">
        <f>#REF!</f>
        <v>#REF!</v>
      </c>
      <c r="D345" s="145" t="e">
        <f>#REF!</f>
        <v>#REF!</v>
      </c>
      <c r="E345" s="145" t="e">
        <f>#REF!</f>
        <v>#REF!</v>
      </c>
      <c r="F345" s="186" t="e">
        <f>#REF!</f>
        <v>#REF!</v>
      </c>
      <c r="G345" s="148" t="e">
        <f>#REF!</f>
        <v>#REF!</v>
      </c>
      <c r="H345" s="148" t="s">
        <v>207</v>
      </c>
      <c r="I345" s="148"/>
      <c r="J345" s="142" t="str">
        <f>'YARIŞMA BİLGİLERİ'!$F$21</f>
        <v>Master Kadınlar</v>
      </c>
      <c r="K345" s="145" t="str">
        <f t="shared" si="9"/>
        <v>İZMİR-Masterler Türkiye Şampiyonası</v>
      </c>
      <c r="L345" s="196" t="e">
        <f>#REF!</f>
        <v>#REF!</v>
      </c>
      <c r="M345" s="146" t="s">
        <v>186</v>
      </c>
    </row>
    <row r="346" spans="1:13" s="138" customFormat="1" ht="26.25" customHeight="1" x14ac:dyDescent="0.2">
      <c r="A346" s="140">
        <v>344</v>
      </c>
      <c r="B346" s="151" t="s">
        <v>206</v>
      </c>
      <c r="C346" s="141" t="e">
        <f>#REF!</f>
        <v>#REF!</v>
      </c>
      <c r="D346" s="145" t="e">
        <f>#REF!</f>
        <v>#REF!</v>
      </c>
      <c r="E346" s="145" t="e">
        <f>#REF!</f>
        <v>#REF!</v>
      </c>
      <c r="F346" s="186" t="e">
        <f>#REF!</f>
        <v>#REF!</v>
      </c>
      <c r="G346" s="148" t="e">
        <f>#REF!</f>
        <v>#REF!</v>
      </c>
      <c r="H346" s="148" t="s">
        <v>207</v>
      </c>
      <c r="I346" s="148"/>
      <c r="J346" s="142" t="str">
        <f>'YARIŞMA BİLGİLERİ'!$F$21</f>
        <v>Master Kadınlar</v>
      </c>
      <c r="K346" s="145" t="str">
        <f t="shared" si="9"/>
        <v>İZMİR-Masterler Türkiye Şampiyonası</v>
      </c>
      <c r="L346" s="196" t="e">
        <f>#REF!</f>
        <v>#REF!</v>
      </c>
      <c r="M346" s="146" t="s">
        <v>186</v>
      </c>
    </row>
    <row r="347" spans="1:13" s="138" customFormat="1" ht="26.25" customHeight="1" x14ac:dyDescent="0.2">
      <c r="A347" s="140">
        <v>345</v>
      </c>
      <c r="B347" s="151" t="s">
        <v>206</v>
      </c>
      <c r="C347" s="141" t="e">
        <f>#REF!</f>
        <v>#REF!</v>
      </c>
      <c r="D347" s="145" t="e">
        <f>#REF!</f>
        <v>#REF!</v>
      </c>
      <c r="E347" s="145" t="e">
        <f>#REF!</f>
        <v>#REF!</v>
      </c>
      <c r="F347" s="186" t="e">
        <f>#REF!</f>
        <v>#REF!</v>
      </c>
      <c r="G347" s="148" t="e">
        <f>#REF!</f>
        <v>#REF!</v>
      </c>
      <c r="H347" s="148" t="s">
        <v>207</v>
      </c>
      <c r="I347" s="148"/>
      <c r="J347" s="142" t="str">
        <f>'YARIŞMA BİLGİLERİ'!$F$21</f>
        <v>Master Kadınlar</v>
      </c>
      <c r="K347" s="145" t="str">
        <f t="shared" si="9"/>
        <v>İZMİR-Masterler Türkiye Şampiyonası</v>
      </c>
      <c r="L347" s="196" t="e">
        <f>#REF!</f>
        <v>#REF!</v>
      </c>
      <c r="M347" s="146" t="s">
        <v>186</v>
      </c>
    </row>
    <row r="348" spans="1:13" s="138" customFormat="1" ht="26.25" customHeight="1" x14ac:dyDescent="0.2">
      <c r="A348" s="140">
        <v>346</v>
      </c>
      <c r="B348" s="151" t="s">
        <v>206</v>
      </c>
      <c r="C348" s="141" t="e">
        <f>#REF!</f>
        <v>#REF!</v>
      </c>
      <c r="D348" s="145" t="e">
        <f>#REF!</f>
        <v>#REF!</v>
      </c>
      <c r="E348" s="145" t="e">
        <f>#REF!</f>
        <v>#REF!</v>
      </c>
      <c r="F348" s="186" t="e">
        <f>#REF!</f>
        <v>#REF!</v>
      </c>
      <c r="G348" s="148" t="e">
        <f>#REF!</f>
        <v>#REF!</v>
      </c>
      <c r="H348" s="148" t="s">
        <v>207</v>
      </c>
      <c r="I348" s="148"/>
      <c r="J348" s="142" t="str">
        <f>'YARIŞMA BİLGİLERİ'!$F$21</f>
        <v>Master Kadınlar</v>
      </c>
      <c r="K348" s="145" t="str">
        <f t="shared" si="9"/>
        <v>İZMİR-Masterler Türkiye Şampiyonası</v>
      </c>
      <c r="L348" s="196" t="e">
        <f>#REF!</f>
        <v>#REF!</v>
      </c>
      <c r="M348" s="146" t="s">
        <v>186</v>
      </c>
    </row>
    <row r="349" spans="1:13" s="138" customFormat="1" ht="26.25" customHeight="1" x14ac:dyDescent="0.2">
      <c r="A349" s="140">
        <v>347</v>
      </c>
      <c r="B349" s="151" t="s">
        <v>206</v>
      </c>
      <c r="C349" s="141" t="e">
        <f>#REF!</f>
        <v>#REF!</v>
      </c>
      <c r="D349" s="145" t="e">
        <f>#REF!</f>
        <v>#REF!</v>
      </c>
      <c r="E349" s="145" t="e">
        <f>#REF!</f>
        <v>#REF!</v>
      </c>
      <c r="F349" s="186" t="e">
        <f>#REF!</f>
        <v>#REF!</v>
      </c>
      <c r="G349" s="148" t="e">
        <f>#REF!</f>
        <v>#REF!</v>
      </c>
      <c r="H349" s="148" t="s">
        <v>207</v>
      </c>
      <c r="I349" s="148"/>
      <c r="J349" s="142" t="str">
        <f>'YARIŞMA BİLGİLERİ'!$F$21</f>
        <v>Master Kadınlar</v>
      </c>
      <c r="K349" s="145" t="str">
        <f t="shared" si="9"/>
        <v>İZMİR-Masterler Türkiye Şampiyonası</v>
      </c>
      <c r="L349" s="196" t="e">
        <f>#REF!</f>
        <v>#REF!</v>
      </c>
      <c r="M349" s="146" t="s">
        <v>186</v>
      </c>
    </row>
    <row r="350" spans="1:13" s="138" customFormat="1" ht="26.25" customHeight="1" x14ac:dyDescent="0.2">
      <c r="A350" s="140">
        <v>348</v>
      </c>
      <c r="B350" s="151" t="s">
        <v>206</v>
      </c>
      <c r="C350" s="141" t="e">
        <f>#REF!</f>
        <v>#REF!</v>
      </c>
      <c r="D350" s="145" t="e">
        <f>#REF!</f>
        <v>#REF!</v>
      </c>
      <c r="E350" s="145" t="e">
        <f>#REF!</f>
        <v>#REF!</v>
      </c>
      <c r="F350" s="186" t="e">
        <f>#REF!</f>
        <v>#REF!</v>
      </c>
      <c r="G350" s="148" t="e">
        <f>#REF!</f>
        <v>#REF!</v>
      </c>
      <c r="H350" s="148" t="s">
        <v>207</v>
      </c>
      <c r="I350" s="148"/>
      <c r="J350" s="142" t="str">
        <f>'YARIŞMA BİLGİLERİ'!$F$21</f>
        <v>Master Kadınlar</v>
      </c>
      <c r="K350" s="145" t="str">
        <f t="shared" si="9"/>
        <v>İZMİR-Masterler Türkiye Şampiyonası</v>
      </c>
      <c r="L350" s="196" t="e">
        <f>#REF!</f>
        <v>#REF!</v>
      </c>
      <c r="M350" s="146" t="s">
        <v>186</v>
      </c>
    </row>
    <row r="351" spans="1:13" s="138" customFormat="1" ht="26.25" customHeight="1" x14ac:dyDescent="0.2">
      <c r="A351" s="140">
        <v>349</v>
      </c>
      <c r="B351" s="151" t="s">
        <v>206</v>
      </c>
      <c r="C351" s="141" t="e">
        <f>#REF!</f>
        <v>#REF!</v>
      </c>
      <c r="D351" s="145" t="e">
        <f>#REF!</f>
        <v>#REF!</v>
      </c>
      <c r="E351" s="145" t="e">
        <f>#REF!</f>
        <v>#REF!</v>
      </c>
      <c r="F351" s="186" t="e">
        <f>#REF!</f>
        <v>#REF!</v>
      </c>
      <c r="G351" s="148" t="e">
        <f>#REF!</f>
        <v>#REF!</v>
      </c>
      <c r="H351" s="148" t="s">
        <v>207</v>
      </c>
      <c r="I351" s="148"/>
      <c r="J351" s="142" t="str">
        <f>'YARIŞMA BİLGİLERİ'!$F$21</f>
        <v>Master Kadınlar</v>
      </c>
      <c r="K351" s="145" t="str">
        <f t="shared" si="9"/>
        <v>İZMİR-Masterler Türkiye Şampiyonası</v>
      </c>
      <c r="L351" s="196" t="e">
        <f>#REF!</f>
        <v>#REF!</v>
      </c>
      <c r="M351" s="146" t="s">
        <v>186</v>
      </c>
    </row>
    <row r="352" spans="1:13" s="138" customFormat="1" ht="26.25" customHeight="1" x14ac:dyDescent="0.2">
      <c r="A352" s="140">
        <v>350</v>
      </c>
      <c r="B352" s="151" t="s">
        <v>206</v>
      </c>
      <c r="C352" s="141" t="e">
        <f>#REF!</f>
        <v>#REF!</v>
      </c>
      <c r="D352" s="145" t="e">
        <f>#REF!</f>
        <v>#REF!</v>
      </c>
      <c r="E352" s="145" t="e">
        <f>#REF!</f>
        <v>#REF!</v>
      </c>
      <c r="F352" s="186" t="e">
        <f>#REF!</f>
        <v>#REF!</v>
      </c>
      <c r="G352" s="148" t="e">
        <f>#REF!</f>
        <v>#REF!</v>
      </c>
      <c r="H352" s="148" t="s">
        <v>207</v>
      </c>
      <c r="I352" s="148"/>
      <c r="J352" s="142" t="str">
        <f>'YARIŞMA BİLGİLERİ'!$F$21</f>
        <v>Master Kadınlar</v>
      </c>
      <c r="K352" s="145" t="str">
        <f t="shared" si="9"/>
        <v>İZMİR-Masterler Türkiye Şampiyonası</v>
      </c>
      <c r="L352" s="196" t="e">
        <f>#REF!</f>
        <v>#REF!</v>
      </c>
      <c r="M352" s="146" t="s">
        <v>186</v>
      </c>
    </row>
    <row r="353" spans="1:13" s="138" customFormat="1" ht="26.25" customHeight="1" x14ac:dyDescent="0.2">
      <c r="A353" s="140">
        <v>351</v>
      </c>
      <c r="B353" s="151" t="s">
        <v>206</v>
      </c>
      <c r="C353" s="141" t="e">
        <f>#REF!</f>
        <v>#REF!</v>
      </c>
      <c r="D353" s="145" t="e">
        <f>#REF!</f>
        <v>#REF!</v>
      </c>
      <c r="E353" s="145" t="e">
        <f>#REF!</f>
        <v>#REF!</v>
      </c>
      <c r="F353" s="186" t="e">
        <f>#REF!</f>
        <v>#REF!</v>
      </c>
      <c r="G353" s="148" t="e">
        <f>#REF!</f>
        <v>#REF!</v>
      </c>
      <c r="H353" s="148" t="s">
        <v>207</v>
      </c>
      <c r="I353" s="148"/>
      <c r="J353" s="142" t="str">
        <f>'YARIŞMA BİLGİLERİ'!$F$21</f>
        <v>Master Kadınlar</v>
      </c>
      <c r="K353" s="145" t="str">
        <f t="shared" si="9"/>
        <v>İZMİR-Masterler Türkiye Şampiyonası</v>
      </c>
      <c r="L353" s="196" t="e">
        <f>#REF!</f>
        <v>#REF!</v>
      </c>
      <c r="M353" s="146" t="s">
        <v>186</v>
      </c>
    </row>
    <row r="354" spans="1:13" s="138" customFormat="1" ht="26.25" customHeight="1" x14ac:dyDescent="0.2">
      <c r="A354" s="140">
        <v>352</v>
      </c>
      <c r="B354" s="151" t="s">
        <v>206</v>
      </c>
      <c r="C354" s="141" t="e">
        <f>#REF!</f>
        <v>#REF!</v>
      </c>
      <c r="D354" s="145" t="e">
        <f>#REF!</f>
        <v>#REF!</v>
      </c>
      <c r="E354" s="145" t="e">
        <f>#REF!</f>
        <v>#REF!</v>
      </c>
      <c r="F354" s="186" t="e">
        <f>#REF!</f>
        <v>#REF!</v>
      </c>
      <c r="G354" s="148" t="e">
        <f>#REF!</f>
        <v>#REF!</v>
      </c>
      <c r="H354" s="148" t="s">
        <v>207</v>
      </c>
      <c r="I354" s="148"/>
      <c r="J354" s="142" t="str">
        <f>'YARIŞMA BİLGİLERİ'!$F$21</f>
        <v>Master Kadınlar</v>
      </c>
      <c r="K354" s="145" t="str">
        <f t="shared" si="9"/>
        <v>İZMİR-Masterler Türkiye Şampiyonası</v>
      </c>
      <c r="L354" s="196" t="e">
        <f>#REF!</f>
        <v>#REF!</v>
      </c>
      <c r="M354" s="146" t="s">
        <v>186</v>
      </c>
    </row>
    <row r="355" spans="1:13" s="138" customFormat="1" ht="26.25" customHeight="1" x14ac:dyDescent="0.2">
      <c r="A355" s="140">
        <v>353</v>
      </c>
      <c r="B355" s="151" t="s">
        <v>206</v>
      </c>
      <c r="C355" s="141" t="e">
        <f>#REF!</f>
        <v>#REF!</v>
      </c>
      <c r="D355" s="145" t="e">
        <f>#REF!</f>
        <v>#REF!</v>
      </c>
      <c r="E355" s="145" t="e">
        <f>#REF!</f>
        <v>#REF!</v>
      </c>
      <c r="F355" s="186" t="e">
        <f>#REF!</f>
        <v>#REF!</v>
      </c>
      <c r="G355" s="148" t="e">
        <f>#REF!</f>
        <v>#REF!</v>
      </c>
      <c r="H355" s="148" t="s">
        <v>207</v>
      </c>
      <c r="I355" s="148"/>
      <c r="J355" s="142" t="str">
        <f>'YARIŞMA BİLGİLERİ'!$F$21</f>
        <v>Master Kadınlar</v>
      </c>
      <c r="K355" s="145" t="str">
        <f>CONCATENATE(K$1,"-",A$1)</f>
        <v>İZMİR-Masterler Türkiye Şampiyonası</v>
      </c>
      <c r="L355" s="196" t="e">
        <f>#REF!</f>
        <v>#REF!</v>
      </c>
      <c r="M355" s="146" t="s">
        <v>186</v>
      </c>
    </row>
    <row r="356" spans="1:13" s="138" customFormat="1" ht="26.25" customHeight="1" x14ac:dyDescent="0.2">
      <c r="A356" s="140">
        <v>354</v>
      </c>
      <c r="B356" s="151" t="s">
        <v>206</v>
      </c>
      <c r="C356" s="141" t="e">
        <f>#REF!</f>
        <v>#REF!</v>
      </c>
      <c r="D356" s="145" t="e">
        <f>#REF!</f>
        <v>#REF!</v>
      </c>
      <c r="E356" s="145" t="e">
        <f>#REF!</f>
        <v>#REF!</v>
      </c>
      <c r="F356" s="186" t="e">
        <f>#REF!</f>
        <v>#REF!</v>
      </c>
      <c r="G356" s="148" t="e">
        <f>#REF!</f>
        <v>#REF!</v>
      </c>
      <c r="H356" s="148" t="s">
        <v>207</v>
      </c>
      <c r="I356" s="148"/>
      <c r="J356" s="142" t="str">
        <f>'YARIŞMA BİLGİLERİ'!$F$21</f>
        <v>Master Kadınlar</v>
      </c>
      <c r="K356" s="145" t="str">
        <f>CONCATENATE(K$1,"-",A$1)</f>
        <v>İZMİR-Masterler Türkiye Şampiyonası</v>
      </c>
      <c r="L356" s="196" t="e">
        <f>#REF!</f>
        <v>#REF!</v>
      </c>
      <c r="M356" s="146" t="s">
        <v>186</v>
      </c>
    </row>
    <row r="357" spans="1:13" s="138" customFormat="1" ht="26.25" customHeight="1" x14ac:dyDescent="0.2">
      <c r="A357" s="140">
        <v>355</v>
      </c>
      <c r="B357" s="151" t="s">
        <v>206</v>
      </c>
      <c r="C357" s="141" t="e">
        <f>#REF!</f>
        <v>#REF!</v>
      </c>
      <c r="D357" s="145" t="e">
        <f>#REF!</f>
        <v>#REF!</v>
      </c>
      <c r="E357" s="145" t="e">
        <f>#REF!</f>
        <v>#REF!</v>
      </c>
      <c r="F357" s="186" t="e">
        <f>#REF!</f>
        <v>#REF!</v>
      </c>
      <c r="G357" s="148" t="e">
        <f>#REF!</f>
        <v>#REF!</v>
      </c>
      <c r="H357" s="148" t="s">
        <v>207</v>
      </c>
      <c r="I357" s="148"/>
      <c r="J357" s="142" t="str">
        <f>'YARIŞMA BİLGİLERİ'!$F$21</f>
        <v>Master Kadınlar</v>
      </c>
      <c r="K357" s="145" t="str">
        <f>CONCATENATE(K$1,"-",A$1)</f>
        <v>İZMİR-Masterler Türkiye Şampiyonası</v>
      </c>
      <c r="L357" s="196" t="e">
        <f>#REF!</f>
        <v>#REF!</v>
      </c>
      <c r="M357" s="146" t="s">
        <v>186</v>
      </c>
    </row>
    <row r="358" spans="1:13" s="138" customFormat="1" ht="26.25" customHeight="1" x14ac:dyDescent="0.2">
      <c r="A358" s="140">
        <v>356</v>
      </c>
      <c r="B358" s="151" t="s">
        <v>206</v>
      </c>
      <c r="C358" s="141" t="e">
        <f>#REF!</f>
        <v>#REF!</v>
      </c>
      <c r="D358" s="145" t="e">
        <f>#REF!</f>
        <v>#REF!</v>
      </c>
      <c r="E358" s="145" t="e">
        <f>#REF!</f>
        <v>#REF!</v>
      </c>
      <c r="F358" s="186" t="e">
        <f>#REF!</f>
        <v>#REF!</v>
      </c>
      <c r="G358" s="148" t="e">
        <f>#REF!</f>
        <v>#REF!</v>
      </c>
      <c r="H358" s="148" t="s">
        <v>207</v>
      </c>
      <c r="I358" s="148"/>
      <c r="J358" s="142" t="str">
        <f>'YARIŞMA BİLGİLERİ'!$F$21</f>
        <v>Master Kadınlar</v>
      </c>
      <c r="K358" s="145" t="str">
        <f>CONCATENATE(K$1,"-",A$1)</f>
        <v>İZMİR-Masterler Türkiye Şampiyonası</v>
      </c>
      <c r="L358" s="196" t="e">
        <f>#REF!</f>
        <v>#REF!</v>
      </c>
      <c r="M358" s="146" t="s">
        <v>186</v>
      </c>
    </row>
    <row r="359" spans="1:13" s="138" customFormat="1" ht="26.25" customHeight="1" x14ac:dyDescent="0.2">
      <c r="A359" s="140">
        <v>357</v>
      </c>
      <c r="B359" s="151" t="s">
        <v>206</v>
      </c>
      <c r="C359" s="141" t="e">
        <f>#REF!</f>
        <v>#REF!</v>
      </c>
      <c r="D359" s="145" t="e">
        <f>#REF!</f>
        <v>#REF!</v>
      </c>
      <c r="E359" s="145" t="e">
        <f>#REF!</f>
        <v>#REF!</v>
      </c>
      <c r="F359" s="186" t="e">
        <f>#REF!</f>
        <v>#REF!</v>
      </c>
      <c r="G359" s="148" t="e">
        <f>#REF!</f>
        <v>#REF!</v>
      </c>
      <c r="H359" s="148" t="s">
        <v>207</v>
      </c>
      <c r="I359" s="148"/>
      <c r="J359" s="142" t="str">
        <f>'YARIŞMA BİLGİLERİ'!$F$21</f>
        <v>Master Kadınlar</v>
      </c>
      <c r="K359" s="145" t="str">
        <f>CONCATENATE(K$1,"-",A$1)</f>
        <v>İZMİR-Masterler Türkiye Şampiyonası</v>
      </c>
      <c r="L359" s="196" t="e">
        <f>#REF!</f>
        <v>#REF!</v>
      </c>
      <c r="M359" s="146" t="s">
        <v>186</v>
      </c>
    </row>
    <row r="360" spans="1:13" s="138" customFormat="1" ht="26.25" customHeight="1" x14ac:dyDescent="0.2">
      <c r="A360" s="140">
        <v>358</v>
      </c>
      <c r="B360" s="151" t="s">
        <v>194</v>
      </c>
      <c r="C360" s="141" t="e">
        <f>#REF!</f>
        <v>#REF!</v>
      </c>
      <c r="D360" s="145" t="e">
        <f>#REF!</f>
        <v>#REF!</v>
      </c>
      <c r="E360" s="145" t="e">
        <f>#REF!</f>
        <v>#REF!</v>
      </c>
      <c r="F360" s="147" t="e">
        <f>#REF!</f>
        <v>#REF!</v>
      </c>
      <c r="G360" s="148" t="e">
        <f>#REF!</f>
        <v>#REF!</v>
      </c>
      <c r="H360" s="148" t="s">
        <v>193</v>
      </c>
      <c r="I360" s="148"/>
      <c r="J360" s="142" t="str">
        <f>'YARIŞMA BİLGİLERİ'!$F$21</f>
        <v>Master Kadınlar</v>
      </c>
      <c r="K360" s="145" t="str">
        <f t="shared" si="7"/>
        <v>İZMİR-Masterler Türkiye Şampiyonası</v>
      </c>
      <c r="L360" s="196" t="e">
        <f>#REF!</f>
        <v>#REF!</v>
      </c>
      <c r="M360" s="146" t="s">
        <v>186</v>
      </c>
    </row>
    <row r="361" spans="1:13" s="138" customFormat="1" ht="26.25" customHeight="1" x14ac:dyDescent="0.2">
      <c r="A361" s="140">
        <v>359</v>
      </c>
      <c r="B361" s="151" t="s">
        <v>194</v>
      </c>
      <c r="C361" s="141" t="e">
        <f>#REF!</f>
        <v>#REF!</v>
      </c>
      <c r="D361" s="145" t="e">
        <f>#REF!</f>
        <v>#REF!</v>
      </c>
      <c r="E361" s="145" t="e">
        <f>#REF!</f>
        <v>#REF!</v>
      </c>
      <c r="F361" s="147" t="e">
        <f>#REF!</f>
        <v>#REF!</v>
      </c>
      <c r="G361" s="148" t="e">
        <f>#REF!</f>
        <v>#REF!</v>
      </c>
      <c r="H361" s="148" t="s">
        <v>193</v>
      </c>
      <c r="I361" s="148"/>
      <c r="J361" s="142" t="str">
        <f>'YARIŞMA BİLGİLERİ'!$F$21</f>
        <v>Master Kadınlar</v>
      </c>
      <c r="K361" s="145" t="str">
        <f t="shared" si="7"/>
        <v>İZMİR-Masterler Türkiye Şampiyonası</v>
      </c>
      <c r="L361" s="196" t="e">
        <f>#REF!</f>
        <v>#REF!</v>
      </c>
      <c r="M361" s="146" t="s">
        <v>186</v>
      </c>
    </row>
    <row r="362" spans="1:13" s="138" customFormat="1" ht="26.25" customHeight="1" x14ac:dyDescent="0.2">
      <c r="A362" s="140">
        <v>360</v>
      </c>
      <c r="B362" s="151" t="s">
        <v>194</v>
      </c>
      <c r="C362" s="141" t="e">
        <f>#REF!</f>
        <v>#REF!</v>
      </c>
      <c r="D362" s="145" t="e">
        <f>#REF!</f>
        <v>#REF!</v>
      </c>
      <c r="E362" s="145" t="e">
        <f>#REF!</f>
        <v>#REF!</v>
      </c>
      <c r="F362" s="147" t="e">
        <f>#REF!</f>
        <v>#REF!</v>
      </c>
      <c r="G362" s="148" t="e">
        <f>#REF!</f>
        <v>#REF!</v>
      </c>
      <c r="H362" s="148" t="s">
        <v>193</v>
      </c>
      <c r="I362" s="148"/>
      <c r="J362" s="142" t="str">
        <f>'YARIŞMA BİLGİLERİ'!$F$21</f>
        <v>Master Kadınlar</v>
      </c>
      <c r="K362" s="145" t="str">
        <f t="shared" si="7"/>
        <v>İZMİR-Masterler Türkiye Şampiyonası</v>
      </c>
      <c r="L362" s="196" t="e">
        <f>#REF!</f>
        <v>#REF!</v>
      </c>
      <c r="M362" s="146" t="s">
        <v>186</v>
      </c>
    </row>
    <row r="363" spans="1:13" s="138" customFormat="1" ht="26.25" customHeight="1" x14ac:dyDescent="0.2">
      <c r="A363" s="140">
        <v>361</v>
      </c>
      <c r="B363" s="151" t="s">
        <v>194</v>
      </c>
      <c r="C363" s="141" t="e">
        <f>#REF!</f>
        <v>#REF!</v>
      </c>
      <c r="D363" s="145" t="e">
        <f>#REF!</f>
        <v>#REF!</v>
      </c>
      <c r="E363" s="145" t="e">
        <f>#REF!</f>
        <v>#REF!</v>
      </c>
      <c r="F363" s="147" t="e">
        <f>#REF!</f>
        <v>#REF!</v>
      </c>
      <c r="G363" s="148" t="e">
        <f>#REF!</f>
        <v>#REF!</v>
      </c>
      <c r="H363" s="148" t="s">
        <v>193</v>
      </c>
      <c r="I363" s="148"/>
      <c r="J363" s="142" t="str">
        <f>'YARIŞMA BİLGİLERİ'!$F$21</f>
        <v>Master Kadınlar</v>
      </c>
      <c r="K363" s="145" t="str">
        <f t="shared" si="7"/>
        <v>İZMİR-Masterler Türkiye Şampiyonası</v>
      </c>
      <c r="L363" s="196" t="e">
        <f>#REF!</f>
        <v>#REF!</v>
      </c>
      <c r="M363" s="146" t="s">
        <v>186</v>
      </c>
    </row>
    <row r="364" spans="1:13" s="138" customFormat="1" ht="26.25" customHeight="1" x14ac:dyDescent="0.2">
      <c r="A364" s="140">
        <v>362</v>
      </c>
      <c r="B364" s="151" t="s">
        <v>194</v>
      </c>
      <c r="C364" s="141" t="e">
        <f>#REF!</f>
        <v>#REF!</v>
      </c>
      <c r="D364" s="145" t="e">
        <f>#REF!</f>
        <v>#REF!</v>
      </c>
      <c r="E364" s="145" t="e">
        <f>#REF!</f>
        <v>#REF!</v>
      </c>
      <c r="F364" s="147" t="e">
        <f>#REF!</f>
        <v>#REF!</v>
      </c>
      <c r="G364" s="148" t="e">
        <f>#REF!</f>
        <v>#REF!</v>
      </c>
      <c r="H364" s="148" t="s">
        <v>193</v>
      </c>
      <c r="I364" s="148"/>
      <c r="J364" s="142" t="str">
        <f>'YARIŞMA BİLGİLERİ'!$F$21</f>
        <v>Master Kadınlar</v>
      </c>
      <c r="K364" s="145" t="str">
        <f t="shared" si="7"/>
        <v>İZMİR-Masterler Türkiye Şampiyonası</v>
      </c>
      <c r="L364" s="196" t="e">
        <f>#REF!</f>
        <v>#REF!</v>
      </c>
      <c r="M364" s="146" t="s">
        <v>186</v>
      </c>
    </row>
    <row r="365" spans="1:13" s="138" customFormat="1" ht="26.25" customHeight="1" x14ac:dyDescent="0.2">
      <c r="A365" s="140">
        <v>363</v>
      </c>
      <c r="B365" s="151" t="s">
        <v>194</v>
      </c>
      <c r="C365" s="141" t="e">
        <f>#REF!</f>
        <v>#REF!</v>
      </c>
      <c r="D365" s="145" t="e">
        <f>#REF!</f>
        <v>#REF!</v>
      </c>
      <c r="E365" s="145" t="e">
        <f>#REF!</f>
        <v>#REF!</v>
      </c>
      <c r="F365" s="147" t="e">
        <f>#REF!</f>
        <v>#REF!</v>
      </c>
      <c r="G365" s="148" t="e">
        <f>#REF!</f>
        <v>#REF!</v>
      </c>
      <c r="H365" s="148" t="s">
        <v>193</v>
      </c>
      <c r="I365" s="148"/>
      <c r="J365" s="142" t="str">
        <f>'YARIŞMA BİLGİLERİ'!$F$21</f>
        <v>Master Kadınlar</v>
      </c>
      <c r="K365" s="145" t="str">
        <f t="shared" si="7"/>
        <v>İZMİR-Masterler Türkiye Şampiyonası</v>
      </c>
      <c r="L365" s="196" t="e">
        <f>#REF!</f>
        <v>#REF!</v>
      </c>
      <c r="M365" s="146" t="s">
        <v>186</v>
      </c>
    </row>
    <row r="366" spans="1:13" s="138" customFormat="1" ht="26.25" customHeight="1" x14ac:dyDescent="0.2">
      <c r="A366" s="140">
        <v>364</v>
      </c>
      <c r="B366" s="151" t="s">
        <v>194</v>
      </c>
      <c r="C366" s="141" t="e">
        <f>#REF!</f>
        <v>#REF!</v>
      </c>
      <c r="D366" s="145" t="e">
        <f>#REF!</f>
        <v>#REF!</v>
      </c>
      <c r="E366" s="145" t="e">
        <f>#REF!</f>
        <v>#REF!</v>
      </c>
      <c r="F366" s="147" t="e">
        <f>#REF!</f>
        <v>#REF!</v>
      </c>
      <c r="G366" s="148" t="e">
        <f>#REF!</f>
        <v>#REF!</v>
      </c>
      <c r="H366" s="148" t="s">
        <v>193</v>
      </c>
      <c r="I366" s="148"/>
      <c r="J366" s="142" t="str">
        <f>'YARIŞMA BİLGİLERİ'!$F$21</f>
        <v>Master Kadınlar</v>
      </c>
      <c r="K366" s="145" t="str">
        <f t="shared" si="7"/>
        <v>İZMİR-Masterler Türkiye Şampiyonası</v>
      </c>
      <c r="L366" s="196" t="e">
        <f>#REF!</f>
        <v>#REF!</v>
      </c>
      <c r="M366" s="146" t="s">
        <v>186</v>
      </c>
    </row>
    <row r="367" spans="1:13" s="138" customFormat="1" ht="26.25" customHeight="1" x14ac:dyDescent="0.2">
      <c r="A367" s="140">
        <v>365</v>
      </c>
      <c r="B367" s="151" t="s">
        <v>194</v>
      </c>
      <c r="C367" s="141" t="e">
        <f>#REF!</f>
        <v>#REF!</v>
      </c>
      <c r="D367" s="145" t="e">
        <f>#REF!</f>
        <v>#REF!</v>
      </c>
      <c r="E367" s="145" t="e">
        <f>#REF!</f>
        <v>#REF!</v>
      </c>
      <c r="F367" s="147" t="e">
        <f>#REF!</f>
        <v>#REF!</v>
      </c>
      <c r="G367" s="148" t="e">
        <f>#REF!</f>
        <v>#REF!</v>
      </c>
      <c r="H367" s="148" t="s">
        <v>193</v>
      </c>
      <c r="I367" s="148"/>
      <c r="J367" s="142" t="str">
        <f>'YARIŞMA BİLGİLERİ'!$F$21</f>
        <v>Master Kadınlar</v>
      </c>
      <c r="K367" s="145" t="str">
        <f t="shared" si="7"/>
        <v>İZMİR-Masterler Türkiye Şampiyonası</v>
      </c>
      <c r="L367" s="196" t="e">
        <f>#REF!</f>
        <v>#REF!</v>
      </c>
      <c r="M367" s="146" t="s">
        <v>186</v>
      </c>
    </row>
    <row r="368" spans="1:13" s="138" customFormat="1" ht="26.25" customHeight="1" x14ac:dyDescent="0.2">
      <c r="A368" s="140">
        <v>366</v>
      </c>
      <c r="B368" s="151" t="s">
        <v>194</v>
      </c>
      <c r="C368" s="141" t="e">
        <f>#REF!</f>
        <v>#REF!</v>
      </c>
      <c r="D368" s="145" t="e">
        <f>#REF!</f>
        <v>#REF!</v>
      </c>
      <c r="E368" s="145" t="e">
        <f>#REF!</f>
        <v>#REF!</v>
      </c>
      <c r="F368" s="147" t="e">
        <f>#REF!</f>
        <v>#REF!</v>
      </c>
      <c r="G368" s="148" t="e">
        <f>#REF!</f>
        <v>#REF!</v>
      </c>
      <c r="H368" s="148" t="s">
        <v>193</v>
      </c>
      <c r="I368" s="148"/>
      <c r="J368" s="142" t="str">
        <f>'YARIŞMA BİLGİLERİ'!$F$21</f>
        <v>Master Kadınlar</v>
      </c>
      <c r="K368" s="145" t="str">
        <f t="shared" si="7"/>
        <v>İZMİR-Masterler Türkiye Şampiyonası</v>
      </c>
      <c r="L368" s="196" t="e">
        <f>#REF!</f>
        <v>#REF!</v>
      </c>
      <c r="M368" s="146" t="s">
        <v>186</v>
      </c>
    </row>
    <row r="369" spans="1:13" s="138" customFormat="1" ht="26.25" customHeight="1" x14ac:dyDescent="0.2">
      <c r="A369" s="140">
        <v>367</v>
      </c>
      <c r="B369" s="151" t="s">
        <v>194</v>
      </c>
      <c r="C369" s="141" t="e">
        <f>#REF!</f>
        <v>#REF!</v>
      </c>
      <c r="D369" s="145" t="e">
        <f>#REF!</f>
        <v>#REF!</v>
      </c>
      <c r="E369" s="145" t="e">
        <f>#REF!</f>
        <v>#REF!</v>
      </c>
      <c r="F369" s="147" t="e">
        <f>#REF!</f>
        <v>#REF!</v>
      </c>
      <c r="G369" s="148" t="e">
        <f>#REF!</f>
        <v>#REF!</v>
      </c>
      <c r="H369" s="148" t="s">
        <v>193</v>
      </c>
      <c r="I369" s="148"/>
      <c r="J369" s="142" t="str">
        <f>'YARIŞMA BİLGİLERİ'!$F$21</f>
        <v>Master Kadınlar</v>
      </c>
      <c r="K369" s="145" t="str">
        <f t="shared" si="7"/>
        <v>İZMİR-Masterler Türkiye Şampiyonası</v>
      </c>
      <c r="L369" s="196" t="e">
        <f>#REF!</f>
        <v>#REF!</v>
      </c>
      <c r="M369" s="146" t="s">
        <v>186</v>
      </c>
    </row>
    <row r="370" spans="1:13" s="138" customFormat="1" ht="26.25" customHeight="1" x14ac:dyDescent="0.2">
      <c r="A370" s="140">
        <v>368</v>
      </c>
      <c r="B370" s="151" t="s">
        <v>194</v>
      </c>
      <c r="C370" s="141" t="e">
        <f>#REF!</f>
        <v>#REF!</v>
      </c>
      <c r="D370" s="145" t="e">
        <f>#REF!</f>
        <v>#REF!</v>
      </c>
      <c r="E370" s="145" t="e">
        <f>#REF!</f>
        <v>#REF!</v>
      </c>
      <c r="F370" s="147" t="e">
        <f>#REF!</f>
        <v>#REF!</v>
      </c>
      <c r="G370" s="148" t="e">
        <f>#REF!</f>
        <v>#REF!</v>
      </c>
      <c r="H370" s="148" t="s">
        <v>193</v>
      </c>
      <c r="I370" s="148"/>
      <c r="J370" s="142" t="str">
        <f>'YARIŞMA BİLGİLERİ'!$F$21</f>
        <v>Master Kadınlar</v>
      </c>
      <c r="K370" s="145" t="str">
        <f t="shared" si="7"/>
        <v>İZMİR-Masterler Türkiye Şampiyonası</v>
      </c>
      <c r="L370" s="196" t="e">
        <f>#REF!</f>
        <v>#REF!</v>
      </c>
      <c r="M370" s="146" t="s">
        <v>186</v>
      </c>
    </row>
    <row r="371" spans="1:13" s="138" customFormat="1" ht="26.25" customHeight="1" x14ac:dyDescent="0.2">
      <c r="A371" s="140">
        <v>369</v>
      </c>
      <c r="B371" s="151" t="s">
        <v>194</v>
      </c>
      <c r="C371" s="141" t="e">
        <f>#REF!</f>
        <v>#REF!</v>
      </c>
      <c r="D371" s="145" t="e">
        <f>#REF!</f>
        <v>#REF!</v>
      </c>
      <c r="E371" s="145" t="e">
        <f>#REF!</f>
        <v>#REF!</v>
      </c>
      <c r="F371" s="147" t="e">
        <f>#REF!</f>
        <v>#REF!</v>
      </c>
      <c r="G371" s="148" t="e">
        <f>#REF!</f>
        <v>#REF!</v>
      </c>
      <c r="H371" s="148" t="s">
        <v>193</v>
      </c>
      <c r="I371" s="148"/>
      <c r="J371" s="142" t="str">
        <f>'YARIŞMA BİLGİLERİ'!$F$21</f>
        <v>Master Kadınlar</v>
      </c>
      <c r="K371" s="145" t="str">
        <f t="shared" si="7"/>
        <v>İZMİR-Masterler Türkiye Şampiyonası</v>
      </c>
      <c r="L371" s="196" t="e">
        <f>#REF!</f>
        <v>#REF!</v>
      </c>
      <c r="M371" s="146" t="s">
        <v>186</v>
      </c>
    </row>
    <row r="372" spans="1:13" s="138" customFormat="1" ht="26.25" customHeight="1" x14ac:dyDescent="0.2">
      <c r="A372" s="140">
        <v>370</v>
      </c>
      <c r="B372" s="151" t="s">
        <v>194</v>
      </c>
      <c r="C372" s="141" t="e">
        <f>#REF!</f>
        <v>#REF!</v>
      </c>
      <c r="D372" s="145" t="e">
        <f>#REF!</f>
        <v>#REF!</v>
      </c>
      <c r="E372" s="145" t="e">
        <f>#REF!</f>
        <v>#REF!</v>
      </c>
      <c r="F372" s="147" t="e">
        <f>#REF!</f>
        <v>#REF!</v>
      </c>
      <c r="G372" s="148" t="e">
        <f>#REF!</f>
        <v>#REF!</v>
      </c>
      <c r="H372" s="148" t="s">
        <v>193</v>
      </c>
      <c r="I372" s="148"/>
      <c r="J372" s="142" t="str">
        <f>'YARIŞMA BİLGİLERİ'!$F$21</f>
        <v>Master Kadınlar</v>
      </c>
      <c r="K372" s="145" t="str">
        <f t="shared" ref="K372:K435" si="10">CONCATENATE(K$1,"-",A$1)</f>
        <v>İZMİR-Masterler Türkiye Şampiyonası</v>
      </c>
      <c r="L372" s="196" t="e">
        <f>#REF!</f>
        <v>#REF!</v>
      </c>
      <c r="M372" s="146" t="s">
        <v>186</v>
      </c>
    </row>
    <row r="373" spans="1:13" s="138" customFormat="1" ht="26.25" customHeight="1" x14ac:dyDescent="0.2">
      <c r="A373" s="140">
        <v>371</v>
      </c>
      <c r="B373" s="151" t="s">
        <v>194</v>
      </c>
      <c r="C373" s="141" t="e">
        <f>#REF!</f>
        <v>#REF!</v>
      </c>
      <c r="D373" s="145" t="e">
        <f>#REF!</f>
        <v>#REF!</v>
      </c>
      <c r="E373" s="145" t="e">
        <f>#REF!</f>
        <v>#REF!</v>
      </c>
      <c r="F373" s="147" t="e">
        <f>#REF!</f>
        <v>#REF!</v>
      </c>
      <c r="G373" s="148" t="e">
        <f>#REF!</f>
        <v>#REF!</v>
      </c>
      <c r="H373" s="148" t="s">
        <v>193</v>
      </c>
      <c r="I373" s="148"/>
      <c r="J373" s="142" t="str">
        <f>'YARIŞMA BİLGİLERİ'!$F$21</f>
        <v>Master Kadınlar</v>
      </c>
      <c r="K373" s="145" t="str">
        <f t="shared" si="10"/>
        <v>İZMİR-Masterler Türkiye Şampiyonası</v>
      </c>
      <c r="L373" s="196" t="e">
        <f>#REF!</f>
        <v>#REF!</v>
      </c>
      <c r="M373" s="146" t="s">
        <v>186</v>
      </c>
    </row>
    <row r="374" spans="1:13" s="138" customFormat="1" ht="26.25" customHeight="1" x14ac:dyDescent="0.2">
      <c r="A374" s="140">
        <v>372</v>
      </c>
      <c r="B374" s="151" t="s">
        <v>194</v>
      </c>
      <c r="C374" s="141" t="e">
        <f>#REF!</f>
        <v>#REF!</v>
      </c>
      <c r="D374" s="145" t="e">
        <f>#REF!</f>
        <v>#REF!</v>
      </c>
      <c r="E374" s="145" t="e">
        <f>#REF!</f>
        <v>#REF!</v>
      </c>
      <c r="F374" s="147" t="e">
        <f>#REF!</f>
        <v>#REF!</v>
      </c>
      <c r="G374" s="148" t="e">
        <f>#REF!</f>
        <v>#REF!</v>
      </c>
      <c r="H374" s="148" t="s">
        <v>193</v>
      </c>
      <c r="I374" s="148"/>
      <c r="J374" s="142" t="str">
        <f>'YARIŞMA BİLGİLERİ'!$F$21</f>
        <v>Master Kadınlar</v>
      </c>
      <c r="K374" s="145" t="str">
        <f t="shared" si="10"/>
        <v>İZMİR-Masterler Türkiye Şampiyonası</v>
      </c>
      <c r="L374" s="196" t="e">
        <f>#REF!</f>
        <v>#REF!</v>
      </c>
      <c r="M374" s="146" t="s">
        <v>186</v>
      </c>
    </row>
    <row r="375" spans="1:13" s="138" customFormat="1" ht="26.25" customHeight="1" x14ac:dyDescent="0.2">
      <c r="A375" s="140">
        <v>373</v>
      </c>
      <c r="B375" s="151" t="s">
        <v>194</v>
      </c>
      <c r="C375" s="141" t="e">
        <f>#REF!</f>
        <v>#REF!</v>
      </c>
      <c r="D375" s="145" t="e">
        <f>#REF!</f>
        <v>#REF!</v>
      </c>
      <c r="E375" s="145" t="e">
        <f>#REF!</f>
        <v>#REF!</v>
      </c>
      <c r="F375" s="147" t="e">
        <f>#REF!</f>
        <v>#REF!</v>
      </c>
      <c r="G375" s="148" t="e">
        <f>#REF!</f>
        <v>#REF!</v>
      </c>
      <c r="H375" s="148" t="s">
        <v>193</v>
      </c>
      <c r="I375" s="148"/>
      <c r="J375" s="142" t="str">
        <f>'YARIŞMA BİLGİLERİ'!$F$21</f>
        <v>Master Kadınlar</v>
      </c>
      <c r="K375" s="145" t="str">
        <f t="shared" si="10"/>
        <v>İZMİR-Masterler Türkiye Şampiyonası</v>
      </c>
      <c r="L375" s="196" t="e">
        <f>#REF!</f>
        <v>#REF!</v>
      </c>
      <c r="M375" s="146" t="s">
        <v>186</v>
      </c>
    </row>
    <row r="376" spans="1:13" s="138" customFormat="1" ht="26.25" customHeight="1" x14ac:dyDescent="0.2">
      <c r="A376" s="140">
        <v>374</v>
      </c>
      <c r="B376" s="151" t="s">
        <v>194</v>
      </c>
      <c r="C376" s="141" t="e">
        <f>#REF!</f>
        <v>#REF!</v>
      </c>
      <c r="D376" s="145" t="e">
        <f>#REF!</f>
        <v>#REF!</v>
      </c>
      <c r="E376" s="145" t="e">
        <f>#REF!</f>
        <v>#REF!</v>
      </c>
      <c r="F376" s="147" t="e">
        <f>#REF!</f>
        <v>#REF!</v>
      </c>
      <c r="G376" s="148" t="e">
        <f>#REF!</f>
        <v>#REF!</v>
      </c>
      <c r="H376" s="148" t="s">
        <v>193</v>
      </c>
      <c r="I376" s="148"/>
      <c r="J376" s="142" t="str">
        <f>'YARIŞMA BİLGİLERİ'!$F$21</f>
        <v>Master Kadınlar</v>
      </c>
      <c r="K376" s="145" t="str">
        <f t="shared" si="10"/>
        <v>İZMİR-Masterler Türkiye Şampiyonası</v>
      </c>
      <c r="L376" s="196" t="e">
        <f>#REF!</f>
        <v>#REF!</v>
      </c>
      <c r="M376" s="146" t="s">
        <v>186</v>
      </c>
    </row>
    <row r="377" spans="1:13" s="138" customFormat="1" ht="26.25" customHeight="1" x14ac:dyDescent="0.2">
      <c r="A377" s="140">
        <v>375</v>
      </c>
      <c r="B377" s="151" t="s">
        <v>194</v>
      </c>
      <c r="C377" s="141" t="e">
        <f>#REF!</f>
        <v>#REF!</v>
      </c>
      <c r="D377" s="145" t="e">
        <f>#REF!</f>
        <v>#REF!</v>
      </c>
      <c r="E377" s="145" t="e">
        <f>#REF!</f>
        <v>#REF!</v>
      </c>
      <c r="F377" s="147" t="e">
        <f>#REF!</f>
        <v>#REF!</v>
      </c>
      <c r="G377" s="148" t="e">
        <f>#REF!</f>
        <v>#REF!</v>
      </c>
      <c r="H377" s="148" t="s">
        <v>193</v>
      </c>
      <c r="I377" s="148"/>
      <c r="J377" s="142" t="str">
        <f>'YARIŞMA BİLGİLERİ'!$F$21</f>
        <v>Master Kadınlar</v>
      </c>
      <c r="K377" s="145" t="str">
        <f t="shared" si="10"/>
        <v>İZMİR-Masterler Türkiye Şampiyonası</v>
      </c>
      <c r="L377" s="196" t="e">
        <f>#REF!</f>
        <v>#REF!</v>
      </c>
      <c r="M377" s="146" t="s">
        <v>186</v>
      </c>
    </row>
    <row r="378" spans="1:13" s="138" customFormat="1" ht="26.25" customHeight="1" x14ac:dyDescent="0.2">
      <c r="A378" s="140">
        <v>376</v>
      </c>
      <c r="B378" s="151" t="s">
        <v>194</v>
      </c>
      <c r="C378" s="141" t="e">
        <f>#REF!</f>
        <v>#REF!</v>
      </c>
      <c r="D378" s="145" t="e">
        <f>#REF!</f>
        <v>#REF!</v>
      </c>
      <c r="E378" s="145" t="e">
        <f>#REF!</f>
        <v>#REF!</v>
      </c>
      <c r="F378" s="147" t="e">
        <f>#REF!</f>
        <v>#REF!</v>
      </c>
      <c r="G378" s="148" t="e">
        <f>#REF!</f>
        <v>#REF!</v>
      </c>
      <c r="H378" s="148" t="s">
        <v>193</v>
      </c>
      <c r="I378" s="148"/>
      <c r="J378" s="142" t="str">
        <f>'YARIŞMA BİLGİLERİ'!$F$21</f>
        <v>Master Kadınlar</v>
      </c>
      <c r="K378" s="145" t="str">
        <f t="shared" si="10"/>
        <v>İZMİR-Masterler Türkiye Şampiyonası</v>
      </c>
      <c r="L378" s="196" t="e">
        <f>#REF!</f>
        <v>#REF!</v>
      </c>
      <c r="M378" s="146" t="s">
        <v>186</v>
      </c>
    </row>
    <row r="379" spans="1:13" s="138" customFormat="1" ht="26.25" customHeight="1" x14ac:dyDescent="0.2">
      <c r="A379" s="140">
        <v>377</v>
      </c>
      <c r="B379" s="151" t="s">
        <v>194</v>
      </c>
      <c r="C379" s="141" t="e">
        <f>#REF!</f>
        <v>#REF!</v>
      </c>
      <c r="D379" s="145" t="e">
        <f>#REF!</f>
        <v>#REF!</v>
      </c>
      <c r="E379" s="145" t="e">
        <f>#REF!</f>
        <v>#REF!</v>
      </c>
      <c r="F379" s="147" t="e">
        <f>#REF!</f>
        <v>#REF!</v>
      </c>
      <c r="G379" s="148" t="e">
        <f>#REF!</f>
        <v>#REF!</v>
      </c>
      <c r="H379" s="148" t="s">
        <v>193</v>
      </c>
      <c r="I379" s="148"/>
      <c r="J379" s="142" t="str">
        <f>'YARIŞMA BİLGİLERİ'!$F$21</f>
        <v>Master Kadınlar</v>
      </c>
      <c r="K379" s="145" t="str">
        <f t="shared" si="10"/>
        <v>İZMİR-Masterler Türkiye Şampiyonası</v>
      </c>
      <c r="L379" s="196" t="e">
        <f>#REF!</f>
        <v>#REF!</v>
      </c>
      <c r="M379" s="146" t="s">
        <v>186</v>
      </c>
    </row>
    <row r="380" spans="1:13" s="138" customFormat="1" ht="26.25" customHeight="1" x14ac:dyDescent="0.2">
      <c r="A380" s="140">
        <v>378</v>
      </c>
      <c r="B380" s="151" t="s">
        <v>194</v>
      </c>
      <c r="C380" s="141" t="e">
        <f>#REF!</f>
        <v>#REF!</v>
      </c>
      <c r="D380" s="145" t="e">
        <f>#REF!</f>
        <v>#REF!</v>
      </c>
      <c r="E380" s="145" t="e">
        <f>#REF!</f>
        <v>#REF!</v>
      </c>
      <c r="F380" s="147" t="e">
        <f>#REF!</f>
        <v>#REF!</v>
      </c>
      <c r="G380" s="148" t="e">
        <f>#REF!</f>
        <v>#REF!</v>
      </c>
      <c r="H380" s="148" t="s">
        <v>193</v>
      </c>
      <c r="I380" s="148"/>
      <c r="J380" s="142" t="str">
        <f>'YARIŞMA BİLGİLERİ'!$F$21</f>
        <v>Master Kadınlar</v>
      </c>
      <c r="K380" s="145" t="str">
        <f t="shared" si="10"/>
        <v>İZMİR-Masterler Türkiye Şampiyonası</v>
      </c>
      <c r="L380" s="196" t="e">
        <f>#REF!</f>
        <v>#REF!</v>
      </c>
      <c r="M380" s="146" t="s">
        <v>186</v>
      </c>
    </row>
    <row r="381" spans="1:13" s="138" customFormat="1" ht="26.25" customHeight="1" x14ac:dyDescent="0.2">
      <c r="A381" s="140">
        <v>379</v>
      </c>
      <c r="B381" s="151" t="s">
        <v>194</v>
      </c>
      <c r="C381" s="141" t="e">
        <f>#REF!</f>
        <v>#REF!</v>
      </c>
      <c r="D381" s="145" t="e">
        <f>#REF!</f>
        <v>#REF!</v>
      </c>
      <c r="E381" s="145" t="e">
        <f>#REF!</f>
        <v>#REF!</v>
      </c>
      <c r="F381" s="147" t="e">
        <f>#REF!</f>
        <v>#REF!</v>
      </c>
      <c r="G381" s="148" t="e">
        <f>#REF!</f>
        <v>#REF!</v>
      </c>
      <c r="H381" s="148" t="s">
        <v>193</v>
      </c>
      <c r="I381" s="148"/>
      <c r="J381" s="142" t="str">
        <f>'YARIŞMA BİLGİLERİ'!$F$21</f>
        <v>Master Kadınlar</v>
      </c>
      <c r="K381" s="145" t="str">
        <f t="shared" si="10"/>
        <v>İZMİR-Masterler Türkiye Şampiyonası</v>
      </c>
      <c r="L381" s="196" t="e">
        <f>#REF!</f>
        <v>#REF!</v>
      </c>
      <c r="M381" s="146" t="s">
        <v>186</v>
      </c>
    </row>
    <row r="382" spans="1:13" s="138" customFormat="1" ht="26.25" customHeight="1" x14ac:dyDescent="0.2">
      <c r="A382" s="140">
        <v>380</v>
      </c>
      <c r="B382" s="151" t="s">
        <v>194</v>
      </c>
      <c r="C382" s="141" t="e">
        <f>#REF!</f>
        <v>#REF!</v>
      </c>
      <c r="D382" s="145" t="e">
        <f>#REF!</f>
        <v>#REF!</v>
      </c>
      <c r="E382" s="145" t="e">
        <f>#REF!</f>
        <v>#REF!</v>
      </c>
      <c r="F382" s="147" t="e">
        <f>#REF!</f>
        <v>#REF!</v>
      </c>
      <c r="G382" s="148" t="e">
        <f>#REF!</f>
        <v>#REF!</v>
      </c>
      <c r="H382" s="148" t="s">
        <v>193</v>
      </c>
      <c r="I382" s="148"/>
      <c r="J382" s="142" t="str">
        <f>'YARIŞMA BİLGİLERİ'!$F$21</f>
        <v>Master Kadınlar</v>
      </c>
      <c r="K382" s="145" t="str">
        <f t="shared" si="10"/>
        <v>İZMİR-Masterler Türkiye Şampiyonası</v>
      </c>
      <c r="L382" s="196" t="e">
        <f>#REF!</f>
        <v>#REF!</v>
      </c>
      <c r="M382" s="146" t="s">
        <v>186</v>
      </c>
    </row>
    <row r="383" spans="1:13" s="138" customFormat="1" ht="26.25" customHeight="1" x14ac:dyDescent="0.2">
      <c r="A383" s="140">
        <v>381</v>
      </c>
      <c r="B383" s="151" t="s">
        <v>194</v>
      </c>
      <c r="C383" s="141" t="e">
        <f>#REF!</f>
        <v>#REF!</v>
      </c>
      <c r="D383" s="145" t="e">
        <f>#REF!</f>
        <v>#REF!</v>
      </c>
      <c r="E383" s="145" t="e">
        <f>#REF!</f>
        <v>#REF!</v>
      </c>
      <c r="F383" s="147" t="e">
        <f>#REF!</f>
        <v>#REF!</v>
      </c>
      <c r="G383" s="148" t="e">
        <f>#REF!</f>
        <v>#REF!</v>
      </c>
      <c r="H383" s="148" t="s">
        <v>193</v>
      </c>
      <c r="I383" s="148"/>
      <c r="J383" s="142" t="str">
        <f>'YARIŞMA BİLGİLERİ'!$F$21</f>
        <v>Master Kadınlar</v>
      </c>
      <c r="K383" s="145" t="str">
        <f t="shared" si="10"/>
        <v>İZMİR-Masterler Türkiye Şampiyonası</v>
      </c>
      <c r="L383" s="196" t="e">
        <f>#REF!</f>
        <v>#REF!</v>
      </c>
      <c r="M383" s="146" t="s">
        <v>186</v>
      </c>
    </row>
    <row r="384" spans="1:13" s="138" customFormat="1" ht="26.25" customHeight="1" x14ac:dyDescent="0.2">
      <c r="A384" s="140">
        <v>382</v>
      </c>
      <c r="B384" s="151" t="s">
        <v>194</v>
      </c>
      <c r="C384" s="141" t="e">
        <f>#REF!</f>
        <v>#REF!</v>
      </c>
      <c r="D384" s="145" t="e">
        <f>#REF!</f>
        <v>#REF!</v>
      </c>
      <c r="E384" s="145" t="e">
        <f>#REF!</f>
        <v>#REF!</v>
      </c>
      <c r="F384" s="147" t="e">
        <f>#REF!</f>
        <v>#REF!</v>
      </c>
      <c r="G384" s="148" t="e">
        <f>#REF!</f>
        <v>#REF!</v>
      </c>
      <c r="H384" s="148" t="s">
        <v>193</v>
      </c>
      <c r="I384" s="148"/>
      <c r="J384" s="142" t="str">
        <f>'YARIŞMA BİLGİLERİ'!$F$21</f>
        <v>Master Kadınlar</v>
      </c>
      <c r="K384" s="145" t="str">
        <f t="shared" si="10"/>
        <v>İZMİR-Masterler Türkiye Şampiyonası</v>
      </c>
      <c r="L384" s="196" t="e">
        <f>#REF!</f>
        <v>#REF!</v>
      </c>
      <c r="M384" s="146" t="s">
        <v>186</v>
      </c>
    </row>
    <row r="385" spans="1:13" s="138" customFormat="1" ht="26.25" customHeight="1" x14ac:dyDescent="0.2">
      <c r="A385" s="140">
        <v>383</v>
      </c>
      <c r="B385" s="151" t="s">
        <v>194</v>
      </c>
      <c r="C385" s="141" t="e">
        <f>#REF!</f>
        <v>#REF!</v>
      </c>
      <c r="D385" s="145" t="e">
        <f>#REF!</f>
        <v>#REF!</v>
      </c>
      <c r="E385" s="145" t="e">
        <f>#REF!</f>
        <v>#REF!</v>
      </c>
      <c r="F385" s="147" t="e">
        <f>#REF!</f>
        <v>#REF!</v>
      </c>
      <c r="G385" s="148" t="e">
        <f>#REF!</f>
        <v>#REF!</v>
      </c>
      <c r="H385" s="148" t="s">
        <v>193</v>
      </c>
      <c r="I385" s="148"/>
      <c r="J385" s="142" t="str">
        <f>'YARIŞMA BİLGİLERİ'!$F$21</f>
        <v>Master Kadınlar</v>
      </c>
      <c r="K385" s="145" t="str">
        <f t="shared" si="10"/>
        <v>İZMİR-Masterler Türkiye Şampiyonası</v>
      </c>
      <c r="L385" s="196" t="e">
        <f>#REF!</f>
        <v>#REF!</v>
      </c>
      <c r="M385" s="146" t="s">
        <v>186</v>
      </c>
    </row>
    <row r="386" spans="1:13" s="138" customFormat="1" ht="26.25" customHeight="1" x14ac:dyDescent="0.2">
      <c r="A386" s="140">
        <v>384</v>
      </c>
      <c r="B386" s="151" t="s">
        <v>194</v>
      </c>
      <c r="C386" s="141" t="e">
        <f>#REF!</f>
        <v>#REF!</v>
      </c>
      <c r="D386" s="145" t="e">
        <f>#REF!</f>
        <v>#REF!</v>
      </c>
      <c r="E386" s="145" t="e">
        <f>#REF!</f>
        <v>#REF!</v>
      </c>
      <c r="F386" s="147" t="e">
        <f>#REF!</f>
        <v>#REF!</v>
      </c>
      <c r="G386" s="148" t="e">
        <f>#REF!</f>
        <v>#REF!</v>
      </c>
      <c r="H386" s="148" t="s">
        <v>193</v>
      </c>
      <c r="I386" s="148"/>
      <c r="J386" s="142" t="str">
        <f>'YARIŞMA BİLGİLERİ'!$F$21</f>
        <v>Master Kadınlar</v>
      </c>
      <c r="K386" s="145" t="str">
        <f t="shared" si="10"/>
        <v>İZMİR-Masterler Türkiye Şampiyonası</v>
      </c>
      <c r="L386" s="196" t="e">
        <f>#REF!</f>
        <v>#REF!</v>
      </c>
      <c r="M386" s="146" t="s">
        <v>186</v>
      </c>
    </row>
    <row r="387" spans="1:13" s="138" customFormat="1" ht="26.25" customHeight="1" x14ac:dyDescent="0.2">
      <c r="A387" s="140">
        <v>385</v>
      </c>
      <c r="B387" s="151" t="s">
        <v>194</v>
      </c>
      <c r="C387" s="141" t="e">
        <f>#REF!</f>
        <v>#REF!</v>
      </c>
      <c r="D387" s="145" t="e">
        <f>#REF!</f>
        <v>#REF!</v>
      </c>
      <c r="E387" s="145" t="e">
        <f>#REF!</f>
        <v>#REF!</v>
      </c>
      <c r="F387" s="147" t="e">
        <f>#REF!</f>
        <v>#REF!</v>
      </c>
      <c r="G387" s="148" t="e">
        <f>#REF!</f>
        <v>#REF!</v>
      </c>
      <c r="H387" s="148" t="s">
        <v>193</v>
      </c>
      <c r="I387" s="148"/>
      <c r="J387" s="142" t="str">
        <f>'YARIŞMA BİLGİLERİ'!$F$21</f>
        <v>Master Kadınlar</v>
      </c>
      <c r="K387" s="145" t="str">
        <f t="shared" si="10"/>
        <v>İZMİR-Masterler Türkiye Şampiyonası</v>
      </c>
      <c r="L387" s="196" t="e">
        <f>#REF!</f>
        <v>#REF!</v>
      </c>
      <c r="M387" s="146" t="s">
        <v>186</v>
      </c>
    </row>
    <row r="388" spans="1:13" s="138" customFormat="1" ht="26.25" customHeight="1" x14ac:dyDescent="0.2">
      <c r="A388" s="140">
        <v>386</v>
      </c>
      <c r="B388" s="151" t="s">
        <v>194</v>
      </c>
      <c r="C388" s="141" t="e">
        <f>#REF!</f>
        <v>#REF!</v>
      </c>
      <c r="D388" s="145" t="e">
        <f>#REF!</f>
        <v>#REF!</v>
      </c>
      <c r="E388" s="145" t="e">
        <f>#REF!</f>
        <v>#REF!</v>
      </c>
      <c r="F388" s="147" t="e">
        <f>#REF!</f>
        <v>#REF!</v>
      </c>
      <c r="G388" s="148" t="e">
        <f>#REF!</f>
        <v>#REF!</v>
      </c>
      <c r="H388" s="148" t="s">
        <v>193</v>
      </c>
      <c r="I388" s="148"/>
      <c r="J388" s="142" t="str">
        <f>'YARIŞMA BİLGİLERİ'!$F$21</f>
        <v>Master Kadınlar</v>
      </c>
      <c r="K388" s="145" t="str">
        <f t="shared" si="10"/>
        <v>İZMİR-Masterler Türkiye Şampiyonası</v>
      </c>
      <c r="L388" s="196" t="e">
        <f>#REF!</f>
        <v>#REF!</v>
      </c>
      <c r="M388" s="146" t="s">
        <v>186</v>
      </c>
    </row>
    <row r="389" spans="1:13" s="138" customFormat="1" ht="26.25" customHeight="1" x14ac:dyDescent="0.2">
      <c r="A389" s="140">
        <v>387</v>
      </c>
      <c r="B389" s="151" t="s">
        <v>194</v>
      </c>
      <c r="C389" s="141" t="e">
        <f>#REF!</f>
        <v>#REF!</v>
      </c>
      <c r="D389" s="145" t="e">
        <f>#REF!</f>
        <v>#REF!</v>
      </c>
      <c r="E389" s="145" t="e">
        <f>#REF!</f>
        <v>#REF!</v>
      </c>
      <c r="F389" s="147" t="e">
        <f>#REF!</f>
        <v>#REF!</v>
      </c>
      <c r="G389" s="148" t="e">
        <f>#REF!</f>
        <v>#REF!</v>
      </c>
      <c r="H389" s="148" t="s">
        <v>193</v>
      </c>
      <c r="I389" s="148"/>
      <c r="J389" s="142" t="str">
        <f>'YARIŞMA BİLGİLERİ'!$F$21</f>
        <v>Master Kadınlar</v>
      </c>
      <c r="K389" s="145" t="str">
        <f t="shared" si="10"/>
        <v>İZMİR-Masterler Türkiye Şampiyonası</v>
      </c>
      <c r="L389" s="196" t="e">
        <f>#REF!</f>
        <v>#REF!</v>
      </c>
      <c r="M389" s="146" t="s">
        <v>186</v>
      </c>
    </row>
    <row r="390" spans="1:13" s="138" customFormat="1" ht="26.25" customHeight="1" x14ac:dyDescent="0.2">
      <c r="A390" s="140">
        <v>388</v>
      </c>
      <c r="B390" s="151" t="s">
        <v>194</v>
      </c>
      <c r="C390" s="141" t="e">
        <f>#REF!</f>
        <v>#REF!</v>
      </c>
      <c r="D390" s="145" t="e">
        <f>#REF!</f>
        <v>#REF!</v>
      </c>
      <c r="E390" s="145" t="e">
        <f>#REF!</f>
        <v>#REF!</v>
      </c>
      <c r="F390" s="147" t="e">
        <f>#REF!</f>
        <v>#REF!</v>
      </c>
      <c r="G390" s="148" t="e">
        <f>#REF!</f>
        <v>#REF!</v>
      </c>
      <c r="H390" s="148" t="s">
        <v>193</v>
      </c>
      <c r="I390" s="148"/>
      <c r="J390" s="142" t="str">
        <f>'YARIŞMA BİLGİLERİ'!$F$21</f>
        <v>Master Kadınlar</v>
      </c>
      <c r="K390" s="145" t="str">
        <f t="shared" si="10"/>
        <v>İZMİR-Masterler Türkiye Şampiyonası</v>
      </c>
      <c r="L390" s="196" t="e">
        <f>#REF!</f>
        <v>#REF!</v>
      </c>
      <c r="M390" s="146" t="s">
        <v>186</v>
      </c>
    </row>
    <row r="391" spans="1:13" s="138" customFormat="1" ht="26.25" customHeight="1" x14ac:dyDescent="0.2">
      <c r="A391" s="140">
        <v>389</v>
      </c>
      <c r="B391" s="151" t="s">
        <v>194</v>
      </c>
      <c r="C391" s="141" t="e">
        <f>#REF!</f>
        <v>#REF!</v>
      </c>
      <c r="D391" s="145" t="e">
        <f>#REF!</f>
        <v>#REF!</v>
      </c>
      <c r="E391" s="145" t="e">
        <f>#REF!</f>
        <v>#REF!</v>
      </c>
      <c r="F391" s="147" t="e">
        <f>#REF!</f>
        <v>#REF!</v>
      </c>
      <c r="G391" s="148" t="e">
        <f>#REF!</f>
        <v>#REF!</v>
      </c>
      <c r="H391" s="148" t="s">
        <v>193</v>
      </c>
      <c r="I391" s="148"/>
      <c r="J391" s="142" t="str">
        <f>'YARIŞMA BİLGİLERİ'!$F$21</f>
        <v>Master Kadınlar</v>
      </c>
      <c r="K391" s="145" t="str">
        <f t="shared" si="10"/>
        <v>İZMİR-Masterler Türkiye Şampiyonası</v>
      </c>
      <c r="L391" s="196" t="e">
        <f>#REF!</f>
        <v>#REF!</v>
      </c>
      <c r="M391" s="146" t="s">
        <v>186</v>
      </c>
    </row>
    <row r="392" spans="1:13" s="138" customFormat="1" ht="26.25" customHeight="1" x14ac:dyDescent="0.2">
      <c r="A392" s="140">
        <v>390</v>
      </c>
      <c r="B392" s="151" t="s">
        <v>194</v>
      </c>
      <c r="C392" s="141" t="e">
        <f>#REF!</f>
        <v>#REF!</v>
      </c>
      <c r="D392" s="145" t="e">
        <f>#REF!</f>
        <v>#REF!</v>
      </c>
      <c r="E392" s="145" t="e">
        <f>#REF!</f>
        <v>#REF!</v>
      </c>
      <c r="F392" s="147" t="e">
        <f>#REF!</f>
        <v>#REF!</v>
      </c>
      <c r="G392" s="148" t="e">
        <f>#REF!</f>
        <v>#REF!</v>
      </c>
      <c r="H392" s="148" t="s">
        <v>193</v>
      </c>
      <c r="I392" s="148"/>
      <c r="J392" s="142" t="str">
        <f>'YARIŞMA BİLGİLERİ'!$F$21</f>
        <v>Master Kadınlar</v>
      </c>
      <c r="K392" s="145" t="str">
        <f t="shared" si="10"/>
        <v>İZMİR-Masterler Türkiye Şampiyonası</v>
      </c>
      <c r="L392" s="196" t="e">
        <f>#REF!</f>
        <v>#REF!</v>
      </c>
      <c r="M392" s="146" t="s">
        <v>186</v>
      </c>
    </row>
    <row r="393" spans="1:13" s="138" customFormat="1" ht="26.25" customHeight="1" x14ac:dyDescent="0.2">
      <c r="A393" s="140">
        <v>391</v>
      </c>
      <c r="B393" s="151" t="s">
        <v>194</v>
      </c>
      <c r="C393" s="141" t="e">
        <f>#REF!</f>
        <v>#REF!</v>
      </c>
      <c r="D393" s="145" t="e">
        <f>#REF!</f>
        <v>#REF!</v>
      </c>
      <c r="E393" s="145" t="e">
        <f>#REF!</f>
        <v>#REF!</v>
      </c>
      <c r="F393" s="147" t="e">
        <f>#REF!</f>
        <v>#REF!</v>
      </c>
      <c r="G393" s="148" t="e">
        <f>#REF!</f>
        <v>#REF!</v>
      </c>
      <c r="H393" s="148" t="s">
        <v>193</v>
      </c>
      <c r="I393" s="148"/>
      <c r="J393" s="142" t="str">
        <f>'YARIŞMA BİLGİLERİ'!$F$21</f>
        <v>Master Kadınlar</v>
      </c>
      <c r="K393" s="145" t="str">
        <f t="shared" si="10"/>
        <v>İZMİR-Masterler Türkiye Şampiyonası</v>
      </c>
      <c r="L393" s="196" t="e">
        <f>#REF!</f>
        <v>#REF!</v>
      </c>
      <c r="M393" s="146" t="s">
        <v>186</v>
      </c>
    </row>
    <row r="394" spans="1:13" s="138" customFormat="1" ht="26.25" customHeight="1" x14ac:dyDescent="0.2">
      <c r="A394" s="140">
        <v>392</v>
      </c>
      <c r="B394" s="151" t="s">
        <v>194</v>
      </c>
      <c r="C394" s="141" t="e">
        <f>#REF!</f>
        <v>#REF!</v>
      </c>
      <c r="D394" s="145" t="e">
        <f>#REF!</f>
        <v>#REF!</v>
      </c>
      <c r="E394" s="145" t="e">
        <f>#REF!</f>
        <v>#REF!</v>
      </c>
      <c r="F394" s="147" t="e">
        <f>#REF!</f>
        <v>#REF!</v>
      </c>
      <c r="G394" s="148" t="e">
        <f>#REF!</f>
        <v>#REF!</v>
      </c>
      <c r="H394" s="148" t="s">
        <v>193</v>
      </c>
      <c r="I394" s="148"/>
      <c r="J394" s="142" t="str">
        <f>'YARIŞMA BİLGİLERİ'!$F$21</f>
        <v>Master Kadınlar</v>
      </c>
      <c r="K394" s="145" t="str">
        <f t="shared" si="10"/>
        <v>İZMİR-Masterler Türkiye Şampiyonası</v>
      </c>
      <c r="L394" s="196" t="e">
        <f>#REF!</f>
        <v>#REF!</v>
      </c>
      <c r="M394" s="146" t="s">
        <v>186</v>
      </c>
    </row>
    <row r="395" spans="1:13" s="138" customFormat="1" ht="26.25" customHeight="1" x14ac:dyDescent="0.2">
      <c r="A395" s="140">
        <v>393</v>
      </c>
      <c r="B395" s="151" t="s">
        <v>194</v>
      </c>
      <c r="C395" s="141" t="e">
        <f>#REF!</f>
        <v>#REF!</v>
      </c>
      <c r="D395" s="145" t="e">
        <f>#REF!</f>
        <v>#REF!</v>
      </c>
      <c r="E395" s="145" t="e">
        <f>#REF!</f>
        <v>#REF!</v>
      </c>
      <c r="F395" s="147" t="e">
        <f>#REF!</f>
        <v>#REF!</v>
      </c>
      <c r="G395" s="148" t="e">
        <f>#REF!</f>
        <v>#REF!</v>
      </c>
      <c r="H395" s="148" t="s">
        <v>193</v>
      </c>
      <c r="I395" s="148"/>
      <c r="J395" s="142" t="str">
        <f>'YARIŞMA BİLGİLERİ'!$F$21</f>
        <v>Master Kadınlar</v>
      </c>
      <c r="K395" s="145" t="str">
        <f t="shared" si="10"/>
        <v>İZMİR-Masterler Türkiye Şampiyonası</v>
      </c>
      <c r="L395" s="196" t="e">
        <f>#REF!</f>
        <v>#REF!</v>
      </c>
      <c r="M395" s="146" t="s">
        <v>186</v>
      </c>
    </row>
    <row r="396" spans="1:13" s="138" customFormat="1" ht="26.25" customHeight="1" x14ac:dyDescent="0.2">
      <c r="A396" s="140">
        <v>394</v>
      </c>
      <c r="B396" s="151" t="s">
        <v>194</v>
      </c>
      <c r="C396" s="141" t="e">
        <f>#REF!</f>
        <v>#REF!</v>
      </c>
      <c r="D396" s="145" t="e">
        <f>#REF!</f>
        <v>#REF!</v>
      </c>
      <c r="E396" s="145" t="e">
        <f>#REF!</f>
        <v>#REF!</v>
      </c>
      <c r="F396" s="147" t="e">
        <f>#REF!</f>
        <v>#REF!</v>
      </c>
      <c r="G396" s="148" t="e">
        <f>#REF!</f>
        <v>#REF!</v>
      </c>
      <c r="H396" s="148" t="s">
        <v>193</v>
      </c>
      <c r="I396" s="148"/>
      <c r="J396" s="142" t="str">
        <f>'YARIŞMA BİLGİLERİ'!$F$21</f>
        <v>Master Kadınlar</v>
      </c>
      <c r="K396" s="145" t="str">
        <f t="shared" si="10"/>
        <v>İZMİR-Masterler Türkiye Şampiyonası</v>
      </c>
      <c r="L396" s="196" t="e">
        <f>#REF!</f>
        <v>#REF!</v>
      </c>
      <c r="M396" s="146" t="s">
        <v>186</v>
      </c>
    </row>
    <row r="397" spans="1:13" s="138" customFormat="1" ht="26.25" customHeight="1" x14ac:dyDescent="0.2">
      <c r="A397" s="140">
        <v>395</v>
      </c>
      <c r="B397" s="151" t="s">
        <v>194</v>
      </c>
      <c r="C397" s="141" t="e">
        <f>#REF!</f>
        <v>#REF!</v>
      </c>
      <c r="D397" s="145" t="e">
        <f>#REF!</f>
        <v>#REF!</v>
      </c>
      <c r="E397" s="145" t="e">
        <f>#REF!</f>
        <v>#REF!</v>
      </c>
      <c r="F397" s="147" t="e">
        <f>#REF!</f>
        <v>#REF!</v>
      </c>
      <c r="G397" s="148" t="e">
        <f>#REF!</f>
        <v>#REF!</v>
      </c>
      <c r="H397" s="148" t="s">
        <v>193</v>
      </c>
      <c r="I397" s="148"/>
      <c r="J397" s="142" t="str">
        <f>'YARIŞMA BİLGİLERİ'!$F$21</f>
        <v>Master Kadınlar</v>
      </c>
      <c r="K397" s="145" t="str">
        <f t="shared" si="10"/>
        <v>İZMİR-Masterler Türkiye Şampiyonası</v>
      </c>
      <c r="L397" s="196" t="e">
        <f>#REF!</f>
        <v>#REF!</v>
      </c>
      <c r="M397" s="146" t="s">
        <v>186</v>
      </c>
    </row>
    <row r="398" spans="1:13" s="138" customFormat="1" ht="26.25" customHeight="1" x14ac:dyDescent="0.2">
      <c r="A398" s="140">
        <v>396</v>
      </c>
      <c r="B398" s="151" t="s">
        <v>194</v>
      </c>
      <c r="C398" s="141" t="e">
        <f>#REF!</f>
        <v>#REF!</v>
      </c>
      <c r="D398" s="145" t="e">
        <f>#REF!</f>
        <v>#REF!</v>
      </c>
      <c r="E398" s="145" t="e">
        <f>#REF!</f>
        <v>#REF!</v>
      </c>
      <c r="F398" s="147" t="e">
        <f>#REF!</f>
        <v>#REF!</v>
      </c>
      <c r="G398" s="148" t="e">
        <f>#REF!</f>
        <v>#REF!</v>
      </c>
      <c r="H398" s="148" t="s">
        <v>193</v>
      </c>
      <c r="I398" s="148"/>
      <c r="J398" s="142" t="str">
        <f>'YARIŞMA BİLGİLERİ'!$F$21</f>
        <v>Master Kadınlar</v>
      </c>
      <c r="K398" s="145" t="str">
        <f t="shared" si="10"/>
        <v>İZMİR-Masterler Türkiye Şampiyonası</v>
      </c>
      <c r="L398" s="196" t="e">
        <f>#REF!</f>
        <v>#REF!</v>
      </c>
      <c r="M398" s="146" t="s">
        <v>186</v>
      </c>
    </row>
    <row r="399" spans="1:13" s="138" customFormat="1" ht="26.25" customHeight="1" x14ac:dyDescent="0.2">
      <c r="A399" s="140">
        <v>397</v>
      </c>
      <c r="B399" s="151" t="s">
        <v>194</v>
      </c>
      <c r="C399" s="141" t="e">
        <f>#REF!</f>
        <v>#REF!</v>
      </c>
      <c r="D399" s="145" t="e">
        <f>#REF!</f>
        <v>#REF!</v>
      </c>
      <c r="E399" s="145" t="e">
        <f>#REF!</f>
        <v>#REF!</v>
      </c>
      <c r="F399" s="147" t="e">
        <f>#REF!</f>
        <v>#REF!</v>
      </c>
      <c r="G399" s="148" t="e">
        <f>#REF!</f>
        <v>#REF!</v>
      </c>
      <c r="H399" s="148" t="s">
        <v>193</v>
      </c>
      <c r="I399" s="148"/>
      <c r="J399" s="142" t="str">
        <f>'YARIŞMA BİLGİLERİ'!$F$21</f>
        <v>Master Kadınlar</v>
      </c>
      <c r="K399" s="145" t="str">
        <f t="shared" si="10"/>
        <v>İZMİR-Masterler Türkiye Şampiyonası</v>
      </c>
      <c r="L399" s="196" t="e">
        <f>#REF!</f>
        <v>#REF!</v>
      </c>
      <c r="M399" s="146" t="s">
        <v>186</v>
      </c>
    </row>
    <row r="400" spans="1:13" s="138" customFormat="1" ht="26.25" customHeight="1" x14ac:dyDescent="0.2">
      <c r="A400" s="140">
        <v>398</v>
      </c>
      <c r="B400" s="151" t="s">
        <v>194</v>
      </c>
      <c r="C400" s="141" t="e">
        <f>#REF!</f>
        <v>#REF!</v>
      </c>
      <c r="D400" s="145" t="e">
        <f>#REF!</f>
        <v>#REF!</v>
      </c>
      <c r="E400" s="145" t="e">
        <f>#REF!</f>
        <v>#REF!</v>
      </c>
      <c r="F400" s="147" t="e">
        <f>#REF!</f>
        <v>#REF!</v>
      </c>
      <c r="G400" s="148" t="e">
        <f>#REF!</f>
        <v>#REF!</v>
      </c>
      <c r="H400" s="148" t="s">
        <v>193</v>
      </c>
      <c r="I400" s="148"/>
      <c r="J400" s="142" t="str">
        <f>'YARIŞMA BİLGİLERİ'!$F$21</f>
        <v>Master Kadınlar</v>
      </c>
      <c r="K400" s="145" t="str">
        <f t="shared" si="10"/>
        <v>İZMİR-Masterler Türkiye Şampiyonası</v>
      </c>
      <c r="L400" s="196" t="e">
        <f>#REF!</f>
        <v>#REF!</v>
      </c>
      <c r="M400" s="146" t="s">
        <v>186</v>
      </c>
    </row>
    <row r="401" spans="1:13" s="138" customFormat="1" ht="26.25" customHeight="1" x14ac:dyDescent="0.2">
      <c r="A401" s="140">
        <v>399</v>
      </c>
      <c r="B401" s="151" t="s">
        <v>194</v>
      </c>
      <c r="C401" s="141" t="e">
        <f>#REF!</f>
        <v>#REF!</v>
      </c>
      <c r="D401" s="145" t="e">
        <f>#REF!</f>
        <v>#REF!</v>
      </c>
      <c r="E401" s="145" t="e">
        <f>#REF!</f>
        <v>#REF!</v>
      </c>
      <c r="F401" s="147" t="e">
        <f>#REF!</f>
        <v>#REF!</v>
      </c>
      <c r="G401" s="148" t="e">
        <f>#REF!</f>
        <v>#REF!</v>
      </c>
      <c r="H401" s="148" t="s">
        <v>193</v>
      </c>
      <c r="I401" s="148"/>
      <c r="J401" s="142" t="str">
        <f>'YARIŞMA BİLGİLERİ'!$F$21</f>
        <v>Master Kadınlar</v>
      </c>
      <c r="K401" s="145" t="str">
        <f t="shared" si="10"/>
        <v>İZMİR-Masterler Türkiye Şampiyonası</v>
      </c>
      <c r="L401" s="196" t="e">
        <f>#REF!</f>
        <v>#REF!</v>
      </c>
      <c r="M401" s="146" t="s">
        <v>186</v>
      </c>
    </row>
    <row r="402" spans="1:13" s="138" customFormat="1" ht="26.25" customHeight="1" x14ac:dyDescent="0.2">
      <c r="A402" s="140">
        <v>400</v>
      </c>
      <c r="B402" s="151" t="s">
        <v>194</v>
      </c>
      <c r="C402" s="141" t="e">
        <f>#REF!</f>
        <v>#REF!</v>
      </c>
      <c r="D402" s="145" t="e">
        <f>#REF!</f>
        <v>#REF!</v>
      </c>
      <c r="E402" s="145" t="e">
        <f>#REF!</f>
        <v>#REF!</v>
      </c>
      <c r="F402" s="147" t="e">
        <f>#REF!</f>
        <v>#REF!</v>
      </c>
      <c r="G402" s="148" t="e">
        <f>#REF!</f>
        <v>#REF!</v>
      </c>
      <c r="H402" s="148" t="s">
        <v>193</v>
      </c>
      <c r="I402" s="148"/>
      <c r="J402" s="142" t="str">
        <f>'YARIŞMA BİLGİLERİ'!$F$21</f>
        <v>Master Kadınlar</v>
      </c>
      <c r="K402" s="145" t="str">
        <f t="shared" si="10"/>
        <v>İZMİR-Masterler Türkiye Şampiyonası</v>
      </c>
      <c r="L402" s="196" t="e">
        <f>#REF!</f>
        <v>#REF!</v>
      </c>
      <c r="M402" s="146" t="s">
        <v>186</v>
      </c>
    </row>
    <row r="403" spans="1:13" s="138" customFormat="1" ht="26.25" customHeight="1" x14ac:dyDescent="0.2">
      <c r="A403" s="140">
        <v>401</v>
      </c>
      <c r="B403" s="151" t="s">
        <v>194</v>
      </c>
      <c r="C403" s="141" t="e">
        <f>#REF!</f>
        <v>#REF!</v>
      </c>
      <c r="D403" s="145" t="e">
        <f>#REF!</f>
        <v>#REF!</v>
      </c>
      <c r="E403" s="145" t="e">
        <f>#REF!</f>
        <v>#REF!</v>
      </c>
      <c r="F403" s="147" t="e">
        <f>#REF!</f>
        <v>#REF!</v>
      </c>
      <c r="G403" s="148" t="e">
        <f>#REF!</f>
        <v>#REF!</v>
      </c>
      <c r="H403" s="148" t="s">
        <v>193</v>
      </c>
      <c r="I403" s="148"/>
      <c r="J403" s="142" t="str">
        <f>'YARIŞMA BİLGİLERİ'!$F$21</f>
        <v>Master Kadınlar</v>
      </c>
      <c r="K403" s="145" t="str">
        <f t="shared" si="10"/>
        <v>İZMİR-Masterler Türkiye Şampiyonası</v>
      </c>
      <c r="L403" s="196" t="e">
        <f>#REF!</f>
        <v>#REF!</v>
      </c>
      <c r="M403" s="146" t="s">
        <v>186</v>
      </c>
    </row>
    <row r="404" spans="1:13" s="138" customFormat="1" ht="26.25" customHeight="1" x14ac:dyDescent="0.2">
      <c r="A404" s="140">
        <v>402</v>
      </c>
      <c r="B404" s="151" t="s">
        <v>194</v>
      </c>
      <c r="C404" s="141" t="e">
        <f>#REF!</f>
        <v>#REF!</v>
      </c>
      <c r="D404" s="145" t="e">
        <f>#REF!</f>
        <v>#REF!</v>
      </c>
      <c r="E404" s="145" t="e">
        <f>#REF!</f>
        <v>#REF!</v>
      </c>
      <c r="F404" s="147" t="e">
        <f>#REF!</f>
        <v>#REF!</v>
      </c>
      <c r="G404" s="148" t="e">
        <f>#REF!</f>
        <v>#REF!</v>
      </c>
      <c r="H404" s="148" t="s">
        <v>193</v>
      </c>
      <c r="I404" s="148"/>
      <c r="J404" s="142" t="str">
        <f>'YARIŞMA BİLGİLERİ'!$F$21</f>
        <v>Master Kadınlar</v>
      </c>
      <c r="K404" s="145" t="str">
        <f t="shared" si="10"/>
        <v>İZMİR-Masterler Türkiye Şampiyonası</v>
      </c>
      <c r="L404" s="196" t="e">
        <f>#REF!</f>
        <v>#REF!</v>
      </c>
      <c r="M404" s="146" t="s">
        <v>186</v>
      </c>
    </row>
    <row r="405" spans="1:13" s="138" customFormat="1" ht="26.25" customHeight="1" x14ac:dyDescent="0.2">
      <c r="A405" s="140">
        <v>403</v>
      </c>
      <c r="B405" s="151" t="s">
        <v>194</v>
      </c>
      <c r="C405" s="141" t="e">
        <f>#REF!</f>
        <v>#REF!</v>
      </c>
      <c r="D405" s="145" t="e">
        <f>#REF!</f>
        <v>#REF!</v>
      </c>
      <c r="E405" s="145" t="e">
        <f>#REF!</f>
        <v>#REF!</v>
      </c>
      <c r="F405" s="147" t="e">
        <f>#REF!</f>
        <v>#REF!</v>
      </c>
      <c r="G405" s="148" t="e">
        <f>#REF!</f>
        <v>#REF!</v>
      </c>
      <c r="H405" s="148" t="s">
        <v>193</v>
      </c>
      <c r="I405" s="148"/>
      <c r="J405" s="142" t="str">
        <f>'YARIŞMA BİLGİLERİ'!$F$21</f>
        <v>Master Kadınlar</v>
      </c>
      <c r="K405" s="145" t="str">
        <f t="shared" si="10"/>
        <v>İZMİR-Masterler Türkiye Şampiyonası</v>
      </c>
      <c r="L405" s="196" t="e">
        <f>#REF!</f>
        <v>#REF!</v>
      </c>
      <c r="M405" s="146" t="s">
        <v>186</v>
      </c>
    </row>
    <row r="406" spans="1:13" s="138" customFormat="1" ht="26.25" customHeight="1" x14ac:dyDescent="0.2">
      <c r="A406" s="140">
        <v>404</v>
      </c>
      <c r="B406" s="151" t="s">
        <v>194</v>
      </c>
      <c r="C406" s="141" t="e">
        <f>#REF!</f>
        <v>#REF!</v>
      </c>
      <c r="D406" s="145" t="e">
        <f>#REF!</f>
        <v>#REF!</v>
      </c>
      <c r="E406" s="145" t="e">
        <f>#REF!</f>
        <v>#REF!</v>
      </c>
      <c r="F406" s="147" t="e">
        <f>#REF!</f>
        <v>#REF!</v>
      </c>
      <c r="G406" s="148" t="e">
        <f>#REF!</f>
        <v>#REF!</v>
      </c>
      <c r="H406" s="148" t="s">
        <v>193</v>
      </c>
      <c r="I406" s="148"/>
      <c r="J406" s="142" t="str">
        <f>'YARIŞMA BİLGİLERİ'!$F$21</f>
        <v>Master Kadınlar</v>
      </c>
      <c r="K406" s="145" t="str">
        <f t="shared" si="10"/>
        <v>İZMİR-Masterler Türkiye Şampiyonası</v>
      </c>
      <c r="L406" s="196" t="e">
        <f>#REF!</f>
        <v>#REF!</v>
      </c>
      <c r="M406" s="146" t="s">
        <v>186</v>
      </c>
    </row>
    <row r="407" spans="1:13" s="138" customFormat="1" ht="26.25" customHeight="1" x14ac:dyDescent="0.2">
      <c r="A407" s="140">
        <v>405</v>
      </c>
      <c r="B407" s="151" t="s">
        <v>194</v>
      </c>
      <c r="C407" s="141" t="e">
        <f>#REF!</f>
        <v>#REF!</v>
      </c>
      <c r="D407" s="145" t="e">
        <f>#REF!</f>
        <v>#REF!</v>
      </c>
      <c r="E407" s="145" t="e">
        <f>#REF!</f>
        <v>#REF!</v>
      </c>
      <c r="F407" s="147" t="e">
        <f>#REF!</f>
        <v>#REF!</v>
      </c>
      <c r="G407" s="148" t="e">
        <f>#REF!</f>
        <v>#REF!</v>
      </c>
      <c r="H407" s="148" t="s">
        <v>193</v>
      </c>
      <c r="I407" s="148"/>
      <c r="J407" s="142" t="str">
        <f>'YARIŞMA BİLGİLERİ'!$F$21</f>
        <v>Master Kadınlar</v>
      </c>
      <c r="K407" s="145" t="str">
        <f t="shared" si="10"/>
        <v>İZMİR-Masterler Türkiye Şampiyonası</v>
      </c>
      <c r="L407" s="196" t="e">
        <f>#REF!</f>
        <v>#REF!</v>
      </c>
      <c r="M407" s="146" t="s">
        <v>186</v>
      </c>
    </row>
    <row r="408" spans="1:13" s="138" customFormat="1" ht="26.25" customHeight="1" x14ac:dyDescent="0.2">
      <c r="A408" s="140">
        <v>406</v>
      </c>
      <c r="B408" s="151" t="s">
        <v>194</v>
      </c>
      <c r="C408" s="141" t="e">
        <f>#REF!</f>
        <v>#REF!</v>
      </c>
      <c r="D408" s="145" t="e">
        <f>#REF!</f>
        <v>#REF!</v>
      </c>
      <c r="E408" s="145" t="e">
        <f>#REF!</f>
        <v>#REF!</v>
      </c>
      <c r="F408" s="147" t="e">
        <f>#REF!</f>
        <v>#REF!</v>
      </c>
      <c r="G408" s="148" t="e">
        <f>#REF!</f>
        <v>#REF!</v>
      </c>
      <c r="H408" s="148" t="s">
        <v>193</v>
      </c>
      <c r="I408" s="148"/>
      <c r="J408" s="142" t="str">
        <f>'YARIŞMA BİLGİLERİ'!$F$21</f>
        <v>Master Kadınlar</v>
      </c>
      <c r="K408" s="145" t="str">
        <f t="shared" si="10"/>
        <v>İZMİR-Masterler Türkiye Şampiyonası</v>
      </c>
      <c r="L408" s="196" t="e">
        <f>#REF!</f>
        <v>#REF!</v>
      </c>
      <c r="M408" s="146" t="s">
        <v>186</v>
      </c>
    </row>
    <row r="409" spans="1:13" s="138" customFormat="1" ht="26.25" customHeight="1" x14ac:dyDescent="0.2">
      <c r="A409" s="140">
        <v>407</v>
      </c>
      <c r="B409" s="151" t="s">
        <v>194</v>
      </c>
      <c r="C409" s="141" t="e">
        <f>#REF!</f>
        <v>#REF!</v>
      </c>
      <c r="D409" s="145" t="e">
        <f>#REF!</f>
        <v>#REF!</v>
      </c>
      <c r="E409" s="145" t="e">
        <f>#REF!</f>
        <v>#REF!</v>
      </c>
      <c r="F409" s="147" t="e">
        <f>#REF!</f>
        <v>#REF!</v>
      </c>
      <c r="G409" s="148" t="e">
        <f>#REF!</f>
        <v>#REF!</v>
      </c>
      <c r="H409" s="148" t="s">
        <v>193</v>
      </c>
      <c r="I409" s="148"/>
      <c r="J409" s="142" t="str">
        <f>'YARIŞMA BİLGİLERİ'!$F$21</f>
        <v>Master Kadınlar</v>
      </c>
      <c r="K409" s="145" t="str">
        <f t="shared" si="10"/>
        <v>İZMİR-Masterler Türkiye Şampiyonası</v>
      </c>
      <c r="L409" s="196" t="e">
        <f>#REF!</f>
        <v>#REF!</v>
      </c>
      <c r="M409" s="146" t="s">
        <v>186</v>
      </c>
    </row>
    <row r="410" spans="1:13" s="138" customFormat="1" ht="26.25" customHeight="1" x14ac:dyDescent="0.2">
      <c r="A410" s="140">
        <v>408</v>
      </c>
      <c r="B410" s="151" t="s">
        <v>194</v>
      </c>
      <c r="C410" s="141" t="e">
        <f>#REF!</f>
        <v>#REF!</v>
      </c>
      <c r="D410" s="145" t="e">
        <f>#REF!</f>
        <v>#REF!</v>
      </c>
      <c r="E410" s="145" t="e">
        <f>#REF!</f>
        <v>#REF!</v>
      </c>
      <c r="F410" s="147" t="e">
        <f>#REF!</f>
        <v>#REF!</v>
      </c>
      <c r="G410" s="148" t="e">
        <f>#REF!</f>
        <v>#REF!</v>
      </c>
      <c r="H410" s="148" t="s">
        <v>193</v>
      </c>
      <c r="I410" s="148"/>
      <c r="J410" s="142" t="str">
        <f>'YARIŞMA BİLGİLERİ'!$F$21</f>
        <v>Master Kadınlar</v>
      </c>
      <c r="K410" s="145" t="str">
        <f t="shared" si="10"/>
        <v>İZMİR-Masterler Türkiye Şampiyonası</v>
      </c>
      <c r="L410" s="196" t="e">
        <f>#REF!</f>
        <v>#REF!</v>
      </c>
      <c r="M410" s="146" t="s">
        <v>186</v>
      </c>
    </row>
    <row r="411" spans="1:13" s="138" customFormat="1" ht="26.25" customHeight="1" x14ac:dyDescent="0.2">
      <c r="A411" s="140">
        <v>409</v>
      </c>
      <c r="B411" s="151" t="s">
        <v>194</v>
      </c>
      <c r="C411" s="141" t="e">
        <f>#REF!</f>
        <v>#REF!</v>
      </c>
      <c r="D411" s="145" t="e">
        <f>#REF!</f>
        <v>#REF!</v>
      </c>
      <c r="E411" s="145" t="e">
        <f>#REF!</f>
        <v>#REF!</v>
      </c>
      <c r="F411" s="147" t="e">
        <f>#REF!</f>
        <v>#REF!</v>
      </c>
      <c r="G411" s="148" t="e">
        <f>#REF!</f>
        <v>#REF!</v>
      </c>
      <c r="H411" s="148" t="s">
        <v>193</v>
      </c>
      <c r="I411" s="148"/>
      <c r="J411" s="142" t="str">
        <f>'YARIŞMA BİLGİLERİ'!$F$21</f>
        <v>Master Kadınlar</v>
      </c>
      <c r="K411" s="145" t="str">
        <f t="shared" si="10"/>
        <v>İZMİR-Masterler Türkiye Şampiyonası</v>
      </c>
      <c r="L411" s="196" t="e">
        <f>#REF!</f>
        <v>#REF!</v>
      </c>
      <c r="M411" s="146" t="s">
        <v>186</v>
      </c>
    </row>
    <row r="412" spans="1:13" s="138" customFormat="1" ht="26.25" customHeight="1" x14ac:dyDescent="0.2">
      <c r="A412" s="140">
        <v>410</v>
      </c>
      <c r="B412" s="151" t="s">
        <v>194</v>
      </c>
      <c r="C412" s="141" t="e">
        <f>#REF!</f>
        <v>#REF!</v>
      </c>
      <c r="D412" s="145" t="e">
        <f>#REF!</f>
        <v>#REF!</v>
      </c>
      <c r="E412" s="145" t="e">
        <f>#REF!</f>
        <v>#REF!</v>
      </c>
      <c r="F412" s="147" t="e">
        <f>#REF!</f>
        <v>#REF!</v>
      </c>
      <c r="G412" s="148" t="e">
        <f>#REF!</f>
        <v>#REF!</v>
      </c>
      <c r="H412" s="148" t="s">
        <v>193</v>
      </c>
      <c r="I412" s="148"/>
      <c r="J412" s="142" t="str">
        <f>'YARIŞMA BİLGİLERİ'!$F$21</f>
        <v>Master Kadınlar</v>
      </c>
      <c r="K412" s="145" t="str">
        <f t="shared" si="10"/>
        <v>İZMİR-Masterler Türkiye Şampiyonası</v>
      </c>
      <c r="L412" s="196" t="e">
        <f>#REF!</f>
        <v>#REF!</v>
      </c>
      <c r="M412" s="146" t="s">
        <v>186</v>
      </c>
    </row>
    <row r="413" spans="1:13" s="138" customFormat="1" ht="26.25" customHeight="1" x14ac:dyDescent="0.2">
      <c r="A413" s="140">
        <v>411</v>
      </c>
      <c r="B413" s="151" t="s">
        <v>194</v>
      </c>
      <c r="C413" s="141" t="e">
        <f>#REF!</f>
        <v>#REF!</v>
      </c>
      <c r="D413" s="145" t="e">
        <f>#REF!</f>
        <v>#REF!</v>
      </c>
      <c r="E413" s="145" t="e">
        <f>#REF!</f>
        <v>#REF!</v>
      </c>
      <c r="F413" s="147" t="e">
        <f>#REF!</f>
        <v>#REF!</v>
      </c>
      <c r="G413" s="148" t="e">
        <f>#REF!</f>
        <v>#REF!</v>
      </c>
      <c r="H413" s="148" t="s">
        <v>193</v>
      </c>
      <c r="I413" s="148"/>
      <c r="J413" s="142" t="str">
        <f>'YARIŞMA BİLGİLERİ'!$F$21</f>
        <v>Master Kadınlar</v>
      </c>
      <c r="K413" s="145" t="str">
        <f t="shared" si="10"/>
        <v>İZMİR-Masterler Türkiye Şampiyonası</v>
      </c>
      <c r="L413" s="196" t="e">
        <f>#REF!</f>
        <v>#REF!</v>
      </c>
      <c r="M413" s="146" t="s">
        <v>186</v>
      </c>
    </row>
    <row r="414" spans="1:13" s="138" customFormat="1" ht="26.25" customHeight="1" x14ac:dyDescent="0.2">
      <c r="A414" s="140">
        <v>412</v>
      </c>
      <c r="B414" s="151" t="s">
        <v>194</v>
      </c>
      <c r="C414" s="141" t="e">
        <f>#REF!</f>
        <v>#REF!</v>
      </c>
      <c r="D414" s="145" t="e">
        <f>#REF!</f>
        <v>#REF!</v>
      </c>
      <c r="E414" s="145" t="e">
        <f>#REF!</f>
        <v>#REF!</v>
      </c>
      <c r="F414" s="147" t="e">
        <f>#REF!</f>
        <v>#REF!</v>
      </c>
      <c r="G414" s="148" t="e">
        <f>#REF!</f>
        <v>#REF!</v>
      </c>
      <c r="H414" s="148" t="s">
        <v>193</v>
      </c>
      <c r="I414" s="148"/>
      <c r="J414" s="142" t="str">
        <f>'YARIŞMA BİLGİLERİ'!$F$21</f>
        <v>Master Kadınlar</v>
      </c>
      <c r="K414" s="145" t="str">
        <f t="shared" si="10"/>
        <v>İZMİR-Masterler Türkiye Şampiyonası</v>
      </c>
      <c r="L414" s="196" t="e">
        <f>#REF!</f>
        <v>#REF!</v>
      </c>
      <c r="M414" s="146" t="s">
        <v>186</v>
      </c>
    </row>
    <row r="415" spans="1:13" s="138" customFormat="1" ht="26.25" customHeight="1" x14ac:dyDescent="0.2">
      <c r="A415" s="140">
        <v>413</v>
      </c>
      <c r="B415" s="151" t="s">
        <v>194</v>
      </c>
      <c r="C415" s="141" t="e">
        <f>#REF!</f>
        <v>#REF!</v>
      </c>
      <c r="D415" s="145" t="e">
        <f>#REF!</f>
        <v>#REF!</v>
      </c>
      <c r="E415" s="145" t="e">
        <f>#REF!</f>
        <v>#REF!</v>
      </c>
      <c r="F415" s="147" t="e">
        <f>#REF!</f>
        <v>#REF!</v>
      </c>
      <c r="G415" s="148" t="e">
        <f>#REF!</f>
        <v>#REF!</v>
      </c>
      <c r="H415" s="148" t="s">
        <v>193</v>
      </c>
      <c r="I415" s="148"/>
      <c r="J415" s="142" t="str">
        <f>'YARIŞMA BİLGİLERİ'!$F$21</f>
        <v>Master Kadınlar</v>
      </c>
      <c r="K415" s="145" t="str">
        <f t="shared" si="10"/>
        <v>İZMİR-Masterler Türkiye Şampiyonası</v>
      </c>
      <c r="L415" s="196" t="e">
        <f>#REF!</f>
        <v>#REF!</v>
      </c>
      <c r="M415" s="146" t="s">
        <v>186</v>
      </c>
    </row>
    <row r="416" spans="1:13" s="138" customFormat="1" ht="26.25" customHeight="1" x14ac:dyDescent="0.2">
      <c r="A416" s="140">
        <v>414</v>
      </c>
      <c r="B416" s="151" t="s">
        <v>194</v>
      </c>
      <c r="C416" s="141" t="e">
        <f>#REF!</f>
        <v>#REF!</v>
      </c>
      <c r="D416" s="145" t="e">
        <f>#REF!</f>
        <v>#REF!</v>
      </c>
      <c r="E416" s="145" t="e">
        <f>#REF!</f>
        <v>#REF!</v>
      </c>
      <c r="F416" s="147" t="e">
        <f>#REF!</f>
        <v>#REF!</v>
      </c>
      <c r="G416" s="148" t="e">
        <f>#REF!</f>
        <v>#REF!</v>
      </c>
      <c r="H416" s="148" t="s">
        <v>193</v>
      </c>
      <c r="I416" s="148"/>
      <c r="J416" s="142" t="str">
        <f>'YARIŞMA BİLGİLERİ'!$F$21</f>
        <v>Master Kadınlar</v>
      </c>
      <c r="K416" s="145" t="str">
        <f t="shared" si="10"/>
        <v>İZMİR-Masterler Türkiye Şampiyonası</v>
      </c>
      <c r="L416" s="196" t="e">
        <f>#REF!</f>
        <v>#REF!</v>
      </c>
      <c r="M416" s="146" t="s">
        <v>186</v>
      </c>
    </row>
    <row r="417" spans="1:13" s="138" customFormat="1" ht="26.25" customHeight="1" x14ac:dyDescent="0.2">
      <c r="A417" s="140">
        <v>415</v>
      </c>
      <c r="B417" s="151" t="s">
        <v>194</v>
      </c>
      <c r="C417" s="141" t="e">
        <f>#REF!</f>
        <v>#REF!</v>
      </c>
      <c r="D417" s="145" t="e">
        <f>#REF!</f>
        <v>#REF!</v>
      </c>
      <c r="E417" s="145" t="e">
        <f>#REF!</f>
        <v>#REF!</v>
      </c>
      <c r="F417" s="147" t="e">
        <f>#REF!</f>
        <v>#REF!</v>
      </c>
      <c r="G417" s="148" t="e">
        <f>#REF!</f>
        <v>#REF!</v>
      </c>
      <c r="H417" s="148" t="s">
        <v>193</v>
      </c>
      <c r="I417" s="148"/>
      <c r="J417" s="142" t="str">
        <f>'YARIŞMA BİLGİLERİ'!$F$21</f>
        <v>Master Kadınlar</v>
      </c>
      <c r="K417" s="145" t="str">
        <f t="shared" si="10"/>
        <v>İZMİR-Masterler Türkiye Şampiyonası</v>
      </c>
      <c r="L417" s="196" t="e">
        <f>#REF!</f>
        <v>#REF!</v>
      </c>
      <c r="M417" s="146" t="s">
        <v>186</v>
      </c>
    </row>
    <row r="418" spans="1:13" s="138" customFormat="1" ht="26.25" customHeight="1" x14ac:dyDescent="0.2">
      <c r="A418" s="140">
        <v>416</v>
      </c>
      <c r="B418" s="151" t="s">
        <v>195</v>
      </c>
      <c r="C418" s="141" t="e">
        <f>#REF!</f>
        <v>#REF!</v>
      </c>
      <c r="D418" s="145" t="e">
        <f>#REF!</f>
        <v>#REF!</v>
      </c>
      <c r="E418" s="145" t="e">
        <f>#REF!</f>
        <v>#REF!</v>
      </c>
      <c r="F418" s="147" t="e">
        <f>#REF!</f>
        <v>#REF!</v>
      </c>
      <c r="G418" s="148" t="e">
        <f>#REF!</f>
        <v>#REF!</v>
      </c>
      <c r="H418" s="148" t="s">
        <v>193</v>
      </c>
      <c r="I418" s="148"/>
      <c r="J418" s="142" t="str">
        <f>'YARIŞMA BİLGİLERİ'!$F$21</f>
        <v>Master Kadınlar</v>
      </c>
      <c r="K418" s="145" t="str">
        <f t="shared" si="10"/>
        <v>İZMİR-Masterler Türkiye Şampiyonası</v>
      </c>
      <c r="L418" s="196" t="e">
        <f>#REF!</f>
        <v>#REF!</v>
      </c>
      <c r="M418" s="146" t="s">
        <v>186</v>
      </c>
    </row>
    <row r="419" spans="1:13" s="138" customFormat="1" ht="26.25" customHeight="1" x14ac:dyDescent="0.2">
      <c r="A419" s="140">
        <v>417</v>
      </c>
      <c r="B419" s="151" t="s">
        <v>195</v>
      </c>
      <c r="C419" s="141" t="e">
        <f>#REF!</f>
        <v>#REF!</v>
      </c>
      <c r="D419" s="145" t="e">
        <f>#REF!</f>
        <v>#REF!</v>
      </c>
      <c r="E419" s="145" t="e">
        <f>#REF!</f>
        <v>#REF!</v>
      </c>
      <c r="F419" s="147" t="e">
        <f>#REF!</f>
        <v>#REF!</v>
      </c>
      <c r="G419" s="148" t="e">
        <f>#REF!</f>
        <v>#REF!</v>
      </c>
      <c r="H419" s="148" t="s">
        <v>193</v>
      </c>
      <c r="I419" s="148"/>
      <c r="J419" s="142" t="str">
        <f>'YARIŞMA BİLGİLERİ'!$F$21</f>
        <v>Master Kadınlar</v>
      </c>
      <c r="K419" s="145" t="str">
        <f t="shared" si="10"/>
        <v>İZMİR-Masterler Türkiye Şampiyonası</v>
      </c>
      <c r="L419" s="196" t="e">
        <f>#REF!</f>
        <v>#REF!</v>
      </c>
      <c r="M419" s="146" t="s">
        <v>186</v>
      </c>
    </row>
    <row r="420" spans="1:13" s="138" customFormat="1" ht="26.25" customHeight="1" x14ac:dyDescent="0.2">
      <c r="A420" s="140">
        <v>418</v>
      </c>
      <c r="B420" s="151" t="s">
        <v>195</v>
      </c>
      <c r="C420" s="141" t="e">
        <f>#REF!</f>
        <v>#REF!</v>
      </c>
      <c r="D420" s="145" t="e">
        <f>#REF!</f>
        <v>#REF!</v>
      </c>
      <c r="E420" s="145" t="e">
        <f>#REF!</f>
        <v>#REF!</v>
      </c>
      <c r="F420" s="147" t="e">
        <f>#REF!</f>
        <v>#REF!</v>
      </c>
      <c r="G420" s="148" t="e">
        <f>#REF!</f>
        <v>#REF!</v>
      </c>
      <c r="H420" s="148" t="s">
        <v>193</v>
      </c>
      <c r="I420" s="148"/>
      <c r="J420" s="142" t="str">
        <f>'YARIŞMA BİLGİLERİ'!$F$21</f>
        <v>Master Kadınlar</v>
      </c>
      <c r="K420" s="145" t="str">
        <f t="shared" si="10"/>
        <v>İZMİR-Masterler Türkiye Şampiyonası</v>
      </c>
      <c r="L420" s="196" t="e">
        <f>#REF!</f>
        <v>#REF!</v>
      </c>
      <c r="M420" s="146" t="s">
        <v>186</v>
      </c>
    </row>
    <row r="421" spans="1:13" s="138" customFormat="1" ht="26.25" customHeight="1" x14ac:dyDescent="0.2">
      <c r="A421" s="140">
        <v>419</v>
      </c>
      <c r="B421" s="151" t="s">
        <v>195</v>
      </c>
      <c r="C421" s="141" t="e">
        <f>#REF!</f>
        <v>#REF!</v>
      </c>
      <c r="D421" s="145" t="e">
        <f>#REF!</f>
        <v>#REF!</v>
      </c>
      <c r="E421" s="145" t="e">
        <f>#REF!</f>
        <v>#REF!</v>
      </c>
      <c r="F421" s="147" t="e">
        <f>#REF!</f>
        <v>#REF!</v>
      </c>
      <c r="G421" s="148" t="e">
        <f>#REF!</f>
        <v>#REF!</v>
      </c>
      <c r="H421" s="148" t="s">
        <v>193</v>
      </c>
      <c r="I421" s="148"/>
      <c r="J421" s="142" t="str">
        <f>'YARIŞMA BİLGİLERİ'!$F$21</f>
        <v>Master Kadınlar</v>
      </c>
      <c r="K421" s="145" t="str">
        <f t="shared" si="10"/>
        <v>İZMİR-Masterler Türkiye Şampiyonası</v>
      </c>
      <c r="L421" s="196" t="e">
        <f>#REF!</f>
        <v>#REF!</v>
      </c>
      <c r="M421" s="146" t="s">
        <v>186</v>
      </c>
    </row>
    <row r="422" spans="1:13" s="138" customFormat="1" ht="26.25" customHeight="1" x14ac:dyDescent="0.2">
      <c r="A422" s="140">
        <v>420</v>
      </c>
      <c r="B422" s="151" t="s">
        <v>195</v>
      </c>
      <c r="C422" s="141" t="e">
        <f>#REF!</f>
        <v>#REF!</v>
      </c>
      <c r="D422" s="145" t="e">
        <f>#REF!</f>
        <v>#REF!</v>
      </c>
      <c r="E422" s="145" t="e">
        <f>#REF!</f>
        <v>#REF!</v>
      </c>
      <c r="F422" s="147" t="e">
        <f>#REF!</f>
        <v>#REF!</v>
      </c>
      <c r="G422" s="148" t="e">
        <f>#REF!</f>
        <v>#REF!</v>
      </c>
      <c r="H422" s="148" t="s">
        <v>193</v>
      </c>
      <c r="I422" s="148"/>
      <c r="J422" s="142" t="str">
        <f>'YARIŞMA BİLGİLERİ'!$F$21</f>
        <v>Master Kadınlar</v>
      </c>
      <c r="K422" s="145" t="str">
        <f t="shared" si="10"/>
        <v>İZMİR-Masterler Türkiye Şampiyonası</v>
      </c>
      <c r="L422" s="196" t="e">
        <f>#REF!</f>
        <v>#REF!</v>
      </c>
      <c r="M422" s="146" t="s">
        <v>186</v>
      </c>
    </row>
    <row r="423" spans="1:13" s="138" customFormat="1" ht="26.25" customHeight="1" x14ac:dyDescent="0.2">
      <c r="A423" s="140">
        <v>421</v>
      </c>
      <c r="B423" s="151" t="s">
        <v>195</v>
      </c>
      <c r="C423" s="141" t="e">
        <f>#REF!</f>
        <v>#REF!</v>
      </c>
      <c r="D423" s="145" t="e">
        <f>#REF!</f>
        <v>#REF!</v>
      </c>
      <c r="E423" s="145" t="e">
        <f>#REF!</f>
        <v>#REF!</v>
      </c>
      <c r="F423" s="147" t="e">
        <f>#REF!</f>
        <v>#REF!</v>
      </c>
      <c r="G423" s="148" t="e">
        <f>#REF!</f>
        <v>#REF!</v>
      </c>
      <c r="H423" s="148" t="s">
        <v>193</v>
      </c>
      <c r="I423" s="148"/>
      <c r="J423" s="142" t="str">
        <f>'YARIŞMA BİLGİLERİ'!$F$21</f>
        <v>Master Kadınlar</v>
      </c>
      <c r="K423" s="145" t="str">
        <f t="shared" si="10"/>
        <v>İZMİR-Masterler Türkiye Şampiyonası</v>
      </c>
      <c r="L423" s="196" t="e">
        <f>#REF!</f>
        <v>#REF!</v>
      </c>
      <c r="M423" s="146" t="s">
        <v>186</v>
      </c>
    </row>
    <row r="424" spans="1:13" s="138" customFormat="1" ht="26.25" customHeight="1" x14ac:dyDescent="0.2">
      <c r="A424" s="140">
        <v>422</v>
      </c>
      <c r="B424" s="151" t="s">
        <v>195</v>
      </c>
      <c r="C424" s="141" t="e">
        <f>#REF!</f>
        <v>#REF!</v>
      </c>
      <c r="D424" s="145" t="e">
        <f>#REF!</f>
        <v>#REF!</v>
      </c>
      <c r="E424" s="145" t="e">
        <f>#REF!</f>
        <v>#REF!</v>
      </c>
      <c r="F424" s="147" t="e">
        <f>#REF!</f>
        <v>#REF!</v>
      </c>
      <c r="G424" s="148" t="e">
        <f>#REF!</f>
        <v>#REF!</v>
      </c>
      <c r="H424" s="148" t="s">
        <v>193</v>
      </c>
      <c r="I424" s="148"/>
      <c r="J424" s="142" t="str">
        <f>'YARIŞMA BİLGİLERİ'!$F$21</f>
        <v>Master Kadınlar</v>
      </c>
      <c r="K424" s="145" t="str">
        <f t="shared" si="10"/>
        <v>İZMİR-Masterler Türkiye Şampiyonası</v>
      </c>
      <c r="L424" s="196" t="e">
        <f>#REF!</f>
        <v>#REF!</v>
      </c>
      <c r="M424" s="146" t="s">
        <v>186</v>
      </c>
    </row>
    <row r="425" spans="1:13" s="138" customFormat="1" ht="26.25" customHeight="1" x14ac:dyDescent="0.2">
      <c r="A425" s="140">
        <v>423</v>
      </c>
      <c r="B425" s="151" t="s">
        <v>195</v>
      </c>
      <c r="C425" s="141" t="e">
        <f>#REF!</f>
        <v>#REF!</v>
      </c>
      <c r="D425" s="145" t="e">
        <f>#REF!</f>
        <v>#REF!</v>
      </c>
      <c r="E425" s="145" t="e">
        <f>#REF!</f>
        <v>#REF!</v>
      </c>
      <c r="F425" s="147" t="e">
        <f>#REF!</f>
        <v>#REF!</v>
      </c>
      <c r="G425" s="148" t="e">
        <f>#REF!</f>
        <v>#REF!</v>
      </c>
      <c r="H425" s="148" t="s">
        <v>193</v>
      </c>
      <c r="I425" s="148"/>
      <c r="J425" s="142" t="str">
        <f>'YARIŞMA BİLGİLERİ'!$F$21</f>
        <v>Master Kadınlar</v>
      </c>
      <c r="K425" s="145" t="str">
        <f t="shared" si="10"/>
        <v>İZMİR-Masterler Türkiye Şampiyonası</v>
      </c>
      <c r="L425" s="196" t="e">
        <f>#REF!</f>
        <v>#REF!</v>
      </c>
      <c r="M425" s="146" t="s">
        <v>186</v>
      </c>
    </row>
    <row r="426" spans="1:13" s="138" customFormat="1" ht="26.25" customHeight="1" x14ac:dyDescent="0.2">
      <c r="A426" s="140">
        <v>424</v>
      </c>
      <c r="B426" s="151" t="s">
        <v>195</v>
      </c>
      <c r="C426" s="141" t="e">
        <f>#REF!</f>
        <v>#REF!</v>
      </c>
      <c r="D426" s="145" t="e">
        <f>#REF!</f>
        <v>#REF!</v>
      </c>
      <c r="E426" s="145" t="e">
        <f>#REF!</f>
        <v>#REF!</v>
      </c>
      <c r="F426" s="147" t="e">
        <f>#REF!</f>
        <v>#REF!</v>
      </c>
      <c r="G426" s="148" t="e">
        <f>#REF!</f>
        <v>#REF!</v>
      </c>
      <c r="H426" s="148" t="s">
        <v>193</v>
      </c>
      <c r="I426" s="148"/>
      <c r="J426" s="142" t="str">
        <f>'YARIŞMA BİLGİLERİ'!$F$21</f>
        <v>Master Kadınlar</v>
      </c>
      <c r="K426" s="145" t="str">
        <f t="shared" si="10"/>
        <v>İZMİR-Masterler Türkiye Şampiyonası</v>
      </c>
      <c r="L426" s="196" t="e">
        <f>#REF!</f>
        <v>#REF!</v>
      </c>
      <c r="M426" s="146" t="s">
        <v>186</v>
      </c>
    </row>
    <row r="427" spans="1:13" s="138" customFormat="1" ht="26.25" customHeight="1" x14ac:dyDescent="0.2">
      <c r="A427" s="140">
        <v>425</v>
      </c>
      <c r="B427" s="151" t="s">
        <v>195</v>
      </c>
      <c r="C427" s="141" t="e">
        <f>#REF!</f>
        <v>#REF!</v>
      </c>
      <c r="D427" s="145" t="e">
        <f>#REF!</f>
        <v>#REF!</v>
      </c>
      <c r="E427" s="145" t="e">
        <f>#REF!</f>
        <v>#REF!</v>
      </c>
      <c r="F427" s="147" t="e">
        <f>#REF!</f>
        <v>#REF!</v>
      </c>
      <c r="G427" s="148" t="e">
        <f>#REF!</f>
        <v>#REF!</v>
      </c>
      <c r="H427" s="148" t="s">
        <v>193</v>
      </c>
      <c r="I427" s="148"/>
      <c r="J427" s="142" t="str">
        <f>'YARIŞMA BİLGİLERİ'!$F$21</f>
        <v>Master Kadınlar</v>
      </c>
      <c r="K427" s="145" t="str">
        <f t="shared" si="10"/>
        <v>İZMİR-Masterler Türkiye Şampiyonası</v>
      </c>
      <c r="L427" s="196" t="e">
        <f>#REF!</f>
        <v>#REF!</v>
      </c>
      <c r="M427" s="146" t="s">
        <v>186</v>
      </c>
    </row>
    <row r="428" spans="1:13" s="138" customFormat="1" ht="26.25" customHeight="1" x14ac:dyDescent="0.2">
      <c r="A428" s="140">
        <v>426</v>
      </c>
      <c r="B428" s="151" t="s">
        <v>195</v>
      </c>
      <c r="C428" s="141" t="e">
        <f>#REF!</f>
        <v>#REF!</v>
      </c>
      <c r="D428" s="145" t="e">
        <f>#REF!</f>
        <v>#REF!</v>
      </c>
      <c r="E428" s="145" t="e">
        <f>#REF!</f>
        <v>#REF!</v>
      </c>
      <c r="F428" s="147" t="e">
        <f>#REF!</f>
        <v>#REF!</v>
      </c>
      <c r="G428" s="148" t="e">
        <f>#REF!</f>
        <v>#REF!</v>
      </c>
      <c r="H428" s="148" t="s">
        <v>193</v>
      </c>
      <c r="I428" s="148"/>
      <c r="J428" s="142" t="str">
        <f>'YARIŞMA BİLGİLERİ'!$F$21</f>
        <v>Master Kadınlar</v>
      </c>
      <c r="K428" s="145" t="str">
        <f t="shared" si="10"/>
        <v>İZMİR-Masterler Türkiye Şampiyonası</v>
      </c>
      <c r="L428" s="196" t="e">
        <f>#REF!</f>
        <v>#REF!</v>
      </c>
      <c r="M428" s="146" t="s">
        <v>186</v>
      </c>
    </row>
    <row r="429" spans="1:13" s="138" customFormat="1" ht="26.25" customHeight="1" x14ac:dyDescent="0.2">
      <c r="A429" s="140">
        <v>427</v>
      </c>
      <c r="B429" s="151" t="s">
        <v>195</v>
      </c>
      <c r="C429" s="141" t="e">
        <f>#REF!</f>
        <v>#REF!</v>
      </c>
      <c r="D429" s="145" t="e">
        <f>#REF!</f>
        <v>#REF!</v>
      </c>
      <c r="E429" s="145" t="e">
        <f>#REF!</f>
        <v>#REF!</v>
      </c>
      <c r="F429" s="147" t="e">
        <f>#REF!</f>
        <v>#REF!</v>
      </c>
      <c r="G429" s="148" t="e">
        <f>#REF!</f>
        <v>#REF!</v>
      </c>
      <c r="H429" s="148" t="s">
        <v>193</v>
      </c>
      <c r="I429" s="148"/>
      <c r="J429" s="142" t="str">
        <f>'YARIŞMA BİLGİLERİ'!$F$21</f>
        <v>Master Kadınlar</v>
      </c>
      <c r="K429" s="145" t="str">
        <f t="shared" si="10"/>
        <v>İZMİR-Masterler Türkiye Şampiyonası</v>
      </c>
      <c r="L429" s="196" t="e">
        <f>#REF!</f>
        <v>#REF!</v>
      </c>
      <c r="M429" s="146" t="s">
        <v>186</v>
      </c>
    </row>
    <row r="430" spans="1:13" s="138" customFormat="1" ht="26.25" customHeight="1" x14ac:dyDescent="0.2">
      <c r="A430" s="140">
        <v>428</v>
      </c>
      <c r="B430" s="151" t="s">
        <v>195</v>
      </c>
      <c r="C430" s="141" t="e">
        <f>#REF!</f>
        <v>#REF!</v>
      </c>
      <c r="D430" s="145" t="e">
        <f>#REF!</f>
        <v>#REF!</v>
      </c>
      <c r="E430" s="145" t="e">
        <f>#REF!</f>
        <v>#REF!</v>
      </c>
      <c r="F430" s="147" t="e">
        <f>#REF!</f>
        <v>#REF!</v>
      </c>
      <c r="G430" s="148" t="e">
        <f>#REF!</f>
        <v>#REF!</v>
      </c>
      <c r="H430" s="148" t="s">
        <v>193</v>
      </c>
      <c r="I430" s="148"/>
      <c r="J430" s="142" t="str">
        <f>'YARIŞMA BİLGİLERİ'!$F$21</f>
        <v>Master Kadınlar</v>
      </c>
      <c r="K430" s="145" t="str">
        <f t="shared" si="10"/>
        <v>İZMİR-Masterler Türkiye Şampiyonası</v>
      </c>
      <c r="L430" s="196" t="e">
        <f>#REF!</f>
        <v>#REF!</v>
      </c>
      <c r="M430" s="146" t="s">
        <v>186</v>
      </c>
    </row>
    <row r="431" spans="1:13" s="138" customFormat="1" ht="26.25" customHeight="1" x14ac:dyDescent="0.2">
      <c r="A431" s="140">
        <v>429</v>
      </c>
      <c r="B431" s="151" t="s">
        <v>195</v>
      </c>
      <c r="C431" s="141" t="e">
        <f>#REF!</f>
        <v>#REF!</v>
      </c>
      <c r="D431" s="145" t="e">
        <f>#REF!</f>
        <v>#REF!</v>
      </c>
      <c r="E431" s="145" t="e">
        <f>#REF!</f>
        <v>#REF!</v>
      </c>
      <c r="F431" s="147" t="e">
        <f>#REF!</f>
        <v>#REF!</v>
      </c>
      <c r="G431" s="148" t="e">
        <f>#REF!</f>
        <v>#REF!</v>
      </c>
      <c r="H431" s="148" t="s">
        <v>193</v>
      </c>
      <c r="I431" s="148"/>
      <c r="J431" s="142" t="str">
        <f>'YARIŞMA BİLGİLERİ'!$F$21</f>
        <v>Master Kadınlar</v>
      </c>
      <c r="K431" s="145" t="str">
        <f t="shared" si="10"/>
        <v>İZMİR-Masterler Türkiye Şampiyonası</v>
      </c>
      <c r="L431" s="196" t="e">
        <f>#REF!</f>
        <v>#REF!</v>
      </c>
      <c r="M431" s="146" t="s">
        <v>186</v>
      </c>
    </row>
    <row r="432" spans="1:13" s="138" customFormat="1" ht="26.25" customHeight="1" x14ac:dyDescent="0.2">
      <c r="A432" s="140">
        <v>430</v>
      </c>
      <c r="B432" s="151" t="s">
        <v>195</v>
      </c>
      <c r="C432" s="141" t="e">
        <f>#REF!</f>
        <v>#REF!</v>
      </c>
      <c r="D432" s="145" t="e">
        <f>#REF!</f>
        <v>#REF!</v>
      </c>
      <c r="E432" s="145" t="e">
        <f>#REF!</f>
        <v>#REF!</v>
      </c>
      <c r="F432" s="147" t="e">
        <f>#REF!</f>
        <v>#REF!</v>
      </c>
      <c r="G432" s="148" t="e">
        <f>#REF!</f>
        <v>#REF!</v>
      </c>
      <c r="H432" s="148" t="s">
        <v>193</v>
      </c>
      <c r="I432" s="148"/>
      <c r="J432" s="142" t="str">
        <f>'YARIŞMA BİLGİLERİ'!$F$21</f>
        <v>Master Kadınlar</v>
      </c>
      <c r="K432" s="145" t="str">
        <f t="shared" si="10"/>
        <v>İZMİR-Masterler Türkiye Şampiyonası</v>
      </c>
      <c r="L432" s="196" t="e">
        <f>#REF!</f>
        <v>#REF!</v>
      </c>
      <c r="M432" s="146" t="s">
        <v>186</v>
      </c>
    </row>
    <row r="433" spans="1:13" s="138" customFormat="1" ht="26.25" customHeight="1" x14ac:dyDescent="0.2">
      <c r="A433" s="140">
        <v>431</v>
      </c>
      <c r="B433" s="151" t="s">
        <v>195</v>
      </c>
      <c r="C433" s="141" t="e">
        <f>#REF!</f>
        <v>#REF!</v>
      </c>
      <c r="D433" s="145" t="e">
        <f>#REF!</f>
        <v>#REF!</v>
      </c>
      <c r="E433" s="145" t="e">
        <f>#REF!</f>
        <v>#REF!</v>
      </c>
      <c r="F433" s="147" t="e">
        <f>#REF!</f>
        <v>#REF!</v>
      </c>
      <c r="G433" s="148" t="e">
        <f>#REF!</f>
        <v>#REF!</v>
      </c>
      <c r="H433" s="148" t="s">
        <v>193</v>
      </c>
      <c r="I433" s="148"/>
      <c r="J433" s="142" t="str">
        <f>'YARIŞMA BİLGİLERİ'!$F$21</f>
        <v>Master Kadınlar</v>
      </c>
      <c r="K433" s="145" t="str">
        <f t="shared" si="10"/>
        <v>İZMİR-Masterler Türkiye Şampiyonası</v>
      </c>
      <c r="L433" s="196" t="e">
        <f>#REF!</f>
        <v>#REF!</v>
      </c>
      <c r="M433" s="146" t="s">
        <v>186</v>
      </c>
    </row>
    <row r="434" spans="1:13" s="138" customFormat="1" ht="26.25" customHeight="1" x14ac:dyDescent="0.2">
      <c r="A434" s="140">
        <v>432</v>
      </c>
      <c r="B434" s="151" t="s">
        <v>196</v>
      </c>
      <c r="C434" s="141" t="e">
        <f>#REF!</f>
        <v>#REF!</v>
      </c>
      <c r="D434" s="145" t="e">
        <f>#REF!</f>
        <v>#REF!</v>
      </c>
      <c r="E434" s="145" t="e">
        <f>#REF!</f>
        <v>#REF!</v>
      </c>
      <c r="F434" s="147" t="e">
        <f>#REF!</f>
        <v>#REF!</v>
      </c>
      <c r="G434" s="148" t="e">
        <f>#REF!</f>
        <v>#REF!</v>
      </c>
      <c r="H434" s="148" t="s">
        <v>193</v>
      </c>
      <c r="I434" s="148"/>
      <c r="J434" s="142" t="str">
        <f>'YARIŞMA BİLGİLERİ'!$F$21</f>
        <v>Master Kadınlar</v>
      </c>
      <c r="K434" s="145" t="str">
        <f t="shared" si="10"/>
        <v>İZMİR-Masterler Türkiye Şampiyonası</v>
      </c>
      <c r="L434" s="196" t="e">
        <f>#REF!</f>
        <v>#REF!</v>
      </c>
      <c r="M434" s="146" t="s">
        <v>186</v>
      </c>
    </row>
    <row r="435" spans="1:13" s="138" customFormat="1" ht="26.25" customHeight="1" x14ac:dyDescent="0.2">
      <c r="A435" s="140">
        <v>433</v>
      </c>
      <c r="B435" s="151" t="s">
        <v>196</v>
      </c>
      <c r="C435" s="141" t="e">
        <f>#REF!</f>
        <v>#REF!</v>
      </c>
      <c r="D435" s="145" t="e">
        <f>#REF!</f>
        <v>#REF!</v>
      </c>
      <c r="E435" s="145" t="e">
        <f>#REF!</f>
        <v>#REF!</v>
      </c>
      <c r="F435" s="147" t="e">
        <f>#REF!</f>
        <v>#REF!</v>
      </c>
      <c r="G435" s="148" t="e">
        <f>#REF!</f>
        <v>#REF!</v>
      </c>
      <c r="H435" s="148" t="s">
        <v>193</v>
      </c>
      <c r="I435" s="148"/>
      <c r="J435" s="142" t="str">
        <f>'YARIŞMA BİLGİLERİ'!$F$21</f>
        <v>Master Kadınlar</v>
      </c>
      <c r="K435" s="145" t="str">
        <f t="shared" si="10"/>
        <v>İZMİR-Masterler Türkiye Şampiyonası</v>
      </c>
      <c r="L435" s="196" t="e">
        <f>#REF!</f>
        <v>#REF!</v>
      </c>
      <c r="M435" s="146" t="s">
        <v>186</v>
      </c>
    </row>
    <row r="436" spans="1:13" s="138" customFormat="1" ht="26.25" customHeight="1" x14ac:dyDescent="0.2">
      <c r="A436" s="140">
        <v>434</v>
      </c>
      <c r="B436" s="151" t="s">
        <v>196</v>
      </c>
      <c r="C436" s="141" t="e">
        <f>#REF!</f>
        <v>#REF!</v>
      </c>
      <c r="D436" s="145" t="e">
        <f>#REF!</f>
        <v>#REF!</v>
      </c>
      <c r="E436" s="145" t="e">
        <f>#REF!</f>
        <v>#REF!</v>
      </c>
      <c r="F436" s="147" t="e">
        <f>#REF!</f>
        <v>#REF!</v>
      </c>
      <c r="G436" s="148" t="e">
        <f>#REF!</f>
        <v>#REF!</v>
      </c>
      <c r="H436" s="148" t="s">
        <v>193</v>
      </c>
      <c r="I436" s="148"/>
      <c r="J436" s="142" t="str">
        <f>'YARIŞMA BİLGİLERİ'!$F$21</f>
        <v>Master Kadınlar</v>
      </c>
      <c r="K436" s="145" t="str">
        <f t="shared" ref="K436:K499" si="11">CONCATENATE(K$1,"-",A$1)</f>
        <v>İZMİR-Masterler Türkiye Şampiyonası</v>
      </c>
      <c r="L436" s="196" t="e">
        <f>#REF!</f>
        <v>#REF!</v>
      </c>
      <c r="M436" s="146" t="s">
        <v>186</v>
      </c>
    </row>
    <row r="437" spans="1:13" s="138" customFormat="1" ht="26.25" customHeight="1" x14ac:dyDescent="0.2">
      <c r="A437" s="140">
        <v>435</v>
      </c>
      <c r="B437" s="151" t="s">
        <v>196</v>
      </c>
      <c r="C437" s="141" t="e">
        <f>#REF!</f>
        <v>#REF!</v>
      </c>
      <c r="D437" s="145" t="e">
        <f>#REF!</f>
        <v>#REF!</v>
      </c>
      <c r="E437" s="145" t="e">
        <f>#REF!</f>
        <v>#REF!</v>
      </c>
      <c r="F437" s="147" t="e">
        <f>#REF!</f>
        <v>#REF!</v>
      </c>
      <c r="G437" s="148" t="e">
        <f>#REF!</f>
        <v>#REF!</v>
      </c>
      <c r="H437" s="148" t="s">
        <v>193</v>
      </c>
      <c r="I437" s="148"/>
      <c r="J437" s="142" t="str">
        <f>'YARIŞMA BİLGİLERİ'!$F$21</f>
        <v>Master Kadınlar</v>
      </c>
      <c r="K437" s="145" t="str">
        <f t="shared" si="11"/>
        <v>İZMİR-Masterler Türkiye Şampiyonası</v>
      </c>
      <c r="L437" s="196" t="e">
        <f>#REF!</f>
        <v>#REF!</v>
      </c>
      <c r="M437" s="146" t="s">
        <v>186</v>
      </c>
    </row>
    <row r="438" spans="1:13" s="138" customFormat="1" ht="26.25" customHeight="1" x14ac:dyDescent="0.2">
      <c r="A438" s="140">
        <v>436</v>
      </c>
      <c r="B438" s="151" t="s">
        <v>196</v>
      </c>
      <c r="C438" s="141" t="e">
        <f>#REF!</f>
        <v>#REF!</v>
      </c>
      <c r="D438" s="145" t="e">
        <f>#REF!</f>
        <v>#REF!</v>
      </c>
      <c r="E438" s="145" t="e">
        <f>#REF!</f>
        <v>#REF!</v>
      </c>
      <c r="F438" s="147" t="e">
        <f>#REF!</f>
        <v>#REF!</v>
      </c>
      <c r="G438" s="148" t="e">
        <f>#REF!</f>
        <v>#REF!</v>
      </c>
      <c r="H438" s="148" t="s">
        <v>193</v>
      </c>
      <c r="I438" s="148"/>
      <c r="J438" s="142" t="str">
        <f>'YARIŞMA BİLGİLERİ'!$F$21</f>
        <v>Master Kadınlar</v>
      </c>
      <c r="K438" s="145" t="str">
        <f t="shared" si="11"/>
        <v>İZMİR-Masterler Türkiye Şampiyonası</v>
      </c>
      <c r="L438" s="196" t="e">
        <f>#REF!</f>
        <v>#REF!</v>
      </c>
      <c r="M438" s="146" t="s">
        <v>186</v>
      </c>
    </row>
    <row r="439" spans="1:13" s="138" customFormat="1" ht="26.25" customHeight="1" x14ac:dyDescent="0.2">
      <c r="A439" s="140">
        <v>437</v>
      </c>
      <c r="B439" s="151" t="s">
        <v>196</v>
      </c>
      <c r="C439" s="141" t="e">
        <f>#REF!</f>
        <v>#REF!</v>
      </c>
      <c r="D439" s="145" t="e">
        <f>#REF!</f>
        <v>#REF!</v>
      </c>
      <c r="E439" s="145" t="e">
        <f>#REF!</f>
        <v>#REF!</v>
      </c>
      <c r="F439" s="147" t="e">
        <f>#REF!</f>
        <v>#REF!</v>
      </c>
      <c r="G439" s="148" t="e">
        <f>#REF!</f>
        <v>#REF!</v>
      </c>
      <c r="H439" s="148" t="s">
        <v>193</v>
      </c>
      <c r="I439" s="148"/>
      <c r="J439" s="142" t="str">
        <f>'YARIŞMA BİLGİLERİ'!$F$21</f>
        <v>Master Kadınlar</v>
      </c>
      <c r="K439" s="145" t="str">
        <f t="shared" si="11"/>
        <v>İZMİR-Masterler Türkiye Şampiyonası</v>
      </c>
      <c r="L439" s="196" t="e">
        <f>#REF!</f>
        <v>#REF!</v>
      </c>
      <c r="M439" s="146" t="s">
        <v>186</v>
      </c>
    </row>
    <row r="440" spans="1:13" s="138" customFormat="1" ht="26.25" customHeight="1" x14ac:dyDescent="0.2">
      <c r="A440" s="140">
        <v>438</v>
      </c>
      <c r="B440" s="151" t="s">
        <v>196</v>
      </c>
      <c r="C440" s="141" t="e">
        <f>#REF!</f>
        <v>#REF!</v>
      </c>
      <c r="D440" s="145" t="e">
        <f>#REF!</f>
        <v>#REF!</v>
      </c>
      <c r="E440" s="145" t="e">
        <f>#REF!</f>
        <v>#REF!</v>
      </c>
      <c r="F440" s="147" t="e">
        <f>#REF!</f>
        <v>#REF!</v>
      </c>
      <c r="G440" s="148" t="e">
        <f>#REF!</f>
        <v>#REF!</v>
      </c>
      <c r="H440" s="148" t="s">
        <v>193</v>
      </c>
      <c r="I440" s="148"/>
      <c r="J440" s="142" t="str">
        <f>'YARIŞMA BİLGİLERİ'!$F$21</f>
        <v>Master Kadınlar</v>
      </c>
      <c r="K440" s="145" t="str">
        <f t="shared" si="11"/>
        <v>İZMİR-Masterler Türkiye Şampiyonası</v>
      </c>
      <c r="L440" s="196" t="e">
        <f>#REF!</f>
        <v>#REF!</v>
      </c>
      <c r="M440" s="146" t="s">
        <v>186</v>
      </c>
    </row>
    <row r="441" spans="1:13" s="138" customFormat="1" ht="26.25" customHeight="1" x14ac:dyDescent="0.2">
      <c r="A441" s="140">
        <v>439</v>
      </c>
      <c r="B441" s="151" t="s">
        <v>196</v>
      </c>
      <c r="C441" s="141" t="e">
        <f>#REF!</f>
        <v>#REF!</v>
      </c>
      <c r="D441" s="145" t="e">
        <f>#REF!</f>
        <v>#REF!</v>
      </c>
      <c r="E441" s="145" t="e">
        <f>#REF!</f>
        <v>#REF!</v>
      </c>
      <c r="F441" s="147" t="e">
        <f>#REF!</f>
        <v>#REF!</v>
      </c>
      <c r="G441" s="148" t="e">
        <f>#REF!</f>
        <v>#REF!</v>
      </c>
      <c r="H441" s="148" t="s">
        <v>193</v>
      </c>
      <c r="I441" s="148"/>
      <c r="J441" s="142" t="str">
        <f>'YARIŞMA BİLGİLERİ'!$F$21</f>
        <v>Master Kadınlar</v>
      </c>
      <c r="K441" s="145" t="str">
        <f t="shared" si="11"/>
        <v>İZMİR-Masterler Türkiye Şampiyonası</v>
      </c>
      <c r="L441" s="196" t="e">
        <f>#REF!</f>
        <v>#REF!</v>
      </c>
      <c r="M441" s="146" t="s">
        <v>186</v>
      </c>
    </row>
    <row r="442" spans="1:13" s="138" customFormat="1" ht="26.25" customHeight="1" x14ac:dyDescent="0.2">
      <c r="A442" s="140">
        <v>440</v>
      </c>
      <c r="B442" s="151" t="s">
        <v>78</v>
      </c>
      <c r="C442" s="141" t="str">
        <f>YÜKSEK!D9</f>
        <v/>
      </c>
      <c r="D442" s="145" t="str">
        <f>YÜKSEK!F9</f>
        <v/>
      </c>
      <c r="E442" s="145" t="str">
        <f>YÜKSEK!G9</f>
        <v/>
      </c>
      <c r="F442" s="184">
        <f>YÜKSEK!BP9</f>
        <v>0</v>
      </c>
      <c r="G442" s="148">
        <f>YÜKSEK!A9</f>
        <v>0</v>
      </c>
      <c r="H442" s="148" t="s">
        <v>78</v>
      </c>
      <c r="I442" s="148"/>
      <c r="J442" s="142" t="str">
        <f>'YARIŞMA BİLGİLERİ'!$F$21</f>
        <v>Master Kadınlar</v>
      </c>
      <c r="K442" s="145" t="str">
        <f t="shared" si="11"/>
        <v>İZMİR-Masterler Türkiye Şampiyonası</v>
      </c>
      <c r="L442" s="196">
        <f>YÜKSEK!BD$4</f>
        <v>42210.71875</v>
      </c>
      <c r="M442" s="146" t="s">
        <v>186</v>
      </c>
    </row>
    <row r="443" spans="1:13" s="138" customFormat="1" ht="26.25" customHeight="1" x14ac:dyDescent="0.2">
      <c r="A443" s="140">
        <v>441</v>
      </c>
      <c r="B443" s="151" t="s">
        <v>78</v>
      </c>
      <c r="C443" s="141" t="str">
        <f>YÜKSEK!D12</f>
        <v/>
      </c>
      <c r="D443" s="145" t="str">
        <f>YÜKSEK!F12</f>
        <v/>
      </c>
      <c r="E443" s="145" t="str">
        <f>YÜKSEK!G12</f>
        <v/>
      </c>
      <c r="F443" s="184">
        <f>YÜKSEK!BP12</f>
        <v>0</v>
      </c>
      <c r="G443" s="148">
        <f>YÜKSEK!A12</f>
        <v>1</v>
      </c>
      <c r="H443" s="148" t="s">
        <v>78</v>
      </c>
      <c r="I443" s="148"/>
      <c r="J443" s="142" t="str">
        <f>'YARIŞMA BİLGİLERİ'!$F$21</f>
        <v>Master Kadınlar</v>
      </c>
      <c r="K443" s="145" t="str">
        <f t="shared" si="11"/>
        <v>İZMİR-Masterler Türkiye Şampiyonası</v>
      </c>
      <c r="L443" s="196">
        <f>YÜKSEK!BD$4</f>
        <v>42210.71875</v>
      </c>
      <c r="M443" s="146" t="s">
        <v>186</v>
      </c>
    </row>
    <row r="444" spans="1:13" s="138" customFormat="1" ht="26.25" customHeight="1" x14ac:dyDescent="0.2">
      <c r="A444" s="140">
        <v>442</v>
      </c>
      <c r="B444" s="151" t="s">
        <v>78</v>
      </c>
      <c r="C444" s="141" t="str">
        <f>YÜKSEK!D13</f>
        <v/>
      </c>
      <c r="D444" s="145" t="str">
        <f>YÜKSEK!F13</f>
        <v/>
      </c>
      <c r="E444" s="145" t="str">
        <f>YÜKSEK!G13</f>
        <v/>
      </c>
      <c r="F444" s="184">
        <f>YÜKSEK!BP13</f>
        <v>0</v>
      </c>
      <c r="G444" s="148">
        <f>YÜKSEK!A13</f>
        <v>2</v>
      </c>
      <c r="H444" s="148" t="s">
        <v>78</v>
      </c>
      <c r="I444" s="148"/>
      <c r="J444" s="142" t="str">
        <f>'YARIŞMA BİLGİLERİ'!$F$21</f>
        <v>Master Kadınlar</v>
      </c>
      <c r="K444" s="145" t="str">
        <f t="shared" si="11"/>
        <v>İZMİR-Masterler Türkiye Şampiyonası</v>
      </c>
      <c r="L444" s="196">
        <f>YÜKSEK!BD$4</f>
        <v>42210.71875</v>
      </c>
      <c r="M444" s="146" t="s">
        <v>186</v>
      </c>
    </row>
    <row r="445" spans="1:13" s="138" customFormat="1" ht="26.25" customHeight="1" x14ac:dyDescent="0.2">
      <c r="A445" s="140">
        <v>443</v>
      </c>
      <c r="B445" s="151" t="s">
        <v>78</v>
      </c>
      <c r="C445" s="141" t="str">
        <f>YÜKSEK!D14</f>
        <v/>
      </c>
      <c r="D445" s="145" t="str">
        <f>YÜKSEK!F14</f>
        <v/>
      </c>
      <c r="E445" s="145" t="str">
        <f>YÜKSEK!G14</f>
        <v/>
      </c>
      <c r="F445" s="184">
        <f>YÜKSEK!BP14</f>
        <v>0</v>
      </c>
      <c r="G445" s="148">
        <f>YÜKSEK!A14</f>
        <v>3</v>
      </c>
      <c r="H445" s="148" t="s">
        <v>78</v>
      </c>
      <c r="I445" s="148"/>
      <c r="J445" s="142" t="str">
        <f>'YARIŞMA BİLGİLERİ'!$F$21</f>
        <v>Master Kadınlar</v>
      </c>
      <c r="K445" s="145" t="str">
        <f t="shared" si="11"/>
        <v>İZMİR-Masterler Türkiye Şampiyonası</v>
      </c>
      <c r="L445" s="196">
        <f>YÜKSEK!BD$4</f>
        <v>42210.71875</v>
      </c>
      <c r="M445" s="146" t="s">
        <v>186</v>
      </c>
    </row>
    <row r="446" spans="1:13" s="138" customFormat="1" ht="26.25" customHeight="1" x14ac:dyDescent="0.2">
      <c r="A446" s="140">
        <v>444</v>
      </c>
      <c r="B446" s="151" t="s">
        <v>78</v>
      </c>
      <c r="C446" s="141" t="e">
        <f>YÜKSEK!#REF!</f>
        <v>#REF!</v>
      </c>
      <c r="D446" s="145" t="e">
        <f>YÜKSEK!#REF!</f>
        <v>#REF!</v>
      </c>
      <c r="E446" s="145" t="e">
        <f>YÜKSEK!#REF!</f>
        <v>#REF!</v>
      </c>
      <c r="F446" s="184" t="e">
        <f>YÜKSEK!#REF!</f>
        <v>#REF!</v>
      </c>
      <c r="G446" s="148" t="e">
        <f>YÜKSEK!#REF!</f>
        <v>#REF!</v>
      </c>
      <c r="H446" s="148" t="s">
        <v>78</v>
      </c>
      <c r="I446" s="148"/>
      <c r="J446" s="142" t="str">
        <f>'YARIŞMA BİLGİLERİ'!$F$21</f>
        <v>Master Kadınlar</v>
      </c>
      <c r="K446" s="145" t="str">
        <f t="shared" si="11"/>
        <v>İZMİR-Masterler Türkiye Şampiyonası</v>
      </c>
      <c r="L446" s="196">
        <f>YÜKSEK!BD$4</f>
        <v>42210.71875</v>
      </c>
      <c r="M446" s="146" t="s">
        <v>186</v>
      </c>
    </row>
    <row r="447" spans="1:13" s="138" customFormat="1" ht="26.25" customHeight="1" x14ac:dyDescent="0.2">
      <c r="A447" s="140">
        <v>445</v>
      </c>
      <c r="B447" s="151" t="s">
        <v>78</v>
      </c>
      <c r="C447" s="141" t="e">
        <f>YÜKSEK!#REF!</f>
        <v>#REF!</v>
      </c>
      <c r="D447" s="145" t="e">
        <f>YÜKSEK!#REF!</f>
        <v>#REF!</v>
      </c>
      <c r="E447" s="145" t="e">
        <f>YÜKSEK!#REF!</f>
        <v>#REF!</v>
      </c>
      <c r="F447" s="184" t="e">
        <f>YÜKSEK!#REF!</f>
        <v>#REF!</v>
      </c>
      <c r="G447" s="148" t="e">
        <f>YÜKSEK!#REF!</f>
        <v>#REF!</v>
      </c>
      <c r="H447" s="148" t="s">
        <v>78</v>
      </c>
      <c r="I447" s="148"/>
      <c r="J447" s="142" t="str">
        <f>'YARIŞMA BİLGİLERİ'!$F$21</f>
        <v>Master Kadınlar</v>
      </c>
      <c r="K447" s="145" t="str">
        <f t="shared" si="11"/>
        <v>İZMİR-Masterler Türkiye Şampiyonası</v>
      </c>
      <c r="L447" s="196">
        <f>YÜKSEK!BD$4</f>
        <v>42210.71875</v>
      </c>
      <c r="M447" s="146" t="s">
        <v>186</v>
      </c>
    </row>
    <row r="448" spans="1:13" s="138" customFormat="1" ht="26.25" customHeight="1" x14ac:dyDescent="0.2">
      <c r="A448" s="140">
        <v>446</v>
      </c>
      <c r="B448" s="151" t="s">
        <v>78</v>
      </c>
      <c r="C448" s="141" t="e">
        <f>YÜKSEK!#REF!</f>
        <v>#REF!</v>
      </c>
      <c r="D448" s="145" t="e">
        <f>YÜKSEK!#REF!</f>
        <v>#REF!</v>
      </c>
      <c r="E448" s="145" t="e">
        <f>YÜKSEK!#REF!</f>
        <v>#REF!</v>
      </c>
      <c r="F448" s="184" t="e">
        <f>YÜKSEK!#REF!</f>
        <v>#REF!</v>
      </c>
      <c r="G448" s="148" t="e">
        <f>YÜKSEK!#REF!</f>
        <v>#REF!</v>
      </c>
      <c r="H448" s="148" t="s">
        <v>78</v>
      </c>
      <c r="I448" s="148"/>
      <c r="J448" s="142" t="str">
        <f>'YARIŞMA BİLGİLERİ'!$F$21</f>
        <v>Master Kadınlar</v>
      </c>
      <c r="K448" s="145" t="str">
        <f t="shared" si="11"/>
        <v>İZMİR-Masterler Türkiye Şampiyonası</v>
      </c>
      <c r="L448" s="196">
        <f>YÜKSEK!BD$4</f>
        <v>42210.71875</v>
      </c>
      <c r="M448" s="146" t="s">
        <v>186</v>
      </c>
    </row>
    <row r="449" spans="1:13" s="138" customFormat="1" ht="26.25" customHeight="1" x14ac:dyDescent="0.2">
      <c r="A449" s="140">
        <v>447</v>
      </c>
      <c r="B449" s="151" t="s">
        <v>78</v>
      </c>
      <c r="C449" s="141" t="str">
        <f>YÜKSEK!D17</f>
        <v/>
      </c>
      <c r="D449" s="145" t="str">
        <f>YÜKSEK!F17</f>
        <v/>
      </c>
      <c r="E449" s="145" t="str">
        <f>YÜKSEK!G17</f>
        <v/>
      </c>
      <c r="F449" s="184">
        <f>YÜKSEK!BP17</f>
        <v>0</v>
      </c>
      <c r="G449" s="148">
        <f>YÜKSEK!A17</f>
        <v>1</v>
      </c>
      <c r="H449" s="148" t="s">
        <v>78</v>
      </c>
      <c r="I449" s="148"/>
      <c r="J449" s="142" t="str">
        <f>'YARIŞMA BİLGİLERİ'!$F$21</f>
        <v>Master Kadınlar</v>
      </c>
      <c r="K449" s="145" t="str">
        <f t="shared" si="11"/>
        <v>İZMİR-Masterler Türkiye Şampiyonası</v>
      </c>
      <c r="L449" s="196">
        <f>YÜKSEK!BD$4</f>
        <v>42210.71875</v>
      </c>
      <c r="M449" s="146" t="s">
        <v>186</v>
      </c>
    </row>
    <row r="450" spans="1:13" s="138" customFormat="1" ht="26.25" customHeight="1" x14ac:dyDescent="0.2">
      <c r="A450" s="140">
        <v>448</v>
      </c>
      <c r="B450" s="151" t="s">
        <v>78</v>
      </c>
      <c r="C450" s="141" t="str">
        <f>YÜKSEK!D20</f>
        <v/>
      </c>
      <c r="D450" s="145" t="str">
        <f>YÜKSEK!F20</f>
        <v/>
      </c>
      <c r="E450" s="145" t="str">
        <f>YÜKSEK!G20</f>
        <v/>
      </c>
      <c r="F450" s="184">
        <f>YÜKSEK!BP20</f>
        <v>0</v>
      </c>
      <c r="G450" s="148">
        <f>YÜKSEK!A20</f>
        <v>1</v>
      </c>
      <c r="H450" s="148" t="s">
        <v>78</v>
      </c>
      <c r="I450" s="148"/>
      <c r="J450" s="142" t="str">
        <f>'YARIŞMA BİLGİLERİ'!$F$21</f>
        <v>Master Kadınlar</v>
      </c>
      <c r="K450" s="145" t="str">
        <f t="shared" si="11"/>
        <v>İZMİR-Masterler Türkiye Şampiyonası</v>
      </c>
      <c r="L450" s="196">
        <f>YÜKSEK!BD$4</f>
        <v>42210.71875</v>
      </c>
      <c r="M450" s="146" t="s">
        <v>186</v>
      </c>
    </row>
    <row r="451" spans="1:13" s="138" customFormat="1" ht="26.25" customHeight="1" x14ac:dyDescent="0.2">
      <c r="A451" s="140">
        <v>449</v>
      </c>
      <c r="B451" s="151" t="s">
        <v>78</v>
      </c>
      <c r="C451" s="141" t="str">
        <f>YÜKSEK!D21</f>
        <v/>
      </c>
      <c r="D451" s="145" t="str">
        <f>YÜKSEK!F21</f>
        <v/>
      </c>
      <c r="E451" s="145" t="str">
        <f>YÜKSEK!G21</f>
        <v/>
      </c>
      <c r="F451" s="184">
        <f>YÜKSEK!BP21</f>
        <v>0</v>
      </c>
      <c r="G451" s="148">
        <f>YÜKSEK!A21</f>
        <v>2</v>
      </c>
      <c r="H451" s="148" t="s">
        <v>78</v>
      </c>
      <c r="I451" s="148"/>
      <c r="J451" s="142" t="str">
        <f>'YARIŞMA BİLGİLERİ'!$F$21</f>
        <v>Master Kadınlar</v>
      </c>
      <c r="K451" s="145" t="str">
        <f t="shared" si="11"/>
        <v>İZMİR-Masterler Türkiye Şampiyonası</v>
      </c>
      <c r="L451" s="196">
        <f>YÜKSEK!BD$4</f>
        <v>42210.71875</v>
      </c>
      <c r="M451" s="146" t="s">
        <v>186</v>
      </c>
    </row>
    <row r="452" spans="1:13" s="138" customFormat="1" ht="26.25" customHeight="1" x14ac:dyDescent="0.2">
      <c r="A452" s="140">
        <v>450</v>
      </c>
      <c r="B452" s="151" t="s">
        <v>78</v>
      </c>
      <c r="C452" s="141" t="str">
        <f>YÜKSEK!D22</f>
        <v/>
      </c>
      <c r="D452" s="145" t="str">
        <f>YÜKSEK!F22</f>
        <v/>
      </c>
      <c r="E452" s="145" t="str">
        <f>YÜKSEK!G22</f>
        <v/>
      </c>
      <c r="F452" s="184">
        <f>YÜKSEK!BP22</f>
        <v>0</v>
      </c>
      <c r="G452" s="148">
        <f>YÜKSEK!A22</f>
        <v>3</v>
      </c>
      <c r="H452" s="148" t="s">
        <v>78</v>
      </c>
      <c r="I452" s="148"/>
      <c r="J452" s="142" t="str">
        <f>'YARIŞMA BİLGİLERİ'!$F$21</f>
        <v>Master Kadınlar</v>
      </c>
      <c r="K452" s="145" t="str">
        <f t="shared" si="11"/>
        <v>İZMİR-Masterler Türkiye Şampiyonası</v>
      </c>
      <c r="L452" s="196">
        <f>YÜKSEK!BD$4</f>
        <v>42210.71875</v>
      </c>
      <c r="M452" s="146" t="s">
        <v>186</v>
      </c>
    </row>
    <row r="453" spans="1:13" s="138" customFormat="1" ht="26.25" customHeight="1" x14ac:dyDescent="0.2">
      <c r="A453" s="140">
        <v>451</v>
      </c>
      <c r="B453" s="151" t="s">
        <v>78</v>
      </c>
      <c r="C453" s="141" t="str">
        <f>YÜKSEK!D25</f>
        <v/>
      </c>
      <c r="D453" s="145" t="str">
        <f>YÜKSEK!F25</f>
        <v/>
      </c>
      <c r="E453" s="145" t="str">
        <f>YÜKSEK!G25</f>
        <v/>
      </c>
      <c r="F453" s="184">
        <f>YÜKSEK!BP25</f>
        <v>0</v>
      </c>
      <c r="G453" s="148">
        <f>YÜKSEK!A25</f>
        <v>1</v>
      </c>
      <c r="H453" s="148" t="s">
        <v>78</v>
      </c>
      <c r="I453" s="148"/>
      <c r="J453" s="142" t="str">
        <f>'YARIŞMA BİLGİLERİ'!$F$21</f>
        <v>Master Kadınlar</v>
      </c>
      <c r="K453" s="145" t="str">
        <f t="shared" si="11"/>
        <v>İZMİR-Masterler Türkiye Şampiyonası</v>
      </c>
      <c r="L453" s="196">
        <f>YÜKSEK!BD$4</f>
        <v>42210.71875</v>
      </c>
      <c r="M453" s="146" t="s">
        <v>186</v>
      </c>
    </row>
    <row r="454" spans="1:13" s="138" customFormat="1" ht="26.25" customHeight="1" x14ac:dyDescent="0.2">
      <c r="A454" s="140">
        <v>452</v>
      </c>
      <c r="B454" s="151" t="s">
        <v>78</v>
      </c>
      <c r="C454" s="141" t="str">
        <f>YÜKSEK!D28</f>
        <v/>
      </c>
      <c r="D454" s="145" t="str">
        <f>YÜKSEK!F28</f>
        <v/>
      </c>
      <c r="E454" s="145" t="str">
        <f>YÜKSEK!G28</f>
        <v/>
      </c>
      <c r="F454" s="184">
        <f>YÜKSEK!BP28</f>
        <v>0</v>
      </c>
      <c r="G454" s="148">
        <f>YÜKSEK!A28</f>
        <v>1</v>
      </c>
      <c r="H454" s="148" t="s">
        <v>78</v>
      </c>
      <c r="I454" s="148"/>
      <c r="J454" s="142" t="str">
        <f>'YARIŞMA BİLGİLERİ'!$F$21</f>
        <v>Master Kadınlar</v>
      </c>
      <c r="K454" s="145" t="str">
        <f t="shared" si="11"/>
        <v>İZMİR-Masterler Türkiye Şampiyonası</v>
      </c>
      <c r="L454" s="196">
        <f>YÜKSEK!BD$4</f>
        <v>42210.71875</v>
      </c>
      <c r="M454" s="146" t="s">
        <v>186</v>
      </c>
    </row>
    <row r="455" spans="1:13" s="138" customFormat="1" ht="26.25" customHeight="1" x14ac:dyDescent="0.2">
      <c r="A455" s="140">
        <v>453</v>
      </c>
      <c r="B455" s="151" t="s">
        <v>78</v>
      </c>
      <c r="C455" s="141" t="e">
        <f>YÜKSEK!#REF!</f>
        <v>#REF!</v>
      </c>
      <c r="D455" s="145" t="e">
        <f>YÜKSEK!#REF!</f>
        <v>#REF!</v>
      </c>
      <c r="E455" s="145" t="e">
        <f>YÜKSEK!#REF!</f>
        <v>#REF!</v>
      </c>
      <c r="F455" s="184" t="e">
        <f>YÜKSEK!#REF!</f>
        <v>#REF!</v>
      </c>
      <c r="G455" s="148" t="e">
        <f>YÜKSEK!#REF!</f>
        <v>#REF!</v>
      </c>
      <c r="H455" s="148" t="s">
        <v>78</v>
      </c>
      <c r="I455" s="148"/>
      <c r="J455" s="142" t="str">
        <f>'YARIŞMA BİLGİLERİ'!$F$21</f>
        <v>Master Kadınlar</v>
      </c>
      <c r="K455" s="145" t="str">
        <f t="shared" si="11"/>
        <v>İZMİR-Masterler Türkiye Şampiyonası</v>
      </c>
      <c r="L455" s="196">
        <f>YÜKSEK!BD$4</f>
        <v>42210.71875</v>
      </c>
      <c r="M455" s="146" t="s">
        <v>186</v>
      </c>
    </row>
    <row r="456" spans="1:13" s="138" customFormat="1" ht="26.25" customHeight="1" x14ac:dyDescent="0.2">
      <c r="A456" s="140">
        <v>454</v>
      </c>
      <c r="B456" s="151" t="s">
        <v>78</v>
      </c>
      <c r="C456" s="141" t="e">
        <f>YÜKSEK!#REF!</f>
        <v>#REF!</v>
      </c>
      <c r="D456" s="145" t="e">
        <f>YÜKSEK!#REF!</f>
        <v>#REF!</v>
      </c>
      <c r="E456" s="145" t="e">
        <f>YÜKSEK!#REF!</f>
        <v>#REF!</v>
      </c>
      <c r="F456" s="184" t="e">
        <f>YÜKSEK!#REF!</f>
        <v>#REF!</v>
      </c>
      <c r="G456" s="148" t="e">
        <f>YÜKSEK!#REF!</f>
        <v>#REF!</v>
      </c>
      <c r="H456" s="148" t="s">
        <v>78</v>
      </c>
      <c r="I456" s="148"/>
      <c r="J456" s="142" t="str">
        <f>'YARIŞMA BİLGİLERİ'!$F$21</f>
        <v>Master Kadınlar</v>
      </c>
      <c r="K456" s="145" t="str">
        <f t="shared" si="11"/>
        <v>İZMİR-Masterler Türkiye Şampiyonası</v>
      </c>
      <c r="L456" s="196">
        <f>YÜKSEK!BD$4</f>
        <v>42210.71875</v>
      </c>
      <c r="M456" s="146" t="s">
        <v>186</v>
      </c>
    </row>
    <row r="457" spans="1:13" s="138" customFormat="1" ht="26.25" customHeight="1" x14ac:dyDescent="0.2">
      <c r="A457" s="140">
        <v>455</v>
      </c>
      <c r="B457" s="151" t="s">
        <v>78</v>
      </c>
      <c r="C457" s="141" t="e">
        <f>YÜKSEK!#REF!</f>
        <v>#REF!</v>
      </c>
      <c r="D457" s="145" t="e">
        <f>YÜKSEK!#REF!</f>
        <v>#REF!</v>
      </c>
      <c r="E457" s="145" t="e">
        <f>YÜKSEK!#REF!</f>
        <v>#REF!</v>
      </c>
      <c r="F457" s="184" t="e">
        <f>YÜKSEK!#REF!</f>
        <v>#REF!</v>
      </c>
      <c r="G457" s="148" t="e">
        <f>YÜKSEK!#REF!</f>
        <v>#REF!</v>
      </c>
      <c r="H457" s="148" t="s">
        <v>78</v>
      </c>
      <c r="I457" s="148"/>
      <c r="J457" s="142" t="str">
        <f>'YARIŞMA BİLGİLERİ'!$F$21</f>
        <v>Master Kadınlar</v>
      </c>
      <c r="K457" s="145" t="str">
        <f t="shared" si="11"/>
        <v>İZMİR-Masterler Türkiye Şampiyonası</v>
      </c>
      <c r="L457" s="196">
        <f>YÜKSEK!BD$4</f>
        <v>42210.71875</v>
      </c>
      <c r="M457" s="146" t="s">
        <v>186</v>
      </c>
    </row>
    <row r="458" spans="1:13" s="138" customFormat="1" ht="26.25" customHeight="1" x14ac:dyDescent="0.2">
      <c r="A458" s="140">
        <v>456</v>
      </c>
      <c r="B458" s="151" t="s">
        <v>78</v>
      </c>
      <c r="C458" s="141" t="e">
        <f>YÜKSEK!#REF!</f>
        <v>#REF!</v>
      </c>
      <c r="D458" s="145" t="e">
        <f>YÜKSEK!#REF!</f>
        <v>#REF!</v>
      </c>
      <c r="E458" s="145" t="e">
        <f>YÜKSEK!#REF!</f>
        <v>#REF!</v>
      </c>
      <c r="F458" s="184" t="e">
        <f>YÜKSEK!#REF!</f>
        <v>#REF!</v>
      </c>
      <c r="G458" s="148" t="e">
        <f>YÜKSEK!#REF!</f>
        <v>#REF!</v>
      </c>
      <c r="H458" s="148" t="s">
        <v>78</v>
      </c>
      <c r="I458" s="148"/>
      <c r="J458" s="142" t="str">
        <f>'YARIŞMA BİLGİLERİ'!$F$21</f>
        <v>Master Kadınlar</v>
      </c>
      <c r="K458" s="145" t="str">
        <f t="shared" si="11"/>
        <v>İZMİR-Masterler Türkiye Şampiyonası</v>
      </c>
      <c r="L458" s="196">
        <f>YÜKSEK!BD$4</f>
        <v>42210.71875</v>
      </c>
      <c r="M458" s="146" t="s">
        <v>186</v>
      </c>
    </row>
    <row r="459" spans="1:13" s="138" customFormat="1" ht="26.25" customHeight="1" x14ac:dyDescent="0.2">
      <c r="A459" s="140">
        <v>457</v>
      </c>
      <c r="B459" s="151" t="s">
        <v>78</v>
      </c>
      <c r="C459" s="141" t="e">
        <f>YÜKSEK!#REF!</f>
        <v>#REF!</v>
      </c>
      <c r="D459" s="145" t="e">
        <f>YÜKSEK!#REF!</f>
        <v>#REF!</v>
      </c>
      <c r="E459" s="145" t="e">
        <f>YÜKSEK!#REF!</f>
        <v>#REF!</v>
      </c>
      <c r="F459" s="184" t="e">
        <f>YÜKSEK!#REF!</f>
        <v>#REF!</v>
      </c>
      <c r="G459" s="148" t="e">
        <f>YÜKSEK!#REF!</f>
        <v>#REF!</v>
      </c>
      <c r="H459" s="148" t="s">
        <v>78</v>
      </c>
      <c r="I459" s="148"/>
      <c r="J459" s="142" t="str">
        <f>'YARIŞMA BİLGİLERİ'!$F$21</f>
        <v>Master Kadınlar</v>
      </c>
      <c r="K459" s="145" t="str">
        <f t="shared" si="11"/>
        <v>İZMİR-Masterler Türkiye Şampiyonası</v>
      </c>
      <c r="L459" s="196">
        <f>YÜKSEK!BD$4</f>
        <v>42210.71875</v>
      </c>
      <c r="M459" s="146" t="s">
        <v>186</v>
      </c>
    </row>
    <row r="460" spans="1:13" s="138" customFormat="1" ht="26.25" customHeight="1" x14ac:dyDescent="0.2">
      <c r="A460" s="140">
        <v>458</v>
      </c>
      <c r="B460" s="151" t="s">
        <v>78</v>
      </c>
      <c r="C460" s="141" t="e">
        <f>YÜKSEK!#REF!</f>
        <v>#REF!</v>
      </c>
      <c r="D460" s="145" t="e">
        <f>YÜKSEK!#REF!</f>
        <v>#REF!</v>
      </c>
      <c r="E460" s="145" t="e">
        <f>YÜKSEK!#REF!</f>
        <v>#REF!</v>
      </c>
      <c r="F460" s="184" t="e">
        <f>YÜKSEK!#REF!</f>
        <v>#REF!</v>
      </c>
      <c r="G460" s="148" t="e">
        <f>YÜKSEK!#REF!</f>
        <v>#REF!</v>
      </c>
      <c r="H460" s="148" t="s">
        <v>78</v>
      </c>
      <c r="I460" s="148"/>
      <c r="J460" s="142" t="str">
        <f>'YARIŞMA BİLGİLERİ'!$F$21</f>
        <v>Master Kadınlar</v>
      </c>
      <c r="K460" s="145" t="str">
        <f t="shared" si="11"/>
        <v>İZMİR-Masterler Türkiye Şampiyonası</v>
      </c>
      <c r="L460" s="196">
        <f>YÜKSEK!BD$4</f>
        <v>42210.71875</v>
      </c>
      <c r="M460" s="146" t="s">
        <v>186</v>
      </c>
    </row>
    <row r="461" spans="1:13" s="138" customFormat="1" ht="26.25" customHeight="1" x14ac:dyDescent="0.2">
      <c r="A461" s="140">
        <v>459</v>
      </c>
      <c r="B461" s="151" t="s">
        <v>78</v>
      </c>
      <c r="C461" s="141" t="e">
        <f>YÜKSEK!#REF!</f>
        <v>#REF!</v>
      </c>
      <c r="D461" s="145" t="e">
        <f>YÜKSEK!#REF!</f>
        <v>#REF!</v>
      </c>
      <c r="E461" s="145" t="e">
        <f>YÜKSEK!#REF!</f>
        <v>#REF!</v>
      </c>
      <c r="F461" s="184" t="e">
        <f>YÜKSEK!#REF!</f>
        <v>#REF!</v>
      </c>
      <c r="G461" s="148" t="e">
        <f>YÜKSEK!#REF!</f>
        <v>#REF!</v>
      </c>
      <c r="H461" s="148" t="s">
        <v>78</v>
      </c>
      <c r="I461" s="148"/>
      <c r="J461" s="142" t="str">
        <f>'YARIŞMA BİLGİLERİ'!$F$21</f>
        <v>Master Kadınlar</v>
      </c>
      <c r="K461" s="145" t="str">
        <f t="shared" si="11"/>
        <v>İZMİR-Masterler Türkiye Şampiyonası</v>
      </c>
      <c r="L461" s="196">
        <f>YÜKSEK!BD$4</f>
        <v>42210.71875</v>
      </c>
      <c r="M461" s="146" t="s">
        <v>186</v>
      </c>
    </row>
    <row r="462" spans="1:13" s="138" customFormat="1" ht="26.25" customHeight="1" x14ac:dyDescent="0.2">
      <c r="A462" s="140">
        <v>460</v>
      </c>
      <c r="B462" s="151" t="s">
        <v>78</v>
      </c>
      <c r="C462" s="141" t="e">
        <f>YÜKSEK!#REF!</f>
        <v>#REF!</v>
      </c>
      <c r="D462" s="145" t="e">
        <f>YÜKSEK!#REF!</f>
        <v>#REF!</v>
      </c>
      <c r="E462" s="145" t="e">
        <f>YÜKSEK!#REF!</f>
        <v>#REF!</v>
      </c>
      <c r="F462" s="184" t="e">
        <f>YÜKSEK!#REF!</f>
        <v>#REF!</v>
      </c>
      <c r="G462" s="148" t="e">
        <f>YÜKSEK!#REF!</f>
        <v>#REF!</v>
      </c>
      <c r="H462" s="148" t="s">
        <v>78</v>
      </c>
      <c r="I462" s="148"/>
      <c r="J462" s="142" t="str">
        <f>'YARIŞMA BİLGİLERİ'!$F$21</f>
        <v>Master Kadınlar</v>
      </c>
      <c r="K462" s="145" t="str">
        <f t="shared" si="11"/>
        <v>İZMİR-Masterler Türkiye Şampiyonası</v>
      </c>
      <c r="L462" s="196">
        <f>YÜKSEK!BD$4</f>
        <v>42210.71875</v>
      </c>
      <c r="M462" s="146" t="s">
        <v>186</v>
      </c>
    </row>
    <row r="463" spans="1:13" s="138" customFormat="1" ht="26.25" customHeight="1" x14ac:dyDescent="0.2">
      <c r="A463" s="140">
        <v>461</v>
      </c>
      <c r="B463" s="151" t="s">
        <v>78</v>
      </c>
      <c r="C463" s="141" t="e">
        <f>YÜKSEK!#REF!</f>
        <v>#REF!</v>
      </c>
      <c r="D463" s="145" t="e">
        <f>YÜKSEK!#REF!</f>
        <v>#REF!</v>
      </c>
      <c r="E463" s="145" t="e">
        <f>YÜKSEK!#REF!</f>
        <v>#REF!</v>
      </c>
      <c r="F463" s="184" t="e">
        <f>YÜKSEK!#REF!</f>
        <v>#REF!</v>
      </c>
      <c r="G463" s="148" t="e">
        <f>YÜKSEK!#REF!</f>
        <v>#REF!</v>
      </c>
      <c r="H463" s="148" t="s">
        <v>78</v>
      </c>
      <c r="I463" s="148"/>
      <c r="J463" s="142" t="str">
        <f>'YARIŞMA BİLGİLERİ'!$F$21</f>
        <v>Master Kadınlar</v>
      </c>
      <c r="K463" s="145" t="str">
        <f t="shared" si="11"/>
        <v>İZMİR-Masterler Türkiye Şampiyonası</v>
      </c>
      <c r="L463" s="196">
        <f>YÜKSEK!BD$4</f>
        <v>42210.71875</v>
      </c>
      <c r="M463" s="146" t="s">
        <v>186</v>
      </c>
    </row>
    <row r="464" spans="1:13" s="138" customFormat="1" ht="26.25" customHeight="1" x14ac:dyDescent="0.2">
      <c r="A464" s="140">
        <v>462</v>
      </c>
      <c r="B464" s="151" t="s">
        <v>78</v>
      </c>
      <c r="C464" s="141" t="e">
        <f>YÜKSEK!#REF!</f>
        <v>#REF!</v>
      </c>
      <c r="D464" s="145" t="e">
        <f>YÜKSEK!#REF!</f>
        <v>#REF!</v>
      </c>
      <c r="E464" s="145" t="e">
        <f>YÜKSEK!#REF!</f>
        <v>#REF!</v>
      </c>
      <c r="F464" s="184" t="e">
        <f>YÜKSEK!#REF!</f>
        <v>#REF!</v>
      </c>
      <c r="G464" s="148" t="e">
        <f>YÜKSEK!#REF!</f>
        <v>#REF!</v>
      </c>
      <c r="H464" s="148" t="s">
        <v>78</v>
      </c>
      <c r="I464" s="148"/>
      <c r="J464" s="142" t="str">
        <f>'YARIŞMA BİLGİLERİ'!$F$21</f>
        <v>Master Kadınlar</v>
      </c>
      <c r="K464" s="145" t="str">
        <f t="shared" si="11"/>
        <v>İZMİR-Masterler Türkiye Şampiyonası</v>
      </c>
      <c r="L464" s="196">
        <f>YÜKSEK!BD$4</f>
        <v>42210.71875</v>
      </c>
      <c r="M464" s="146" t="s">
        <v>186</v>
      </c>
    </row>
    <row r="465" spans="1:13" s="138" customFormat="1" ht="26.25" customHeight="1" x14ac:dyDescent="0.2">
      <c r="A465" s="140">
        <v>463</v>
      </c>
      <c r="B465" s="151" t="s">
        <v>78</v>
      </c>
      <c r="C465" s="141" t="e">
        <f>YÜKSEK!#REF!</f>
        <v>#REF!</v>
      </c>
      <c r="D465" s="145" t="e">
        <f>YÜKSEK!#REF!</f>
        <v>#REF!</v>
      </c>
      <c r="E465" s="145" t="e">
        <f>YÜKSEK!#REF!</f>
        <v>#REF!</v>
      </c>
      <c r="F465" s="184" t="e">
        <f>YÜKSEK!#REF!</f>
        <v>#REF!</v>
      </c>
      <c r="G465" s="148" t="e">
        <f>YÜKSEK!#REF!</f>
        <v>#REF!</v>
      </c>
      <c r="H465" s="148" t="s">
        <v>78</v>
      </c>
      <c r="I465" s="148"/>
      <c r="J465" s="142" t="str">
        <f>'YARIŞMA BİLGİLERİ'!$F$21</f>
        <v>Master Kadınlar</v>
      </c>
      <c r="K465" s="145" t="str">
        <f t="shared" si="11"/>
        <v>İZMİR-Masterler Türkiye Şampiyonası</v>
      </c>
      <c r="L465" s="196">
        <f>YÜKSEK!BD$4</f>
        <v>42210.71875</v>
      </c>
      <c r="M465" s="146" t="s">
        <v>186</v>
      </c>
    </row>
    <row r="466" spans="1:13" s="138" customFormat="1" ht="26.25" customHeight="1" x14ac:dyDescent="0.2">
      <c r="A466" s="140">
        <v>464</v>
      </c>
      <c r="B466" s="151" t="s">
        <v>78</v>
      </c>
      <c r="C466" s="141" t="e">
        <f>YÜKSEK!#REF!</f>
        <v>#REF!</v>
      </c>
      <c r="D466" s="145" t="e">
        <f>YÜKSEK!#REF!</f>
        <v>#REF!</v>
      </c>
      <c r="E466" s="145" t="e">
        <f>YÜKSEK!#REF!</f>
        <v>#REF!</v>
      </c>
      <c r="F466" s="184" t="e">
        <f>YÜKSEK!#REF!</f>
        <v>#REF!</v>
      </c>
      <c r="G466" s="148" t="e">
        <f>YÜKSEK!#REF!</f>
        <v>#REF!</v>
      </c>
      <c r="H466" s="148" t="s">
        <v>78</v>
      </c>
      <c r="I466" s="148"/>
      <c r="J466" s="142" t="str">
        <f>'YARIŞMA BİLGİLERİ'!$F$21</f>
        <v>Master Kadınlar</v>
      </c>
      <c r="K466" s="145" t="str">
        <f t="shared" si="11"/>
        <v>İZMİR-Masterler Türkiye Şampiyonası</v>
      </c>
      <c r="L466" s="196">
        <f>YÜKSEK!BD$4</f>
        <v>42210.71875</v>
      </c>
      <c r="M466" s="146" t="s">
        <v>186</v>
      </c>
    </row>
    <row r="467" spans="1:13" s="138" customFormat="1" ht="26.25" customHeight="1" x14ac:dyDescent="0.2">
      <c r="A467" s="140">
        <v>465</v>
      </c>
      <c r="B467" s="151" t="s">
        <v>77</v>
      </c>
      <c r="C467" s="141" t="str">
        <f>UZUN!D8</f>
        <v>27.10.1969</v>
      </c>
      <c r="D467" s="145" t="str">
        <f>UZUN!F8</f>
        <v>DENİZ TANAYDIN</v>
      </c>
      <c r="E467" s="145" t="str">
        <f>UZUN!G8</f>
        <v>İZMİR MASTERLER ATL. KULÜBÜ</v>
      </c>
      <c r="F467" s="184">
        <f>UZUN!O8</f>
        <v>442</v>
      </c>
      <c r="G467" s="148">
        <f>UZUN!A8</f>
        <v>1</v>
      </c>
      <c r="H467" s="148" t="s">
        <v>77</v>
      </c>
      <c r="I467" s="148"/>
      <c r="J467" s="142" t="str">
        <f>'YARIŞMA BİLGİLERİ'!$F$21</f>
        <v>Master Kadınlar</v>
      </c>
      <c r="K467" s="145" t="str">
        <f t="shared" si="11"/>
        <v>İZMİR-Masterler Türkiye Şampiyonası</v>
      </c>
      <c r="L467" s="196" t="e">
        <f>UZUN!#REF!</f>
        <v>#REF!</v>
      </c>
      <c r="M467" s="146" t="s">
        <v>186</v>
      </c>
    </row>
    <row r="468" spans="1:13" s="138" customFormat="1" ht="26.25" customHeight="1" x14ac:dyDescent="0.2">
      <c r="A468" s="140">
        <v>466</v>
      </c>
      <c r="B468" s="151" t="s">
        <v>77</v>
      </c>
      <c r="C468" s="141" t="str">
        <f>UZUN!D13</f>
        <v/>
      </c>
      <c r="D468" s="145" t="str">
        <f>UZUN!F13</f>
        <v/>
      </c>
      <c r="E468" s="145" t="str">
        <f>UZUN!G13</f>
        <v/>
      </c>
      <c r="F468" s="184">
        <f>UZUN!O13</f>
        <v>0</v>
      </c>
      <c r="G468" s="148">
        <f>UZUN!A13</f>
        <v>3</v>
      </c>
      <c r="H468" s="148" t="s">
        <v>77</v>
      </c>
      <c r="I468" s="148"/>
      <c r="J468" s="142" t="str">
        <f>'YARIŞMA BİLGİLERİ'!$F$21</f>
        <v>Master Kadınlar</v>
      </c>
      <c r="K468" s="145" t="str">
        <f t="shared" si="11"/>
        <v>İZMİR-Masterler Türkiye Şampiyonası</v>
      </c>
      <c r="L468" s="196" t="e">
        <f>UZUN!#REF!</f>
        <v>#REF!</v>
      </c>
      <c r="M468" s="146" t="s">
        <v>186</v>
      </c>
    </row>
    <row r="469" spans="1:13" s="138" customFormat="1" ht="26.25" customHeight="1" x14ac:dyDescent="0.2">
      <c r="A469" s="140">
        <v>467</v>
      </c>
      <c r="B469" s="151" t="s">
        <v>77</v>
      </c>
      <c r="C469" s="141" t="e">
        <f>UZUN!#REF!</f>
        <v>#REF!</v>
      </c>
      <c r="D469" s="145" t="e">
        <f>UZUN!#REF!</f>
        <v>#REF!</v>
      </c>
      <c r="E469" s="145" t="e">
        <f>UZUN!#REF!</f>
        <v>#REF!</v>
      </c>
      <c r="F469" s="184" t="e">
        <f>UZUN!#REF!</f>
        <v>#REF!</v>
      </c>
      <c r="G469" s="148" t="e">
        <f>UZUN!#REF!</f>
        <v>#REF!</v>
      </c>
      <c r="H469" s="148" t="s">
        <v>77</v>
      </c>
      <c r="I469" s="148"/>
      <c r="J469" s="142" t="str">
        <f>'YARIŞMA BİLGİLERİ'!$F$21</f>
        <v>Master Kadınlar</v>
      </c>
      <c r="K469" s="145" t="str">
        <f t="shared" si="11"/>
        <v>İZMİR-Masterler Türkiye Şampiyonası</v>
      </c>
      <c r="L469" s="196" t="e">
        <f>UZUN!#REF!</f>
        <v>#REF!</v>
      </c>
      <c r="M469" s="146" t="s">
        <v>186</v>
      </c>
    </row>
    <row r="470" spans="1:13" s="138" customFormat="1" ht="26.25" customHeight="1" x14ac:dyDescent="0.2">
      <c r="A470" s="140">
        <v>468</v>
      </c>
      <c r="B470" s="151" t="s">
        <v>77</v>
      </c>
      <c r="C470" s="141" t="str">
        <f>UZUN!D16</f>
        <v/>
      </c>
      <c r="D470" s="145" t="str">
        <f>UZUN!F16</f>
        <v/>
      </c>
      <c r="E470" s="145" t="str">
        <f>UZUN!G16</f>
        <v/>
      </c>
      <c r="F470" s="184">
        <f>UZUN!O16</f>
        <v>0</v>
      </c>
      <c r="G470" s="148">
        <f>UZUN!A16</f>
        <v>1</v>
      </c>
      <c r="H470" s="148" t="s">
        <v>77</v>
      </c>
      <c r="I470" s="148"/>
      <c r="J470" s="142" t="str">
        <f>'YARIŞMA BİLGİLERİ'!$F$21</f>
        <v>Master Kadınlar</v>
      </c>
      <c r="K470" s="145" t="str">
        <f t="shared" si="11"/>
        <v>İZMİR-Masterler Türkiye Şampiyonası</v>
      </c>
      <c r="L470" s="196" t="e">
        <f>UZUN!#REF!</f>
        <v>#REF!</v>
      </c>
      <c r="M470" s="146" t="s">
        <v>186</v>
      </c>
    </row>
    <row r="471" spans="1:13" s="138" customFormat="1" ht="26.25" customHeight="1" x14ac:dyDescent="0.2">
      <c r="A471" s="140">
        <v>469</v>
      </c>
      <c r="B471" s="151" t="s">
        <v>77</v>
      </c>
      <c r="C471" s="141" t="str">
        <f>UZUN!D17</f>
        <v/>
      </c>
      <c r="D471" s="145" t="str">
        <f>UZUN!F17</f>
        <v/>
      </c>
      <c r="E471" s="145" t="str">
        <f>UZUN!G17</f>
        <v/>
      </c>
      <c r="F471" s="184">
        <f>UZUN!O17</f>
        <v>0</v>
      </c>
      <c r="G471" s="148">
        <f>UZUN!A17</f>
        <v>2</v>
      </c>
      <c r="H471" s="148" t="s">
        <v>77</v>
      </c>
      <c r="I471" s="148"/>
      <c r="J471" s="142" t="str">
        <f>'YARIŞMA BİLGİLERİ'!$F$21</f>
        <v>Master Kadınlar</v>
      </c>
      <c r="K471" s="145" t="str">
        <f t="shared" si="11"/>
        <v>İZMİR-Masterler Türkiye Şampiyonası</v>
      </c>
      <c r="L471" s="196" t="e">
        <f>UZUN!#REF!</f>
        <v>#REF!</v>
      </c>
      <c r="M471" s="146" t="s">
        <v>186</v>
      </c>
    </row>
    <row r="472" spans="1:13" s="138" customFormat="1" ht="26.25" customHeight="1" x14ac:dyDescent="0.2">
      <c r="A472" s="140">
        <v>470</v>
      </c>
      <c r="B472" s="151" t="s">
        <v>77</v>
      </c>
      <c r="C472" s="141" t="e">
        <f>UZUN!#REF!</f>
        <v>#REF!</v>
      </c>
      <c r="D472" s="145" t="e">
        <f>UZUN!#REF!</f>
        <v>#REF!</v>
      </c>
      <c r="E472" s="145" t="e">
        <f>UZUN!#REF!</f>
        <v>#REF!</v>
      </c>
      <c r="F472" s="184" t="e">
        <f>UZUN!#REF!</f>
        <v>#REF!</v>
      </c>
      <c r="G472" s="148" t="e">
        <f>UZUN!#REF!</f>
        <v>#REF!</v>
      </c>
      <c r="H472" s="148" t="s">
        <v>77</v>
      </c>
      <c r="I472" s="148"/>
      <c r="J472" s="142" t="str">
        <f>'YARIŞMA BİLGİLERİ'!$F$21</f>
        <v>Master Kadınlar</v>
      </c>
      <c r="K472" s="145" t="str">
        <f t="shared" si="11"/>
        <v>İZMİR-Masterler Türkiye Şampiyonası</v>
      </c>
      <c r="L472" s="196" t="e">
        <f>UZUN!#REF!</f>
        <v>#REF!</v>
      </c>
      <c r="M472" s="146" t="s">
        <v>186</v>
      </c>
    </row>
    <row r="473" spans="1:13" s="138" customFormat="1" ht="26.25" customHeight="1" x14ac:dyDescent="0.2">
      <c r="A473" s="140">
        <v>471</v>
      </c>
      <c r="B473" s="151" t="s">
        <v>77</v>
      </c>
      <c r="C473" s="141" t="e">
        <f>UZUN!#REF!</f>
        <v>#REF!</v>
      </c>
      <c r="D473" s="145" t="e">
        <f>UZUN!#REF!</f>
        <v>#REF!</v>
      </c>
      <c r="E473" s="145" t="e">
        <f>UZUN!#REF!</f>
        <v>#REF!</v>
      </c>
      <c r="F473" s="184" t="e">
        <f>UZUN!#REF!</f>
        <v>#REF!</v>
      </c>
      <c r="G473" s="148" t="e">
        <f>UZUN!#REF!</f>
        <v>#REF!</v>
      </c>
      <c r="H473" s="148" t="s">
        <v>77</v>
      </c>
      <c r="I473" s="148"/>
      <c r="J473" s="142" t="str">
        <f>'YARIŞMA BİLGİLERİ'!$F$21</f>
        <v>Master Kadınlar</v>
      </c>
      <c r="K473" s="145" t="str">
        <f t="shared" si="11"/>
        <v>İZMİR-Masterler Türkiye Şampiyonası</v>
      </c>
      <c r="L473" s="196" t="e">
        <f>UZUN!#REF!</f>
        <v>#REF!</v>
      </c>
      <c r="M473" s="146" t="s">
        <v>186</v>
      </c>
    </row>
    <row r="474" spans="1:13" s="138" customFormat="1" ht="26.25" customHeight="1" x14ac:dyDescent="0.2">
      <c r="A474" s="140">
        <v>472</v>
      </c>
      <c r="B474" s="151" t="s">
        <v>77</v>
      </c>
      <c r="C474" s="141" t="str">
        <f>UZUN!D20</f>
        <v/>
      </c>
      <c r="D474" s="145" t="str">
        <f>UZUN!F20</f>
        <v/>
      </c>
      <c r="E474" s="145" t="str">
        <f>UZUN!G20</f>
        <v/>
      </c>
      <c r="F474" s="184">
        <f>UZUN!O20</f>
        <v>0</v>
      </c>
      <c r="G474" s="148">
        <f>UZUN!A20</f>
        <v>1</v>
      </c>
      <c r="H474" s="148" t="s">
        <v>77</v>
      </c>
      <c r="I474" s="148"/>
      <c r="J474" s="142" t="str">
        <f>'YARIŞMA BİLGİLERİ'!$F$21</f>
        <v>Master Kadınlar</v>
      </c>
      <c r="K474" s="145" t="str">
        <f t="shared" si="11"/>
        <v>İZMİR-Masterler Türkiye Şampiyonası</v>
      </c>
      <c r="L474" s="196" t="e">
        <f>UZUN!#REF!</f>
        <v>#REF!</v>
      </c>
      <c r="M474" s="146" t="s">
        <v>186</v>
      </c>
    </row>
    <row r="475" spans="1:13" s="138" customFormat="1" ht="26.25" customHeight="1" x14ac:dyDescent="0.2">
      <c r="A475" s="140">
        <v>473</v>
      </c>
      <c r="B475" s="151" t="s">
        <v>77</v>
      </c>
      <c r="C475" s="141" t="e">
        <f>UZUN!#REF!</f>
        <v>#REF!</v>
      </c>
      <c r="D475" s="145" t="e">
        <f>UZUN!#REF!</f>
        <v>#REF!</v>
      </c>
      <c r="E475" s="145" t="e">
        <f>UZUN!#REF!</f>
        <v>#REF!</v>
      </c>
      <c r="F475" s="184" t="e">
        <f>UZUN!#REF!</f>
        <v>#REF!</v>
      </c>
      <c r="G475" s="148" t="e">
        <f>UZUN!#REF!</f>
        <v>#REF!</v>
      </c>
      <c r="H475" s="148" t="s">
        <v>77</v>
      </c>
      <c r="I475" s="148"/>
      <c r="J475" s="142" t="str">
        <f>'YARIŞMA BİLGİLERİ'!$F$21</f>
        <v>Master Kadınlar</v>
      </c>
      <c r="K475" s="145" t="str">
        <f t="shared" si="11"/>
        <v>İZMİR-Masterler Türkiye Şampiyonası</v>
      </c>
      <c r="L475" s="196" t="e">
        <f>UZUN!#REF!</f>
        <v>#REF!</v>
      </c>
      <c r="M475" s="146" t="s">
        <v>186</v>
      </c>
    </row>
    <row r="476" spans="1:13" s="138" customFormat="1" ht="26.25" customHeight="1" x14ac:dyDescent="0.2">
      <c r="A476" s="140">
        <v>474</v>
      </c>
      <c r="B476" s="151" t="s">
        <v>77</v>
      </c>
      <c r="C476" s="141" t="e">
        <f>UZUN!#REF!</f>
        <v>#REF!</v>
      </c>
      <c r="D476" s="145" t="e">
        <f>UZUN!#REF!</f>
        <v>#REF!</v>
      </c>
      <c r="E476" s="145" t="e">
        <f>UZUN!#REF!</f>
        <v>#REF!</v>
      </c>
      <c r="F476" s="184" t="e">
        <f>UZUN!#REF!</f>
        <v>#REF!</v>
      </c>
      <c r="G476" s="148" t="e">
        <f>UZUN!#REF!</f>
        <v>#REF!</v>
      </c>
      <c r="H476" s="148" t="s">
        <v>77</v>
      </c>
      <c r="I476" s="148"/>
      <c r="J476" s="142" t="str">
        <f>'YARIŞMA BİLGİLERİ'!$F$21</f>
        <v>Master Kadınlar</v>
      </c>
      <c r="K476" s="145" t="str">
        <f t="shared" si="11"/>
        <v>İZMİR-Masterler Türkiye Şampiyonası</v>
      </c>
      <c r="L476" s="196" t="e">
        <f>UZUN!#REF!</f>
        <v>#REF!</v>
      </c>
      <c r="M476" s="146" t="s">
        <v>186</v>
      </c>
    </row>
    <row r="477" spans="1:13" s="138" customFormat="1" ht="26.25" customHeight="1" x14ac:dyDescent="0.2">
      <c r="A477" s="140">
        <v>475</v>
      </c>
      <c r="B477" s="151" t="s">
        <v>77</v>
      </c>
      <c r="C477" s="141" t="str">
        <f>UZUN!D24</f>
        <v/>
      </c>
      <c r="D477" s="145" t="str">
        <f>UZUN!F24</f>
        <v/>
      </c>
      <c r="E477" s="145" t="str">
        <f>UZUN!G24</f>
        <v/>
      </c>
      <c r="F477" s="184">
        <f>UZUN!O24</f>
        <v>0</v>
      </c>
      <c r="G477" s="148">
        <f>UZUN!A24</f>
        <v>1</v>
      </c>
      <c r="H477" s="148" t="s">
        <v>77</v>
      </c>
      <c r="I477" s="148"/>
      <c r="J477" s="142" t="str">
        <f>'YARIŞMA BİLGİLERİ'!$F$21</f>
        <v>Master Kadınlar</v>
      </c>
      <c r="K477" s="145" t="str">
        <f t="shared" si="11"/>
        <v>İZMİR-Masterler Türkiye Şampiyonası</v>
      </c>
      <c r="L477" s="196" t="e">
        <f>UZUN!#REF!</f>
        <v>#REF!</v>
      </c>
      <c r="M477" s="146" t="s">
        <v>186</v>
      </c>
    </row>
    <row r="478" spans="1:13" s="138" customFormat="1" ht="26.25" customHeight="1" x14ac:dyDescent="0.2">
      <c r="A478" s="140">
        <v>476</v>
      </c>
      <c r="B478" s="151" t="s">
        <v>77</v>
      </c>
      <c r="C478" s="141" t="e">
        <f>UZUN!#REF!</f>
        <v>#REF!</v>
      </c>
      <c r="D478" s="145" t="e">
        <f>UZUN!#REF!</f>
        <v>#REF!</v>
      </c>
      <c r="E478" s="145" t="e">
        <f>UZUN!#REF!</f>
        <v>#REF!</v>
      </c>
      <c r="F478" s="184" t="e">
        <f>UZUN!#REF!</f>
        <v>#REF!</v>
      </c>
      <c r="G478" s="148" t="e">
        <f>UZUN!#REF!</f>
        <v>#REF!</v>
      </c>
      <c r="H478" s="148" t="s">
        <v>77</v>
      </c>
      <c r="I478" s="148"/>
      <c r="J478" s="142" t="str">
        <f>'YARIŞMA BİLGİLERİ'!$F$21</f>
        <v>Master Kadınlar</v>
      </c>
      <c r="K478" s="145" t="str">
        <f t="shared" si="11"/>
        <v>İZMİR-Masterler Türkiye Şampiyonası</v>
      </c>
      <c r="L478" s="196" t="e">
        <f>UZUN!#REF!</f>
        <v>#REF!</v>
      </c>
      <c r="M478" s="146" t="s">
        <v>186</v>
      </c>
    </row>
    <row r="479" spans="1:13" s="138" customFormat="1" ht="26.25" customHeight="1" x14ac:dyDescent="0.2">
      <c r="A479" s="140">
        <v>477</v>
      </c>
      <c r="B479" s="151" t="s">
        <v>77</v>
      </c>
      <c r="C479" s="141" t="e">
        <f>UZUN!#REF!</f>
        <v>#REF!</v>
      </c>
      <c r="D479" s="145" t="e">
        <f>UZUN!#REF!</f>
        <v>#REF!</v>
      </c>
      <c r="E479" s="145" t="e">
        <f>UZUN!#REF!</f>
        <v>#REF!</v>
      </c>
      <c r="F479" s="184" t="e">
        <f>UZUN!#REF!</f>
        <v>#REF!</v>
      </c>
      <c r="G479" s="148" t="e">
        <f>UZUN!#REF!</f>
        <v>#REF!</v>
      </c>
      <c r="H479" s="148" t="s">
        <v>77</v>
      </c>
      <c r="I479" s="148"/>
      <c r="J479" s="142" t="str">
        <f>'YARIŞMA BİLGİLERİ'!$F$21</f>
        <v>Master Kadınlar</v>
      </c>
      <c r="K479" s="145" t="str">
        <f t="shared" si="11"/>
        <v>İZMİR-Masterler Türkiye Şampiyonası</v>
      </c>
      <c r="L479" s="196" t="e">
        <f>UZUN!#REF!</f>
        <v>#REF!</v>
      </c>
      <c r="M479" s="146" t="s">
        <v>186</v>
      </c>
    </row>
    <row r="480" spans="1:13" s="138" customFormat="1" ht="26.25" customHeight="1" x14ac:dyDescent="0.2">
      <c r="A480" s="140">
        <v>478</v>
      </c>
      <c r="B480" s="151" t="s">
        <v>77</v>
      </c>
      <c r="C480" s="141" t="e">
        <f>UZUN!#REF!</f>
        <v>#REF!</v>
      </c>
      <c r="D480" s="145" t="e">
        <f>UZUN!#REF!</f>
        <v>#REF!</v>
      </c>
      <c r="E480" s="145" t="e">
        <f>UZUN!#REF!</f>
        <v>#REF!</v>
      </c>
      <c r="F480" s="184" t="e">
        <f>UZUN!#REF!</f>
        <v>#REF!</v>
      </c>
      <c r="G480" s="148" t="e">
        <f>UZUN!#REF!</f>
        <v>#REF!</v>
      </c>
      <c r="H480" s="148" t="s">
        <v>77</v>
      </c>
      <c r="I480" s="148"/>
      <c r="J480" s="142" t="str">
        <f>'YARIŞMA BİLGİLERİ'!$F$21</f>
        <v>Master Kadınlar</v>
      </c>
      <c r="K480" s="145" t="str">
        <f t="shared" si="11"/>
        <v>İZMİR-Masterler Türkiye Şampiyonası</v>
      </c>
      <c r="L480" s="196" t="e">
        <f>UZUN!#REF!</f>
        <v>#REF!</v>
      </c>
      <c r="M480" s="146" t="s">
        <v>186</v>
      </c>
    </row>
    <row r="481" spans="1:13" s="138" customFormat="1" ht="26.25" customHeight="1" x14ac:dyDescent="0.2">
      <c r="A481" s="140">
        <v>479</v>
      </c>
      <c r="B481" s="151" t="s">
        <v>77</v>
      </c>
      <c r="C481" s="141" t="e">
        <f>UZUN!#REF!</f>
        <v>#REF!</v>
      </c>
      <c r="D481" s="145" t="e">
        <f>UZUN!#REF!</f>
        <v>#REF!</v>
      </c>
      <c r="E481" s="145" t="e">
        <f>UZUN!#REF!</f>
        <v>#REF!</v>
      </c>
      <c r="F481" s="184" t="e">
        <f>UZUN!#REF!</f>
        <v>#REF!</v>
      </c>
      <c r="G481" s="148" t="e">
        <f>UZUN!#REF!</f>
        <v>#REF!</v>
      </c>
      <c r="H481" s="148" t="s">
        <v>77</v>
      </c>
      <c r="I481" s="148"/>
      <c r="J481" s="142" t="str">
        <f>'YARIŞMA BİLGİLERİ'!$F$21</f>
        <v>Master Kadınlar</v>
      </c>
      <c r="K481" s="145" t="str">
        <f t="shared" si="11"/>
        <v>İZMİR-Masterler Türkiye Şampiyonası</v>
      </c>
      <c r="L481" s="196" t="e">
        <f>UZUN!#REF!</f>
        <v>#REF!</v>
      </c>
      <c r="M481" s="146" t="s">
        <v>186</v>
      </c>
    </row>
    <row r="482" spans="1:13" s="138" customFormat="1" ht="26.25" customHeight="1" x14ac:dyDescent="0.2">
      <c r="A482" s="140">
        <v>480</v>
      </c>
      <c r="B482" s="151" t="s">
        <v>77</v>
      </c>
      <c r="C482" s="141" t="e">
        <f>UZUN!#REF!</f>
        <v>#REF!</v>
      </c>
      <c r="D482" s="145" t="e">
        <f>UZUN!#REF!</f>
        <v>#REF!</v>
      </c>
      <c r="E482" s="145" t="e">
        <f>UZUN!#REF!</f>
        <v>#REF!</v>
      </c>
      <c r="F482" s="184" t="e">
        <f>UZUN!#REF!</f>
        <v>#REF!</v>
      </c>
      <c r="G482" s="148" t="e">
        <f>UZUN!#REF!</f>
        <v>#REF!</v>
      </c>
      <c r="H482" s="148" t="s">
        <v>77</v>
      </c>
      <c r="I482" s="148"/>
      <c r="J482" s="142" t="str">
        <f>'YARIŞMA BİLGİLERİ'!$F$21</f>
        <v>Master Kadınlar</v>
      </c>
      <c r="K482" s="145" t="str">
        <f t="shared" si="11"/>
        <v>İZMİR-Masterler Türkiye Şampiyonası</v>
      </c>
      <c r="L482" s="196" t="e">
        <f>UZUN!#REF!</f>
        <v>#REF!</v>
      </c>
      <c r="M482" s="146" t="s">
        <v>186</v>
      </c>
    </row>
    <row r="483" spans="1:13" s="138" customFormat="1" ht="26.25" customHeight="1" x14ac:dyDescent="0.2">
      <c r="A483" s="140">
        <v>481</v>
      </c>
      <c r="B483" s="151" t="s">
        <v>77</v>
      </c>
      <c r="C483" s="141" t="e">
        <f>UZUN!#REF!</f>
        <v>#REF!</v>
      </c>
      <c r="D483" s="145" t="e">
        <f>UZUN!#REF!</f>
        <v>#REF!</v>
      </c>
      <c r="E483" s="145" t="e">
        <f>UZUN!#REF!</f>
        <v>#REF!</v>
      </c>
      <c r="F483" s="184" t="e">
        <f>UZUN!#REF!</f>
        <v>#REF!</v>
      </c>
      <c r="G483" s="148" t="e">
        <f>UZUN!#REF!</f>
        <v>#REF!</v>
      </c>
      <c r="H483" s="148" t="s">
        <v>77</v>
      </c>
      <c r="I483" s="148"/>
      <c r="J483" s="142" t="str">
        <f>'YARIŞMA BİLGİLERİ'!$F$21</f>
        <v>Master Kadınlar</v>
      </c>
      <c r="K483" s="145" t="str">
        <f t="shared" si="11"/>
        <v>İZMİR-Masterler Türkiye Şampiyonası</v>
      </c>
      <c r="L483" s="196" t="e">
        <f>UZUN!#REF!</f>
        <v>#REF!</v>
      </c>
      <c r="M483" s="146" t="s">
        <v>186</v>
      </c>
    </row>
    <row r="484" spans="1:13" s="138" customFormat="1" ht="26.25" customHeight="1" x14ac:dyDescent="0.2">
      <c r="A484" s="140">
        <v>482</v>
      </c>
      <c r="B484" s="151" t="s">
        <v>77</v>
      </c>
      <c r="C484" s="141" t="e">
        <f>UZUN!#REF!</f>
        <v>#REF!</v>
      </c>
      <c r="D484" s="145" t="e">
        <f>UZUN!#REF!</f>
        <v>#REF!</v>
      </c>
      <c r="E484" s="145" t="e">
        <f>UZUN!#REF!</f>
        <v>#REF!</v>
      </c>
      <c r="F484" s="184" t="e">
        <f>UZUN!#REF!</f>
        <v>#REF!</v>
      </c>
      <c r="G484" s="148" t="e">
        <f>UZUN!#REF!</f>
        <v>#REF!</v>
      </c>
      <c r="H484" s="148" t="s">
        <v>77</v>
      </c>
      <c r="I484" s="148"/>
      <c r="J484" s="142" t="str">
        <f>'YARIŞMA BİLGİLERİ'!$F$21</f>
        <v>Master Kadınlar</v>
      </c>
      <c r="K484" s="145" t="str">
        <f t="shared" si="11"/>
        <v>İZMİR-Masterler Türkiye Şampiyonası</v>
      </c>
      <c r="L484" s="196" t="e">
        <f>UZUN!#REF!</f>
        <v>#REF!</v>
      </c>
      <c r="M484" s="146" t="s">
        <v>186</v>
      </c>
    </row>
    <row r="485" spans="1:13" s="138" customFormat="1" ht="26.25" customHeight="1" x14ac:dyDescent="0.2">
      <c r="A485" s="140">
        <v>483</v>
      </c>
      <c r="B485" s="151" t="s">
        <v>77</v>
      </c>
      <c r="C485" s="141" t="e">
        <f>UZUN!#REF!</f>
        <v>#REF!</v>
      </c>
      <c r="D485" s="145" t="e">
        <f>UZUN!#REF!</f>
        <v>#REF!</v>
      </c>
      <c r="E485" s="145" t="e">
        <f>UZUN!#REF!</f>
        <v>#REF!</v>
      </c>
      <c r="F485" s="184" t="e">
        <f>UZUN!#REF!</f>
        <v>#REF!</v>
      </c>
      <c r="G485" s="148" t="e">
        <f>UZUN!#REF!</f>
        <v>#REF!</v>
      </c>
      <c r="H485" s="148" t="s">
        <v>77</v>
      </c>
      <c r="I485" s="148"/>
      <c r="J485" s="142" t="str">
        <f>'YARIŞMA BİLGİLERİ'!$F$21</f>
        <v>Master Kadınlar</v>
      </c>
      <c r="K485" s="145" t="str">
        <f t="shared" si="11"/>
        <v>İZMİR-Masterler Türkiye Şampiyonası</v>
      </c>
      <c r="L485" s="196" t="e">
        <f>UZUN!#REF!</f>
        <v>#REF!</v>
      </c>
      <c r="M485" s="146" t="s">
        <v>186</v>
      </c>
    </row>
    <row r="486" spans="1:13" s="138" customFormat="1" ht="26.25" customHeight="1" x14ac:dyDescent="0.2">
      <c r="A486" s="140">
        <v>484</v>
      </c>
      <c r="B486" s="151" t="s">
        <v>77</v>
      </c>
      <c r="C486" s="141" t="e">
        <f>UZUN!#REF!</f>
        <v>#REF!</v>
      </c>
      <c r="D486" s="145" t="e">
        <f>UZUN!#REF!</f>
        <v>#REF!</v>
      </c>
      <c r="E486" s="145" t="e">
        <f>UZUN!#REF!</f>
        <v>#REF!</v>
      </c>
      <c r="F486" s="184" t="e">
        <f>UZUN!#REF!</f>
        <v>#REF!</v>
      </c>
      <c r="G486" s="148" t="e">
        <f>UZUN!#REF!</f>
        <v>#REF!</v>
      </c>
      <c r="H486" s="148" t="s">
        <v>77</v>
      </c>
      <c r="I486" s="148"/>
      <c r="J486" s="142" t="str">
        <f>'YARIŞMA BİLGİLERİ'!$F$21</f>
        <v>Master Kadınlar</v>
      </c>
      <c r="K486" s="145" t="str">
        <f t="shared" si="11"/>
        <v>İZMİR-Masterler Türkiye Şampiyonası</v>
      </c>
      <c r="L486" s="196" t="e">
        <f>UZUN!#REF!</f>
        <v>#REF!</v>
      </c>
      <c r="M486" s="146" t="s">
        <v>186</v>
      </c>
    </row>
    <row r="487" spans="1:13" s="138" customFormat="1" ht="26.25" customHeight="1" x14ac:dyDescent="0.2">
      <c r="A487" s="140">
        <v>485</v>
      </c>
      <c r="B487" s="151" t="s">
        <v>77</v>
      </c>
      <c r="C487" s="141" t="e">
        <f>UZUN!#REF!</f>
        <v>#REF!</v>
      </c>
      <c r="D487" s="145" t="e">
        <f>UZUN!#REF!</f>
        <v>#REF!</v>
      </c>
      <c r="E487" s="145" t="e">
        <f>UZUN!#REF!</f>
        <v>#REF!</v>
      </c>
      <c r="F487" s="184" t="e">
        <f>UZUN!#REF!</f>
        <v>#REF!</v>
      </c>
      <c r="G487" s="148" t="e">
        <f>UZUN!#REF!</f>
        <v>#REF!</v>
      </c>
      <c r="H487" s="148" t="s">
        <v>77</v>
      </c>
      <c r="I487" s="148"/>
      <c r="J487" s="142" t="str">
        <f>'YARIŞMA BİLGİLERİ'!$F$21</f>
        <v>Master Kadınlar</v>
      </c>
      <c r="K487" s="145" t="str">
        <f t="shared" si="11"/>
        <v>İZMİR-Masterler Türkiye Şampiyonası</v>
      </c>
      <c r="L487" s="196" t="e">
        <f>UZUN!#REF!</f>
        <v>#REF!</v>
      </c>
      <c r="M487" s="146" t="s">
        <v>186</v>
      </c>
    </row>
    <row r="488" spans="1:13" s="138" customFormat="1" ht="26.25" customHeight="1" x14ac:dyDescent="0.2">
      <c r="A488" s="140">
        <v>486</v>
      </c>
      <c r="B488" s="151" t="s">
        <v>77</v>
      </c>
      <c r="C488" s="141" t="e">
        <f>UZUN!#REF!</f>
        <v>#REF!</v>
      </c>
      <c r="D488" s="145" t="e">
        <f>UZUN!#REF!</f>
        <v>#REF!</v>
      </c>
      <c r="E488" s="145" t="e">
        <f>UZUN!#REF!</f>
        <v>#REF!</v>
      </c>
      <c r="F488" s="184" t="e">
        <f>UZUN!#REF!</f>
        <v>#REF!</v>
      </c>
      <c r="G488" s="148" t="e">
        <f>UZUN!#REF!</f>
        <v>#REF!</v>
      </c>
      <c r="H488" s="148" t="s">
        <v>77</v>
      </c>
      <c r="I488" s="148"/>
      <c r="J488" s="142" t="str">
        <f>'YARIŞMA BİLGİLERİ'!$F$21</f>
        <v>Master Kadınlar</v>
      </c>
      <c r="K488" s="145" t="str">
        <f t="shared" si="11"/>
        <v>İZMİR-Masterler Türkiye Şampiyonası</v>
      </c>
      <c r="L488" s="196" t="e">
        <f>UZUN!#REF!</f>
        <v>#REF!</v>
      </c>
      <c r="M488" s="146" t="s">
        <v>186</v>
      </c>
    </row>
    <row r="489" spans="1:13" s="138" customFormat="1" ht="26.25" customHeight="1" x14ac:dyDescent="0.2">
      <c r="A489" s="140">
        <v>487</v>
      </c>
      <c r="B489" s="151" t="s">
        <v>77</v>
      </c>
      <c r="C489" s="141" t="e">
        <f>UZUN!#REF!</f>
        <v>#REF!</v>
      </c>
      <c r="D489" s="145" t="e">
        <f>UZUN!#REF!</f>
        <v>#REF!</v>
      </c>
      <c r="E489" s="145" t="e">
        <f>UZUN!#REF!</f>
        <v>#REF!</v>
      </c>
      <c r="F489" s="184" t="e">
        <f>UZUN!#REF!</f>
        <v>#REF!</v>
      </c>
      <c r="G489" s="148" t="e">
        <f>UZUN!#REF!</f>
        <v>#REF!</v>
      </c>
      <c r="H489" s="148" t="s">
        <v>77</v>
      </c>
      <c r="I489" s="148"/>
      <c r="J489" s="142" t="str">
        <f>'YARIŞMA BİLGİLERİ'!$F$21</f>
        <v>Master Kadınlar</v>
      </c>
      <c r="K489" s="145" t="str">
        <f t="shared" si="11"/>
        <v>İZMİR-Masterler Türkiye Şampiyonası</v>
      </c>
      <c r="L489" s="196" t="e">
        <f>UZUN!#REF!</f>
        <v>#REF!</v>
      </c>
      <c r="M489" s="146" t="s">
        <v>186</v>
      </c>
    </row>
    <row r="490" spans="1:13" s="138" customFormat="1" ht="26.25" customHeight="1" x14ac:dyDescent="0.2">
      <c r="A490" s="140">
        <v>488</v>
      </c>
      <c r="B490" s="151" t="s">
        <v>77</v>
      </c>
      <c r="C490" s="141" t="e">
        <f>UZUN!#REF!</f>
        <v>#REF!</v>
      </c>
      <c r="D490" s="145" t="e">
        <f>UZUN!#REF!</f>
        <v>#REF!</v>
      </c>
      <c r="E490" s="145" t="e">
        <f>UZUN!#REF!</f>
        <v>#REF!</v>
      </c>
      <c r="F490" s="184" t="e">
        <f>UZUN!#REF!</f>
        <v>#REF!</v>
      </c>
      <c r="G490" s="148" t="e">
        <f>UZUN!#REF!</f>
        <v>#REF!</v>
      </c>
      <c r="H490" s="148" t="s">
        <v>77</v>
      </c>
      <c r="I490" s="148"/>
      <c r="J490" s="142" t="str">
        <f>'YARIŞMA BİLGİLERİ'!$F$21</f>
        <v>Master Kadınlar</v>
      </c>
      <c r="K490" s="145" t="str">
        <f t="shared" si="11"/>
        <v>İZMİR-Masterler Türkiye Şampiyonası</v>
      </c>
      <c r="L490" s="196" t="e">
        <f>UZUN!#REF!</f>
        <v>#REF!</v>
      </c>
      <c r="M490" s="146" t="s">
        <v>186</v>
      </c>
    </row>
    <row r="491" spans="1:13" s="138" customFormat="1" ht="26.25" customHeight="1" x14ac:dyDescent="0.2">
      <c r="A491" s="140">
        <v>489</v>
      </c>
      <c r="B491" s="151" t="s">
        <v>77</v>
      </c>
      <c r="C491" s="141" t="e">
        <f>UZUN!#REF!</f>
        <v>#REF!</v>
      </c>
      <c r="D491" s="145" t="e">
        <f>UZUN!#REF!</f>
        <v>#REF!</v>
      </c>
      <c r="E491" s="145" t="e">
        <f>UZUN!#REF!</f>
        <v>#REF!</v>
      </c>
      <c r="F491" s="184" t="e">
        <f>UZUN!#REF!</f>
        <v>#REF!</v>
      </c>
      <c r="G491" s="148" t="e">
        <f>UZUN!#REF!</f>
        <v>#REF!</v>
      </c>
      <c r="H491" s="148" t="s">
        <v>77</v>
      </c>
      <c r="I491" s="148"/>
      <c r="J491" s="142" t="str">
        <f>'YARIŞMA BİLGİLERİ'!$F$21</f>
        <v>Master Kadınlar</v>
      </c>
      <c r="K491" s="145" t="str">
        <f t="shared" si="11"/>
        <v>İZMİR-Masterler Türkiye Şampiyonası</v>
      </c>
      <c r="L491" s="196" t="e">
        <f>UZUN!#REF!</f>
        <v>#REF!</v>
      </c>
      <c r="M491" s="146" t="s">
        <v>186</v>
      </c>
    </row>
    <row r="492" spans="1:13" s="138" customFormat="1" ht="26.25" customHeight="1" x14ac:dyDescent="0.2">
      <c r="A492" s="140">
        <v>490</v>
      </c>
      <c r="B492" s="151" t="s">
        <v>77</v>
      </c>
      <c r="C492" s="141" t="e">
        <f>UZUN!#REF!</f>
        <v>#REF!</v>
      </c>
      <c r="D492" s="145" t="e">
        <f>UZUN!#REF!</f>
        <v>#REF!</v>
      </c>
      <c r="E492" s="145" t="e">
        <f>UZUN!#REF!</f>
        <v>#REF!</v>
      </c>
      <c r="F492" s="184" t="e">
        <f>UZUN!#REF!</f>
        <v>#REF!</v>
      </c>
      <c r="G492" s="148" t="e">
        <f>UZUN!#REF!</f>
        <v>#REF!</v>
      </c>
      <c r="H492" s="148" t="s">
        <v>77</v>
      </c>
      <c r="I492" s="148"/>
      <c r="J492" s="142" t="str">
        <f>'YARIŞMA BİLGİLERİ'!$F$21</f>
        <v>Master Kadınlar</v>
      </c>
      <c r="K492" s="145" t="str">
        <f t="shared" si="11"/>
        <v>İZMİR-Masterler Türkiye Şampiyonası</v>
      </c>
      <c r="L492" s="196" t="e">
        <f>UZUN!#REF!</f>
        <v>#REF!</v>
      </c>
      <c r="M492" s="146" t="s">
        <v>186</v>
      </c>
    </row>
    <row r="493" spans="1:13" s="138" customFormat="1" ht="26.25" customHeight="1" x14ac:dyDescent="0.2">
      <c r="A493" s="140">
        <v>491</v>
      </c>
      <c r="B493" s="151" t="s">
        <v>77</v>
      </c>
      <c r="C493" s="141" t="e">
        <f>UZUN!#REF!</f>
        <v>#REF!</v>
      </c>
      <c r="D493" s="145" t="e">
        <f>UZUN!#REF!</f>
        <v>#REF!</v>
      </c>
      <c r="E493" s="145" t="e">
        <f>UZUN!#REF!</f>
        <v>#REF!</v>
      </c>
      <c r="F493" s="184" t="e">
        <f>UZUN!#REF!</f>
        <v>#REF!</v>
      </c>
      <c r="G493" s="148" t="e">
        <f>UZUN!#REF!</f>
        <v>#REF!</v>
      </c>
      <c r="H493" s="148" t="s">
        <v>77</v>
      </c>
      <c r="I493" s="148"/>
      <c r="J493" s="142" t="str">
        <f>'YARIŞMA BİLGİLERİ'!$F$21</f>
        <v>Master Kadınlar</v>
      </c>
      <c r="K493" s="145" t="str">
        <f t="shared" si="11"/>
        <v>İZMİR-Masterler Türkiye Şampiyonası</v>
      </c>
      <c r="L493" s="196" t="e">
        <f>UZUN!#REF!</f>
        <v>#REF!</v>
      </c>
      <c r="M493" s="146" t="s">
        <v>186</v>
      </c>
    </row>
    <row r="494" spans="1:13" s="138" customFormat="1" ht="26.25" customHeight="1" x14ac:dyDescent="0.2">
      <c r="A494" s="140">
        <v>492</v>
      </c>
      <c r="B494" s="151" t="s">
        <v>77</v>
      </c>
      <c r="C494" s="141" t="e">
        <f>UZUN!#REF!</f>
        <v>#REF!</v>
      </c>
      <c r="D494" s="145" t="e">
        <f>UZUN!#REF!</f>
        <v>#REF!</v>
      </c>
      <c r="E494" s="145" t="e">
        <f>UZUN!#REF!</f>
        <v>#REF!</v>
      </c>
      <c r="F494" s="184" t="e">
        <f>UZUN!#REF!</f>
        <v>#REF!</v>
      </c>
      <c r="G494" s="148" t="e">
        <f>UZUN!#REF!</f>
        <v>#REF!</v>
      </c>
      <c r="H494" s="148" t="s">
        <v>77</v>
      </c>
      <c r="I494" s="148"/>
      <c r="J494" s="142" t="str">
        <f>'YARIŞMA BİLGİLERİ'!$F$21</f>
        <v>Master Kadınlar</v>
      </c>
      <c r="K494" s="145" t="str">
        <f t="shared" si="11"/>
        <v>İZMİR-Masterler Türkiye Şampiyonası</v>
      </c>
      <c r="L494" s="196" t="e">
        <f>UZUN!#REF!</f>
        <v>#REF!</v>
      </c>
      <c r="M494" s="146" t="s">
        <v>186</v>
      </c>
    </row>
    <row r="495" spans="1:13" s="138" customFormat="1" ht="26.25" customHeight="1" x14ac:dyDescent="0.2">
      <c r="A495" s="140">
        <v>493</v>
      </c>
      <c r="B495" s="151" t="s">
        <v>77</v>
      </c>
      <c r="C495" s="141" t="e">
        <f>UZUN!#REF!</f>
        <v>#REF!</v>
      </c>
      <c r="D495" s="145" t="e">
        <f>UZUN!#REF!</f>
        <v>#REF!</v>
      </c>
      <c r="E495" s="145" t="e">
        <f>UZUN!#REF!</f>
        <v>#REF!</v>
      </c>
      <c r="F495" s="184" t="e">
        <f>UZUN!#REF!</f>
        <v>#REF!</v>
      </c>
      <c r="G495" s="148" t="e">
        <f>UZUN!#REF!</f>
        <v>#REF!</v>
      </c>
      <c r="H495" s="148" t="s">
        <v>77</v>
      </c>
      <c r="I495" s="148"/>
      <c r="J495" s="142" t="str">
        <f>'YARIŞMA BİLGİLERİ'!$F$21</f>
        <v>Master Kadınlar</v>
      </c>
      <c r="K495" s="145" t="str">
        <f t="shared" si="11"/>
        <v>İZMİR-Masterler Türkiye Şampiyonası</v>
      </c>
      <c r="L495" s="196" t="e">
        <f>UZUN!#REF!</f>
        <v>#REF!</v>
      </c>
      <c r="M495" s="146" t="s">
        <v>186</v>
      </c>
    </row>
    <row r="496" spans="1:13" s="138" customFormat="1" ht="26.25" customHeight="1" x14ac:dyDescent="0.2">
      <c r="A496" s="140">
        <v>494</v>
      </c>
      <c r="B496" s="151" t="s">
        <v>77</v>
      </c>
      <c r="C496" s="141" t="e">
        <f>UZUN!#REF!</f>
        <v>#REF!</v>
      </c>
      <c r="D496" s="145" t="e">
        <f>UZUN!#REF!</f>
        <v>#REF!</v>
      </c>
      <c r="E496" s="145" t="e">
        <f>UZUN!#REF!</f>
        <v>#REF!</v>
      </c>
      <c r="F496" s="184" t="e">
        <f>UZUN!#REF!</f>
        <v>#REF!</v>
      </c>
      <c r="G496" s="148" t="e">
        <f>UZUN!#REF!</f>
        <v>#REF!</v>
      </c>
      <c r="H496" s="148" t="s">
        <v>77</v>
      </c>
      <c r="I496" s="148"/>
      <c r="J496" s="142" t="str">
        <f>'YARIŞMA BİLGİLERİ'!$F$21</f>
        <v>Master Kadınlar</v>
      </c>
      <c r="K496" s="145" t="str">
        <f t="shared" si="11"/>
        <v>İZMİR-Masterler Türkiye Şampiyonası</v>
      </c>
      <c r="L496" s="196" t="e">
        <f>UZUN!#REF!</f>
        <v>#REF!</v>
      </c>
      <c r="M496" s="146" t="s">
        <v>186</v>
      </c>
    </row>
    <row r="497" spans="1:13" s="138" customFormat="1" ht="26.25" customHeight="1" x14ac:dyDescent="0.2">
      <c r="A497" s="140">
        <v>495</v>
      </c>
      <c r="B497" s="151" t="s">
        <v>77</v>
      </c>
      <c r="C497" s="141" t="e">
        <f>UZUN!#REF!</f>
        <v>#REF!</v>
      </c>
      <c r="D497" s="145" t="e">
        <f>UZUN!#REF!</f>
        <v>#REF!</v>
      </c>
      <c r="E497" s="145" t="e">
        <f>UZUN!#REF!</f>
        <v>#REF!</v>
      </c>
      <c r="F497" s="184" t="e">
        <f>UZUN!#REF!</f>
        <v>#REF!</v>
      </c>
      <c r="G497" s="148" t="e">
        <f>UZUN!#REF!</f>
        <v>#REF!</v>
      </c>
      <c r="H497" s="148" t="s">
        <v>77</v>
      </c>
      <c r="I497" s="148"/>
      <c r="J497" s="142" t="str">
        <f>'YARIŞMA BİLGİLERİ'!$F$21</f>
        <v>Master Kadınlar</v>
      </c>
      <c r="K497" s="145" t="str">
        <f t="shared" si="11"/>
        <v>İZMİR-Masterler Türkiye Şampiyonası</v>
      </c>
      <c r="L497" s="196" t="e">
        <f>UZUN!#REF!</f>
        <v>#REF!</v>
      </c>
      <c r="M497" s="146" t="s">
        <v>186</v>
      </c>
    </row>
    <row r="498" spans="1:13" s="138" customFormat="1" ht="26.25" customHeight="1" x14ac:dyDescent="0.2">
      <c r="A498" s="140">
        <v>496</v>
      </c>
      <c r="B498" s="151" t="s">
        <v>77</v>
      </c>
      <c r="C498" s="141" t="e">
        <f>UZUN!#REF!</f>
        <v>#REF!</v>
      </c>
      <c r="D498" s="145" t="e">
        <f>UZUN!#REF!</f>
        <v>#REF!</v>
      </c>
      <c r="E498" s="145" t="e">
        <f>UZUN!#REF!</f>
        <v>#REF!</v>
      </c>
      <c r="F498" s="184" t="e">
        <f>UZUN!#REF!</f>
        <v>#REF!</v>
      </c>
      <c r="G498" s="148" t="e">
        <f>UZUN!#REF!</f>
        <v>#REF!</v>
      </c>
      <c r="H498" s="148" t="s">
        <v>77</v>
      </c>
      <c r="I498" s="148"/>
      <c r="J498" s="142" t="str">
        <f>'YARIŞMA BİLGİLERİ'!$F$21</f>
        <v>Master Kadınlar</v>
      </c>
      <c r="K498" s="145" t="str">
        <f t="shared" si="11"/>
        <v>İZMİR-Masterler Türkiye Şampiyonası</v>
      </c>
      <c r="L498" s="196" t="e">
        <f>UZUN!#REF!</f>
        <v>#REF!</v>
      </c>
      <c r="M498" s="146" t="s">
        <v>186</v>
      </c>
    </row>
    <row r="499" spans="1:13" s="138" customFormat="1" ht="26.25" customHeight="1" x14ac:dyDescent="0.2">
      <c r="A499" s="140">
        <v>497</v>
      </c>
      <c r="B499" s="151" t="s">
        <v>77</v>
      </c>
      <c r="C499" s="141" t="e">
        <f>UZUN!#REF!</f>
        <v>#REF!</v>
      </c>
      <c r="D499" s="145" t="e">
        <f>UZUN!#REF!</f>
        <v>#REF!</v>
      </c>
      <c r="E499" s="145" t="e">
        <f>UZUN!#REF!</f>
        <v>#REF!</v>
      </c>
      <c r="F499" s="184" t="e">
        <f>UZUN!#REF!</f>
        <v>#REF!</v>
      </c>
      <c r="G499" s="148" t="e">
        <f>UZUN!#REF!</f>
        <v>#REF!</v>
      </c>
      <c r="H499" s="148" t="s">
        <v>77</v>
      </c>
      <c r="I499" s="148"/>
      <c r="J499" s="142" t="str">
        <f>'YARIŞMA BİLGİLERİ'!$F$21</f>
        <v>Master Kadınlar</v>
      </c>
      <c r="K499" s="145" t="str">
        <f t="shared" si="11"/>
        <v>İZMİR-Masterler Türkiye Şampiyonası</v>
      </c>
      <c r="L499" s="196" t="e">
        <f>UZUN!#REF!</f>
        <v>#REF!</v>
      </c>
      <c r="M499" s="146" t="s">
        <v>186</v>
      </c>
    </row>
    <row r="500" spans="1:13" s="138" customFormat="1" ht="26.25" customHeight="1" x14ac:dyDescent="0.2">
      <c r="A500" s="140">
        <v>498</v>
      </c>
      <c r="B500" s="151" t="s">
        <v>77</v>
      </c>
      <c r="C500" s="141" t="e">
        <f>UZUN!#REF!</f>
        <v>#REF!</v>
      </c>
      <c r="D500" s="145" t="e">
        <f>UZUN!#REF!</f>
        <v>#REF!</v>
      </c>
      <c r="E500" s="145" t="e">
        <f>UZUN!#REF!</f>
        <v>#REF!</v>
      </c>
      <c r="F500" s="184" t="e">
        <f>UZUN!#REF!</f>
        <v>#REF!</v>
      </c>
      <c r="G500" s="148" t="e">
        <f>UZUN!#REF!</f>
        <v>#REF!</v>
      </c>
      <c r="H500" s="148" t="s">
        <v>77</v>
      </c>
      <c r="I500" s="148"/>
      <c r="J500" s="142" t="str">
        <f>'YARIŞMA BİLGİLERİ'!$F$21</f>
        <v>Master Kadınlar</v>
      </c>
      <c r="K500" s="145" t="str">
        <f t="shared" ref="K500:K563" si="12">CONCATENATE(K$1,"-",A$1)</f>
        <v>İZMİR-Masterler Türkiye Şampiyonası</v>
      </c>
      <c r="L500" s="196" t="e">
        <f>UZUN!#REF!</f>
        <v>#REF!</v>
      </c>
      <c r="M500" s="146" t="s">
        <v>186</v>
      </c>
    </row>
    <row r="501" spans="1:13" s="138" customFormat="1" ht="26.25" customHeight="1" x14ac:dyDescent="0.2">
      <c r="A501" s="140">
        <v>499</v>
      </c>
      <c r="B501" s="151" t="s">
        <v>77</v>
      </c>
      <c r="C501" s="141" t="e">
        <f>UZUN!#REF!</f>
        <v>#REF!</v>
      </c>
      <c r="D501" s="145" t="e">
        <f>UZUN!#REF!</f>
        <v>#REF!</v>
      </c>
      <c r="E501" s="145" t="e">
        <f>UZUN!#REF!</f>
        <v>#REF!</v>
      </c>
      <c r="F501" s="184" t="e">
        <f>UZUN!#REF!</f>
        <v>#REF!</v>
      </c>
      <c r="G501" s="148" t="e">
        <f>UZUN!#REF!</f>
        <v>#REF!</v>
      </c>
      <c r="H501" s="148" t="s">
        <v>77</v>
      </c>
      <c r="I501" s="148"/>
      <c r="J501" s="142" t="str">
        <f>'YARIŞMA BİLGİLERİ'!$F$21</f>
        <v>Master Kadınlar</v>
      </c>
      <c r="K501" s="145" t="str">
        <f t="shared" si="12"/>
        <v>İZMİR-Masterler Türkiye Şampiyonası</v>
      </c>
      <c r="L501" s="196" t="e">
        <f>UZUN!#REF!</f>
        <v>#REF!</v>
      </c>
      <c r="M501" s="146" t="s">
        <v>186</v>
      </c>
    </row>
    <row r="502" spans="1:13" s="138" customFormat="1" ht="26.25" customHeight="1" x14ac:dyDescent="0.2">
      <c r="A502" s="140">
        <v>500</v>
      </c>
      <c r="B502" s="151" t="s">
        <v>77</v>
      </c>
      <c r="C502" s="141" t="e">
        <f>UZUN!#REF!</f>
        <v>#REF!</v>
      </c>
      <c r="D502" s="145" t="e">
        <f>UZUN!#REF!</f>
        <v>#REF!</v>
      </c>
      <c r="E502" s="145" t="e">
        <f>UZUN!#REF!</f>
        <v>#REF!</v>
      </c>
      <c r="F502" s="184" t="e">
        <f>UZUN!#REF!</f>
        <v>#REF!</v>
      </c>
      <c r="G502" s="148" t="e">
        <f>UZUN!#REF!</f>
        <v>#REF!</v>
      </c>
      <c r="H502" s="148" t="s">
        <v>77</v>
      </c>
      <c r="I502" s="148"/>
      <c r="J502" s="142" t="str">
        <f>'YARIŞMA BİLGİLERİ'!$F$21</f>
        <v>Master Kadınlar</v>
      </c>
      <c r="K502" s="145" t="str">
        <f t="shared" si="12"/>
        <v>İZMİR-Masterler Türkiye Şampiyonası</v>
      </c>
      <c r="L502" s="196" t="e">
        <f>UZUN!#REF!</f>
        <v>#REF!</v>
      </c>
      <c r="M502" s="146" t="s">
        <v>186</v>
      </c>
    </row>
    <row r="503" spans="1:13" s="138" customFormat="1" ht="26.25" customHeight="1" x14ac:dyDescent="0.2">
      <c r="A503" s="140">
        <v>501</v>
      </c>
      <c r="B503" s="151" t="s">
        <v>77</v>
      </c>
      <c r="C503" s="141" t="e">
        <f>UZUN!#REF!</f>
        <v>#REF!</v>
      </c>
      <c r="D503" s="145" t="e">
        <f>UZUN!#REF!</f>
        <v>#REF!</v>
      </c>
      <c r="E503" s="145" t="e">
        <f>UZUN!#REF!</f>
        <v>#REF!</v>
      </c>
      <c r="F503" s="184" t="e">
        <f>UZUN!#REF!</f>
        <v>#REF!</v>
      </c>
      <c r="G503" s="148" t="e">
        <f>UZUN!#REF!</f>
        <v>#REF!</v>
      </c>
      <c r="H503" s="148" t="s">
        <v>77</v>
      </c>
      <c r="I503" s="148"/>
      <c r="J503" s="142" t="str">
        <f>'YARIŞMA BİLGİLERİ'!$F$21</f>
        <v>Master Kadınlar</v>
      </c>
      <c r="K503" s="145" t="str">
        <f t="shared" si="12"/>
        <v>İZMİR-Masterler Türkiye Şampiyonası</v>
      </c>
      <c r="L503" s="196" t="e">
        <f>UZUN!#REF!</f>
        <v>#REF!</v>
      </c>
      <c r="M503" s="146" t="s">
        <v>186</v>
      </c>
    </row>
    <row r="504" spans="1:13" s="138" customFormat="1" ht="26.25" customHeight="1" x14ac:dyDescent="0.2">
      <c r="A504" s="140">
        <v>502</v>
      </c>
      <c r="B504" s="151" t="s">
        <v>77</v>
      </c>
      <c r="C504" s="141" t="e">
        <f>UZUN!#REF!</f>
        <v>#REF!</v>
      </c>
      <c r="D504" s="145" t="e">
        <f>UZUN!#REF!</f>
        <v>#REF!</v>
      </c>
      <c r="E504" s="145" t="e">
        <f>UZUN!#REF!</f>
        <v>#REF!</v>
      </c>
      <c r="F504" s="184" t="e">
        <f>UZUN!#REF!</f>
        <v>#REF!</v>
      </c>
      <c r="G504" s="148" t="e">
        <f>UZUN!#REF!</f>
        <v>#REF!</v>
      </c>
      <c r="H504" s="148" t="s">
        <v>77</v>
      </c>
      <c r="I504" s="148"/>
      <c r="J504" s="142" t="str">
        <f>'YARIŞMA BİLGİLERİ'!$F$21</f>
        <v>Master Kadınlar</v>
      </c>
      <c r="K504" s="145" t="str">
        <f t="shared" si="12"/>
        <v>İZMİR-Masterler Türkiye Şampiyonası</v>
      </c>
      <c r="L504" s="196" t="e">
        <f>UZUN!#REF!</f>
        <v>#REF!</v>
      </c>
      <c r="M504" s="146" t="s">
        <v>186</v>
      </c>
    </row>
    <row r="505" spans="1:13" s="138" customFormat="1" ht="26.25" customHeight="1" x14ac:dyDescent="0.2">
      <c r="A505" s="140">
        <v>503</v>
      </c>
      <c r="B505" s="151" t="s">
        <v>77</v>
      </c>
      <c r="C505" s="141" t="e">
        <f>UZUN!#REF!</f>
        <v>#REF!</v>
      </c>
      <c r="D505" s="145" t="e">
        <f>UZUN!#REF!</f>
        <v>#REF!</v>
      </c>
      <c r="E505" s="145" t="e">
        <f>UZUN!#REF!</f>
        <v>#REF!</v>
      </c>
      <c r="F505" s="184" t="e">
        <f>UZUN!#REF!</f>
        <v>#REF!</v>
      </c>
      <c r="G505" s="148" t="e">
        <f>UZUN!#REF!</f>
        <v>#REF!</v>
      </c>
      <c r="H505" s="148" t="s">
        <v>77</v>
      </c>
      <c r="I505" s="148"/>
      <c r="J505" s="142" t="str">
        <f>'YARIŞMA BİLGİLERİ'!$F$21</f>
        <v>Master Kadınlar</v>
      </c>
      <c r="K505" s="145" t="str">
        <f t="shared" si="12"/>
        <v>İZMİR-Masterler Türkiye Şampiyonası</v>
      </c>
      <c r="L505" s="196" t="e">
        <f>UZUN!#REF!</f>
        <v>#REF!</v>
      </c>
      <c r="M505" s="146" t="s">
        <v>186</v>
      </c>
    </row>
    <row r="506" spans="1:13" s="138" customFormat="1" ht="26.25" customHeight="1" x14ac:dyDescent="0.2">
      <c r="A506" s="140">
        <v>504</v>
      </c>
      <c r="B506" s="151" t="s">
        <v>77</v>
      </c>
      <c r="C506" s="141" t="e">
        <f>UZUN!#REF!</f>
        <v>#REF!</v>
      </c>
      <c r="D506" s="145" t="e">
        <f>UZUN!#REF!</f>
        <v>#REF!</v>
      </c>
      <c r="E506" s="145" t="e">
        <f>UZUN!#REF!</f>
        <v>#REF!</v>
      </c>
      <c r="F506" s="184" t="e">
        <f>UZUN!#REF!</f>
        <v>#REF!</v>
      </c>
      <c r="G506" s="148" t="e">
        <f>UZUN!#REF!</f>
        <v>#REF!</v>
      </c>
      <c r="H506" s="148" t="s">
        <v>77</v>
      </c>
      <c r="I506" s="148"/>
      <c r="J506" s="142" t="str">
        <f>'YARIŞMA BİLGİLERİ'!$F$21</f>
        <v>Master Kadınlar</v>
      </c>
      <c r="K506" s="145" t="str">
        <f t="shared" si="12"/>
        <v>İZMİR-Masterler Türkiye Şampiyonası</v>
      </c>
      <c r="L506" s="196" t="e">
        <f>UZUN!#REF!</f>
        <v>#REF!</v>
      </c>
      <c r="M506" s="146" t="s">
        <v>186</v>
      </c>
    </row>
    <row r="507" spans="1:13" s="138" customFormat="1" ht="26.25" customHeight="1" x14ac:dyDescent="0.2">
      <c r="A507" s="140">
        <v>505</v>
      </c>
      <c r="B507" s="151" t="s">
        <v>197</v>
      </c>
      <c r="C507" s="141" t="e">
        <f>#REF!</f>
        <v>#REF!</v>
      </c>
      <c r="D507" s="145" t="e">
        <f>#REF!</f>
        <v>#REF!</v>
      </c>
      <c r="E507" s="145" t="e">
        <f>#REF!</f>
        <v>#REF!</v>
      </c>
      <c r="F507" s="185" t="e">
        <f>#REF!</f>
        <v>#REF!</v>
      </c>
      <c r="G507" s="148" t="e">
        <f>#REF!</f>
        <v>#REF!</v>
      </c>
      <c r="H507" s="148" t="s">
        <v>198</v>
      </c>
      <c r="I507" s="148"/>
      <c r="J507" s="142" t="str">
        <f>'YARIŞMA BİLGİLERİ'!$F$21</f>
        <v>Master Kadınlar</v>
      </c>
      <c r="K507" s="145" t="str">
        <f t="shared" si="12"/>
        <v>İZMİR-Masterler Türkiye Şampiyonası</v>
      </c>
      <c r="L507" s="196" t="e">
        <f>#REF!</f>
        <v>#REF!</v>
      </c>
      <c r="M507" s="146" t="s">
        <v>186</v>
      </c>
    </row>
    <row r="508" spans="1:13" s="138" customFormat="1" ht="26.25" customHeight="1" x14ac:dyDescent="0.2">
      <c r="A508" s="140">
        <v>506</v>
      </c>
      <c r="B508" s="151" t="s">
        <v>197</v>
      </c>
      <c r="C508" s="141" t="e">
        <f>#REF!</f>
        <v>#REF!</v>
      </c>
      <c r="D508" s="145" t="e">
        <f>#REF!</f>
        <v>#REF!</v>
      </c>
      <c r="E508" s="145" t="e">
        <f>#REF!</f>
        <v>#REF!</v>
      </c>
      <c r="F508" s="185" t="e">
        <f>#REF!</f>
        <v>#REF!</v>
      </c>
      <c r="G508" s="148" t="e">
        <f>#REF!</f>
        <v>#REF!</v>
      </c>
      <c r="H508" s="148" t="s">
        <v>198</v>
      </c>
      <c r="I508" s="148"/>
      <c r="J508" s="142" t="str">
        <f>'YARIŞMA BİLGİLERİ'!$F$21</f>
        <v>Master Kadınlar</v>
      </c>
      <c r="K508" s="145" t="str">
        <f t="shared" si="12"/>
        <v>İZMİR-Masterler Türkiye Şampiyonası</v>
      </c>
      <c r="L508" s="196" t="e">
        <f>#REF!</f>
        <v>#REF!</v>
      </c>
      <c r="M508" s="146" t="s">
        <v>186</v>
      </c>
    </row>
    <row r="509" spans="1:13" s="138" customFormat="1" ht="26.25" customHeight="1" x14ac:dyDescent="0.2">
      <c r="A509" s="140">
        <v>507</v>
      </c>
      <c r="B509" s="151" t="s">
        <v>197</v>
      </c>
      <c r="C509" s="141" t="e">
        <f>#REF!</f>
        <v>#REF!</v>
      </c>
      <c r="D509" s="145" t="e">
        <f>#REF!</f>
        <v>#REF!</v>
      </c>
      <c r="E509" s="145" t="e">
        <f>#REF!</f>
        <v>#REF!</v>
      </c>
      <c r="F509" s="185" t="e">
        <f>#REF!</f>
        <v>#REF!</v>
      </c>
      <c r="G509" s="148" t="e">
        <f>#REF!</f>
        <v>#REF!</v>
      </c>
      <c r="H509" s="148" t="s">
        <v>198</v>
      </c>
      <c r="I509" s="148"/>
      <c r="J509" s="142" t="str">
        <f>'YARIŞMA BİLGİLERİ'!$F$21</f>
        <v>Master Kadınlar</v>
      </c>
      <c r="K509" s="145" t="str">
        <f t="shared" si="12"/>
        <v>İZMİR-Masterler Türkiye Şampiyonası</v>
      </c>
      <c r="L509" s="196" t="e">
        <f>#REF!</f>
        <v>#REF!</v>
      </c>
      <c r="M509" s="146" t="s">
        <v>186</v>
      </c>
    </row>
    <row r="510" spans="1:13" s="138" customFormat="1" ht="26.25" customHeight="1" x14ac:dyDescent="0.2">
      <c r="A510" s="140">
        <v>508</v>
      </c>
      <c r="B510" s="151" t="s">
        <v>197</v>
      </c>
      <c r="C510" s="141" t="e">
        <f>#REF!</f>
        <v>#REF!</v>
      </c>
      <c r="D510" s="145" t="e">
        <f>#REF!</f>
        <v>#REF!</v>
      </c>
      <c r="E510" s="145" t="e">
        <f>#REF!</f>
        <v>#REF!</v>
      </c>
      <c r="F510" s="185" t="e">
        <f>#REF!</f>
        <v>#REF!</v>
      </c>
      <c r="G510" s="148" t="e">
        <f>#REF!</f>
        <v>#REF!</v>
      </c>
      <c r="H510" s="148" t="s">
        <v>198</v>
      </c>
      <c r="I510" s="148"/>
      <c r="J510" s="142" t="str">
        <f>'YARIŞMA BİLGİLERİ'!$F$21</f>
        <v>Master Kadınlar</v>
      </c>
      <c r="K510" s="145" t="str">
        <f t="shared" si="12"/>
        <v>İZMİR-Masterler Türkiye Şampiyonası</v>
      </c>
      <c r="L510" s="196" t="e">
        <f>#REF!</f>
        <v>#REF!</v>
      </c>
      <c r="M510" s="146" t="s">
        <v>186</v>
      </c>
    </row>
    <row r="511" spans="1:13" s="138" customFormat="1" ht="26.25" customHeight="1" x14ac:dyDescent="0.2">
      <c r="A511" s="140">
        <v>509</v>
      </c>
      <c r="B511" s="151" t="s">
        <v>197</v>
      </c>
      <c r="C511" s="141" t="e">
        <f>#REF!</f>
        <v>#REF!</v>
      </c>
      <c r="D511" s="145" t="e">
        <f>#REF!</f>
        <v>#REF!</v>
      </c>
      <c r="E511" s="145" t="e">
        <f>#REF!</f>
        <v>#REF!</v>
      </c>
      <c r="F511" s="185" t="e">
        <f>#REF!</f>
        <v>#REF!</v>
      </c>
      <c r="G511" s="148" t="e">
        <f>#REF!</f>
        <v>#REF!</v>
      </c>
      <c r="H511" s="148" t="s">
        <v>198</v>
      </c>
      <c r="I511" s="148"/>
      <c r="J511" s="142" t="str">
        <f>'YARIŞMA BİLGİLERİ'!$F$21</f>
        <v>Master Kadınlar</v>
      </c>
      <c r="K511" s="145" t="str">
        <f t="shared" si="12"/>
        <v>İZMİR-Masterler Türkiye Şampiyonası</v>
      </c>
      <c r="L511" s="196" t="e">
        <f>#REF!</f>
        <v>#REF!</v>
      </c>
      <c r="M511" s="146" t="s">
        <v>186</v>
      </c>
    </row>
    <row r="512" spans="1:13" s="138" customFormat="1" ht="26.25" customHeight="1" x14ac:dyDescent="0.2">
      <c r="A512" s="140">
        <v>510</v>
      </c>
      <c r="B512" s="151" t="s">
        <v>197</v>
      </c>
      <c r="C512" s="141" t="e">
        <f>#REF!</f>
        <v>#REF!</v>
      </c>
      <c r="D512" s="145" t="e">
        <f>#REF!</f>
        <v>#REF!</v>
      </c>
      <c r="E512" s="145" t="e">
        <f>#REF!</f>
        <v>#REF!</v>
      </c>
      <c r="F512" s="185" t="e">
        <f>#REF!</f>
        <v>#REF!</v>
      </c>
      <c r="G512" s="148" t="e">
        <f>#REF!</f>
        <v>#REF!</v>
      </c>
      <c r="H512" s="148" t="s">
        <v>198</v>
      </c>
      <c r="I512" s="148"/>
      <c r="J512" s="142" t="str">
        <f>'YARIŞMA BİLGİLERİ'!$F$21</f>
        <v>Master Kadınlar</v>
      </c>
      <c r="K512" s="145" t="str">
        <f t="shared" si="12"/>
        <v>İZMİR-Masterler Türkiye Şampiyonası</v>
      </c>
      <c r="L512" s="196" t="e">
        <f>#REF!</f>
        <v>#REF!</v>
      </c>
      <c r="M512" s="146" t="s">
        <v>186</v>
      </c>
    </row>
    <row r="513" spans="1:13" s="138" customFormat="1" ht="26.25" customHeight="1" x14ac:dyDescent="0.2">
      <c r="A513" s="140">
        <v>511</v>
      </c>
      <c r="B513" s="151" t="s">
        <v>197</v>
      </c>
      <c r="C513" s="141" t="e">
        <f>#REF!</f>
        <v>#REF!</v>
      </c>
      <c r="D513" s="145" t="e">
        <f>#REF!</f>
        <v>#REF!</v>
      </c>
      <c r="E513" s="145" t="e">
        <f>#REF!</f>
        <v>#REF!</v>
      </c>
      <c r="F513" s="185" t="e">
        <f>#REF!</f>
        <v>#REF!</v>
      </c>
      <c r="G513" s="148" t="e">
        <f>#REF!</f>
        <v>#REF!</v>
      </c>
      <c r="H513" s="148" t="s">
        <v>198</v>
      </c>
      <c r="I513" s="148"/>
      <c r="J513" s="142" t="str">
        <f>'YARIŞMA BİLGİLERİ'!$F$21</f>
        <v>Master Kadınlar</v>
      </c>
      <c r="K513" s="145" t="str">
        <f t="shared" si="12"/>
        <v>İZMİR-Masterler Türkiye Şampiyonası</v>
      </c>
      <c r="L513" s="196" t="e">
        <f>#REF!</f>
        <v>#REF!</v>
      </c>
      <c r="M513" s="146" t="s">
        <v>186</v>
      </c>
    </row>
    <row r="514" spans="1:13" s="138" customFormat="1" ht="26.25" customHeight="1" x14ac:dyDescent="0.2">
      <c r="A514" s="140">
        <v>512</v>
      </c>
      <c r="B514" s="151" t="s">
        <v>197</v>
      </c>
      <c r="C514" s="141" t="e">
        <f>#REF!</f>
        <v>#REF!</v>
      </c>
      <c r="D514" s="145" t="e">
        <f>#REF!</f>
        <v>#REF!</v>
      </c>
      <c r="E514" s="145" t="e">
        <f>#REF!</f>
        <v>#REF!</v>
      </c>
      <c r="F514" s="185" t="e">
        <f>#REF!</f>
        <v>#REF!</v>
      </c>
      <c r="G514" s="148" t="e">
        <f>#REF!</f>
        <v>#REF!</v>
      </c>
      <c r="H514" s="148" t="s">
        <v>198</v>
      </c>
      <c r="I514" s="148"/>
      <c r="J514" s="142" t="str">
        <f>'YARIŞMA BİLGİLERİ'!$F$21</f>
        <v>Master Kadınlar</v>
      </c>
      <c r="K514" s="145" t="str">
        <f t="shared" si="12"/>
        <v>İZMİR-Masterler Türkiye Şampiyonası</v>
      </c>
      <c r="L514" s="196" t="e">
        <f>#REF!</f>
        <v>#REF!</v>
      </c>
      <c r="M514" s="146" t="s">
        <v>186</v>
      </c>
    </row>
    <row r="515" spans="1:13" s="138" customFormat="1" ht="26.25" customHeight="1" x14ac:dyDescent="0.2">
      <c r="A515" s="140">
        <v>513</v>
      </c>
      <c r="B515" s="151" t="s">
        <v>197</v>
      </c>
      <c r="C515" s="141" t="e">
        <f>#REF!</f>
        <v>#REF!</v>
      </c>
      <c r="D515" s="145" t="e">
        <f>#REF!</f>
        <v>#REF!</v>
      </c>
      <c r="E515" s="145" t="e">
        <f>#REF!</f>
        <v>#REF!</v>
      </c>
      <c r="F515" s="185" t="e">
        <f>#REF!</f>
        <v>#REF!</v>
      </c>
      <c r="G515" s="148" t="e">
        <f>#REF!</f>
        <v>#REF!</v>
      </c>
      <c r="H515" s="148" t="s">
        <v>198</v>
      </c>
      <c r="I515" s="148"/>
      <c r="J515" s="142" t="str">
        <f>'YARIŞMA BİLGİLERİ'!$F$21</f>
        <v>Master Kadınlar</v>
      </c>
      <c r="K515" s="145" t="str">
        <f t="shared" si="12"/>
        <v>İZMİR-Masterler Türkiye Şampiyonası</v>
      </c>
      <c r="L515" s="196" t="e">
        <f>#REF!</f>
        <v>#REF!</v>
      </c>
      <c r="M515" s="146" t="s">
        <v>186</v>
      </c>
    </row>
    <row r="516" spans="1:13" s="138" customFormat="1" ht="26.25" customHeight="1" x14ac:dyDescent="0.2">
      <c r="A516" s="140">
        <v>514</v>
      </c>
      <c r="B516" s="151" t="s">
        <v>197</v>
      </c>
      <c r="C516" s="141" t="e">
        <f>#REF!</f>
        <v>#REF!</v>
      </c>
      <c r="D516" s="145" t="e">
        <f>#REF!</f>
        <v>#REF!</v>
      </c>
      <c r="E516" s="145" t="e">
        <f>#REF!</f>
        <v>#REF!</v>
      </c>
      <c r="F516" s="185" t="e">
        <f>#REF!</f>
        <v>#REF!</v>
      </c>
      <c r="G516" s="148" t="e">
        <f>#REF!</f>
        <v>#REF!</v>
      </c>
      <c r="H516" s="148" t="s">
        <v>198</v>
      </c>
      <c r="I516" s="148"/>
      <c r="J516" s="142" t="str">
        <f>'YARIŞMA BİLGİLERİ'!$F$21</f>
        <v>Master Kadınlar</v>
      </c>
      <c r="K516" s="145" t="str">
        <f t="shared" si="12"/>
        <v>İZMİR-Masterler Türkiye Şampiyonası</v>
      </c>
      <c r="L516" s="196" t="e">
        <f>#REF!</f>
        <v>#REF!</v>
      </c>
      <c r="M516" s="146" t="s">
        <v>186</v>
      </c>
    </row>
    <row r="517" spans="1:13" s="138" customFormat="1" ht="26.25" customHeight="1" x14ac:dyDescent="0.2">
      <c r="A517" s="140">
        <v>515</v>
      </c>
      <c r="B517" s="151" t="s">
        <v>197</v>
      </c>
      <c r="C517" s="141" t="e">
        <f>#REF!</f>
        <v>#REF!</v>
      </c>
      <c r="D517" s="145" t="e">
        <f>#REF!</f>
        <v>#REF!</v>
      </c>
      <c r="E517" s="145" t="e">
        <f>#REF!</f>
        <v>#REF!</v>
      </c>
      <c r="F517" s="185" t="e">
        <f>#REF!</f>
        <v>#REF!</v>
      </c>
      <c r="G517" s="148" t="e">
        <f>#REF!</f>
        <v>#REF!</v>
      </c>
      <c r="H517" s="148" t="s">
        <v>198</v>
      </c>
      <c r="I517" s="148"/>
      <c r="J517" s="142" t="str">
        <f>'YARIŞMA BİLGİLERİ'!$F$21</f>
        <v>Master Kadınlar</v>
      </c>
      <c r="K517" s="145" t="str">
        <f t="shared" si="12"/>
        <v>İZMİR-Masterler Türkiye Şampiyonası</v>
      </c>
      <c r="L517" s="196" t="e">
        <f>#REF!</f>
        <v>#REF!</v>
      </c>
      <c r="M517" s="146" t="s">
        <v>186</v>
      </c>
    </row>
    <row r="518" spans="1:13" s="138" customFormat="1" ht="26.25" customHeight="1" x14ac:dyDescent="0.2">
      <c r="A518" s="140">
        <v>516</v>
      </c>
      <c r="B518" s="151" t="s">
        <v>197</v>
      </c>
      <c r="C518" s="141" t="e">
        <f>#REF!</f>
        <v>#REF!</v>
      </c>
      <c r="D518" s="145" t="e">
        <f>#REF!</f>
        <v>#REF!</v>
      </c>
      <c r="E518" s="145" t="e">
        <f>#REF!</f>
        <v>#REF!</v>
      </c>
      <c r="F518" s="185" t="e">
        <f>#REF!</f>
        <v>#REF!</v>
      </c>
      <c r="G518" s="148" t="e">
        <f>#REF!</f>
        <v>#REF!</v>
      </c>
      <c r="H518" s="148" t="s">
        <v>198</v>
      </c>
      <c r="I518" s="148"/>
      <c r="J518" s="142" t="str">
        <f>'YARIŞMA BİLGİLERİ'!$F$21</f>
        <v>Master Kadınlar</v>
      </c>
      <c r="K518" s="145" t="str">
        <f t="shared" si="12"/>
        <v>İZMİR-Masterler Türkiye Şampiyonası</v>
      </c>
      <c r="L518" s="196" t="e">
        <f>#REF!</f>
        <v>#REF!</v>
      </c>
      <c r="M518" s="146" t="s">
        <v>186</v>
      </c>
    </row>
    <row r="519" spans="1:13" s="138" customFormat="1" ht="26.25" customHeight="1" x14ac:dyDescent="0.2">
      <c r="A519" s="140">
        <v>517</v>
      </c>
      <c r="B519" s="151" t="s">
        <v>197</v>
      </c>
      <c r="C519" s="141" t="e">
        <f>#REF!</f>
        <v>#REF!</v>
      </c>
      <c r="D519" s="145" t="e">
        <f>#REF!</f>
        <v>#REF!</v>
      </c>
      <c r="E519" s="145" t="e">
        <f>#REF!</f>
        <v>#REF!</v>
      </c>
      <c r="F519" s="185" t="e">
        <f>#REF!</f>
        <v>#REF!</v>
      </c>
      <c r="G519" s="148" t="e">
        <f>#REF!</f>
        <v>#REF!</v>
      </c>
      <c r="H519" s="148" t="s">
        <v>198</v>
      </c>
      <c r="I519" s="148"/>
      <c r="J519" s="142" t="str">
        <f>'YARIŞMA BİLGİLERİ'!$F$21</f>
        <v>Master Kadınlar</v>
      </c>
      <c r="K519" s="145" t="str">
        <f t="shared" si="12"/>
        <v>İZMİR-Masterler Türkiye Şampiyonası</v>
      </c>
      <c r="L519" s="196" t="e">
        <f>#REF!</f>
        <v>#REF!</v>
      </c>
      <c r="M519" s="146" t="s">
        <v>186</v>
      </c>
    </row>
    <row r="520" spans="1:13" s="138" customFormat="1" ht="26.25" customHeight="1" x14ac:dyDescent="0.2">
      <c r="A520" s="140">
        <v>518</v>
      </c>
      <c r="B520" s="151" t="s">
        <v>197</v>
      </c>
      <c r="C520" s="141" t="e">
        <f>#REF!</f>
        <v>#REF!</v>
      </c>
      <c r="D520" s="145" t="e">
        <f>#REF!</f>
        <v>#REF!</v>
      </c>
      <c r="E520" s="145" t="e">
        <f>#REF!</f>
        <v>#REF!</v>
      </c>
      <c r="F520" s="185" t="e">
        <f>#REF!</f>
        <v>#REF!</v>
      </c>
      <c r="G520" s="148" t="e">
        <f>#REF!</f>
        <v>#REF!</v>
      </c>
      <c r="H520" s="148" t="s">
        <v>198</v>
      </c>
      <c r="I520" s="148"/>
      <c r="J520" s="142" t="str">
        <f>'YARIŞMA BİLGİLERİ'!$F$21</f>
        <v>Master Kadınlar</v>
      </c>
      <c r="K520" s="145" t="str">
        <f t="shared" si="12"/>
        <v>İZMİR-Masterler Türkiye Şampiyonası</v>
      </c>
      <c r="L520" s="196" t="e">
        <f>#REF!</f>
        <v>#REF!</v>
      </c>
      <c r="M520" s="146" t="s">
        <v>186</v>
      </c>
    </row>
    <row r="521" spans="1:13" s="138" customFormat="1" ht="26.25" customHeight="1" x14ac:dyDescent="0.2">
      <c r="A521" s="140">
        <v>519</v>
      </c>
      <c r="B521" s="151" t="s">
        <v>197</v>
      </c>
      <c r="C521" s="141" t="e">
        <f>#REF!</f>
        <v>#REF!</v>
      </c>
      <c r="D521" s="145" t="e">
        <f>#REF!</f>
        <v>#REF!</v>
      </c>
      <c r="E521" s="145" t="e">
        <f>#REF!</f>
        <v>#REF!</v>
      </c>
      <c r="F521" s="185" t="e">
        <f>#REF!</f>
        <v>#REF!</v>
      </c>
      <c r="G521" s="148" t="e">
        <f>#REF!</f>
        <v>#REF!</v>
      </c>
      <c r="H521" s="148" t="s">
        <v>198</v>
      </c>
      <c r="I521" s="148"/>
      <c r="J521" s="142" t="str">
        <f>'YARIŞMA BİLGİLERİ'!$F$21</f>
        <v>Master Kadınlar</v>
      </c>
      <c r="K521" s="145" t="str">
        <f t="shared" si="12"/>
        <v>İZMİR-Masterler Türkiye Şampiyonası</v>
      </c>
      <c r="L521" s="196" t="e">
        <f>#REF!</f>
        <v>#REF!</v>
      </c>
      <c r="M521" s="146" t="s">
        <v>186</v>
      </c>
    </row>
    <row r="522" spans="1:13" s="138" customFormat="1" ht="26.25" customHeight="1" x14ac:dyDescent="0.2">
      <c r="A522" s="140">
        <v>520</v>
      </c>
      <c r="B522" s="151" t="s">
        <v>197</v>
      </c>
      <c r="C522" s="141" t="e">
        <f>#REF!</f>
        <v>#REF!</v>
      </c>
      <c r="D522" s="145" t="e">
        <f>#REF!</f>
        <v>#REF!</v>
      </c>
      <c r="E522" s="145" t="e">
        <f>#REF!</f>
        <v>#REF!</v>
      </c>
      <c r="F522" s="185" t="e">
        <f>#REF!</f>
        <v>#REF!</v>
      </c>
      <c r="G522" s="148" t="e">
        <f>#REF!</f>
        <v>#REF!</v>
      </c>
      <c r="H522" s="148" t="s">
        <v>198</v>
      </c>
      <c r="I522" s="148"/>
      <c r="J522" s="142" t="str">
        <f>'YARIŞMA BİLGİLERİ'!$F$21</f>
        <v>Master Kadınlar</v>
      </c>
      <c r="K522" s="145" t="str">
        <f t="shared" si="12"/>
        <v>İZMİR-Masterler Türkiye Şampiyonası</v>
      </c>
      <c r="L522" s="196" t="e">
        <f>#REF!</f>
        <v>#REF!</v>
      </c>
      <c r="M522" s="146" t="s">
        <v>186</v>
      </c>
    </row>
    <row r="523" spans="1:13" s="138" customFormat="1" ht="26.25" customHeight="1" x14ac:dyDescent="0.2">
      <c r="A523" s="140">
        <v>521</v>
      </c>
      <c r="B523" s="151" t="s">
        <v>197</v>
      </c>
      <c r="C523" s="141" t="e">
        <f>#REF!</f>
        <v>#REF!</v>
      </c>
      <c r="D523" s="145" t="e">
        <f>#REF!</f>
        <v>#REF!</v>
      </c>
      <c r="E523" s="145" t="e">
        <f>#REF!</f>
        <v>#REF!</v>
      </c>
      <c r="F523" s="185" t="e">
        <f>#REF!</f>
        <v>#REF!</v>
      </c>
      <c r="G523" s="148" t="e">
        <f>#REF!</f>
        <v>#REF!</v>
      </c>
      <c r="H523" s="148" t="s">
        <v>198</v>
      </c>
      <c r="I523" s="148"/>
      <c r="J523" s="142" t="str">
        <f>'YARIŞMA BİLGİLERİ'!$F$21</f>
        <v>Master Kadınlar</v>
      </c>
      <c r="K523" s="145" t="str">
        <f t="shared" si="12"/>
        <v>İZMİR-Masterler Türkiye Şampiyonası</v>
      </c>
      <c r="L523" s="196" t="e">
        <f>#REF!</f>
        <v>#REF!</v>
      </c>
      <c r="M523" s="146" t="s">
        <v>186</v>
      </c>
    </row>
    <row r="524" spans="1:13" s="138" customFormat="1" ht="26.25" customHeight="1" x14ac:dyDescent="0.2">
      <c r="A524" s="140">
        <v>522</v>
      </c>
      <c r="B524" s="151" t="s">
        <v>197</v>
      </c>
      <c r="C524" s="141" t="e">
        <f>#REF!</f>
        <v>#REF!</v>
      </c>
      <c r="D524" s="145" t="e">
        <f>#REF!</f>
        <v>#REF!</v>
      </c>
      <c r="E524" s="145" t="e">
        <f>#REF!</f>
        <v>#REF!</v>
      </c>
      <c r="F524" s="185" t="e">
        <f>#REF!</f>
        <v>#REF!</v>
      </c>
      <c r="G524" s="148" t="e">
        <f>#REF!</f>
        <v>#REF!</v>
      </c>
      <c r="H524" s="148" t="s">
        <v>198</v>
      </c>
      <c r="I524" s="148"/>
      <c r="J524" s="142" t="str">
        <f>'YARIŞMA BİLGİLERİ'!$F$21</f>
        <v>Master Kadınlar</v>
      </c>
      <c r="K524" s="145" t="str">
        <f t="shared" si="12"/>
        <v>İZMİR-Masterler Türkiye Şampiyonası</v>
      </c>
      <c r="L524" s="196" t="e">
        <f>#REF!</f>
        <v>#REF!</v>
      </c>
      <c r="M524" s="146" t="s">
        <v>186</v>
      </c>
    </row>
    <row r="525" spans="1:13" s="138" customFormat="1" ht="26.25" customHeight="1" x14ac:dyDescent="0.2">
      <c r="A525" s="140">
        <v>523</v>
      </c>
      <c r="B525" s="151" t="s">
        <v>197</v>
      </c>
      <c r="C525" s="141" t="e">
        <f>#REF!</f>
        <v>#REF!</v>
      </c>
      <c r="D525" s="145" t="e">
        <f>#REF!</f>
        <v>#REF!</v>
      </c>
      <c r="E525" s="145" t="e">
        <f>#REF!</f>
        <v>#REF!</v>
      </c>
      <c r="F525" s="185" t="e">
        <f>#REF!</f>
        <v>#REF!</v>
      </c>
      <c r="G525" s="148" t="e">
        <f>#REF!</f>
        <v>#REF!</v>
      </c>
      <c r="H525" s="148" t="s">
        <v>198</v>
      </c>
      <c r="I525" s="148"/>
      <c r="J525" s="142" t="str">
        <f>'YARIŞMA BİLGİLERİ'!$F$21</f>
        <v>Master Kadınlar</v>
      </c>
      <c r="K525" s="145" t="str">
        <f t="shared" si="12"/>
        <v>İZMİR-Masterler Türkiye Şampiyonası</v>
      </c>
      <c r="L525" s="196" t="e">
        <f>#REF!</f>
        <v>#REF!</v>
      </c>
      <c r="M525" s="146" t="s">
        <v>186</v>
      </c>
    </row>
    <row r="526" spans="1:13" s="138" customFormat="1" ht="26.25" customHeight="1" x14ac:dyDescent="0.2">
      <c r="A526" s="140">
        <v>524</v>
      </c>
      <c r="B526" s="151" t="s">
        <v>197</v>
      </c>
      <c r="C526" s="141" t="e">
        <f>#REF!</f>
        <v>#REF!</v>
      </c>
      <c r="D526" s="145" t="e">
        <f>#REF!</f>
        <v>#REF!</v>
      </c>
      <c r="E526" s="145" t="e">
        <f>#REF!</f>
        <v>#REF!</v>
      </c>
      <c r="F526" s="185" t="e">
        <f>#REF!</f>
        <v>#REF!</v>
      </c>
      <c r="G526" s="148" t="e">
        <f>#REF!</f>
        <v>#REF!</v>
      </c>
      <c r="H526" s="148" t="s">
        <v>198</v>
      </c>
      <c r="I526" s="148"/>
      <c r="J526" s="142" t="str">
        <f>'YARIŞMA BİLGİLERİ'!$F$21</f>
        <v>Master Kadınlar</v>
      </c>
      <c r="K526" s="145" t="str">
        <f t="shared" si="12"/>
        <v>İZMİR-Masterler Türkiye Şampiyonası</v>
      </c>
      <c r="L526" s="196" t="e">
        <f>#REF!</f>
        <v>#REF!</v>
      </c>
      <c r="M526" s="146" t="s">
        <v>186</v>
      </c>
    </row>
    <row r="527" spans="1:13" s="138" customFormat="1" ht="26.25" customHeight="1" x14ac:dyDescent="0.2">
      <c r="A527" s="140">
        <v>525</v>
      </c>
      <c r="B527" s="151" t="s">
        <v>197</v>
      </c>
      <c r="C527" s="141" t="e">
        <f>#REF!</f>
        <v>#REF!</v>
      </c>
      <c r="D527" s="145" t="e">
        <f>#REF!</f>
        <v>#REF!</v>
      </c>
      <c r="E527" s="145" t="e">
        <f>#REF!</f>
        <v>#REF!</v>
      </c>
      <c r="F527" s="185" t="e">
        <f>#REF!</f>
        <v>#REF!</v>
      </c>
      <c r="G527" s="148" t="e">
        <f>#REF!</f>
        <v>#REF!</v>
      </c>
      <c r="H527" s="148" t="s">
        <v>198</v>
      </c>
      <c r="I527" s="148"/>
      <c r="J527" s="142" t="str">
        <f>'YARIŞMA BİLGİLERİ'!$F$21</f>
        <v>Master Kadınlar</v>
      </c>
      <c r="K527" s="145" t="str">
        <f t="shared" si="12"/>
        <v>İZMİR-Masterler Türkiye Şampiyonası</v>
      </c>
      <c r="L527" s="196" t="e">
        <f>#REF!</f>
        <v>#REF!</v>
      </c>
      <c r="M527" s="146" t="s">
        <v>186</v>
      </c>
    </row>
    <row r="528" spans="1:13" s="138" customFormat="1" ht="26.25" customHeight="1" x14ac:dyDescent="0.2">
      <c r="A528" s="140">
        <v>526</v>
      </c>
      <c r="B528" s="151" t="s">
        <v>197</v>
      </c>
      <c r="C528" s="141" t="e">
        <f>#REF!</f>
        <v>#REF!</v>
      </c>
      <c r="D528" s="145" t="e">
        <f>#REF!</f>
        <v>#REF!</v>
      </c>
      <c r="E528" s="145" t="e">
        <f>#REF!</f>
        <v>#REF!</v>
      </c>
      <c r="F528" s="185" t="e">
        <f>#REF!</f>
        <v>#REF!</v>
      </c>
      <c r="G528" s="148" t="e">
        <f>#REF!</f>
        <v>#REF!</v>
      </c>
      <c r="H528" s="148" t="s">
        <v>198</v>
      </c>
      <c r="I528" s="148"/>
      <c r="J528" s="142" t="str">
        <f>'YARIŞMA BİLGİLERİ'!$F$21</f>
        <v>Master Kadınlar</v>
      </c>
      <c r="K528" s="145" t="str">
        <f t="shared" si="12"/>
        <v>İZMİR-Masterler Türkiye Şampiyonası</v>
      </c>
      <c r="L528" s="196" t="e">
        <f>#REF!</f>
        <v>#REF!</v>
      </c>
      <c r="M528" s="146" t="s">
        <v>186</v>
      </c>
    </row>
    <row r="529" spans="1:13" s="138" customFormat="1" ht="26.25" customHeight="1" x14ac:dyDescent="0.2">
      <c r="A529" s="140">
        <v>527</v>
      </c>
      <c r="B529" s="151" t="s">
        <v>197</v>
      </c>
      <c r="C529" s="141" t="e">
        <f>#REF!</f>
        <v>#REF!</v>
      </c>
      <c r="D529" s="145" t="e">
        <f>#REF!</f>
        <v>#REF!</v>
      </c>
      <c r="E529" s="145" t="e">
        <f>#REF!</f>
        <v>#REF!</v>
      </c>
      <c r="F529" s="185" t="e">
        <f>#REF!</f>
        <v>#REF!</v>
      </c>
      <c r="G529" s="148" t="e">
        <f>#REF!</f>
        <v>#REF!</v>
      </c>
      <c r="H529" s="148" t="s">
        <v>198</v>
      </c>
      <c r="I529" s="148"/>
      <c r="J529" s="142" t="str">
        <f>'YARIŞMA BİLGİLERİ'!$F$21</f>
        <v>Master Kadınlar</v>
      </c>
      <c r="K529" s="145" t="str">
        <f t="shared" si="12"/>
        <v>İZMİR-Masterler Türkiye Şampiyonası</v>
      </c>
      <c r="L529" s="196" t="e">
        <f>#REF!</f>
        <v>#REF!</v>
      </c>
      <c r="M529" s="146" t="s">
        <v>186</v>
      </c>
    </row>
    <row r="530" spans="1:13" s="138" customFormat="1" ht="26.25" customHeight="1" x14ac:dyDescent="0.2">
      <c r="A530" s="140">
        <v>528</v>
      </c>
      <c r="B530" s="151" t="s">
        <v>197</v>
      </c>
      <c r="C530" s="141" t="e">
        <f>#REF!</f>
        <v>#REF!</v>
      </c>
      <c r="D530" s="145" t="e">
        <f>#REF!</f>
        <v>#REF!</v>
      </c>
      <c r="E530" s="145" t="e">
        <f>#REF!</f>
        <v>#REF!</v>
      </c>
      <c r="F530" s="185" t="e">
        <f>#REF!</f>
        <v>#REF!</v>
      </c>
      <c r="G530" s="148" t="e">
        <f>#REF!</f>
        <v>#REF!</v>
      </c>
      <c r="H530" s="148" t="s">
        <v>198</v>
      </c>
      <c r="I530" s="148"/>
      <c r="J530" s="142" t="str">
        <f>'YARIŞMA BİLGİLERİ'!$F$21</f>
        <v>Master Kadınlar</v>
      </c>
      <c r="K530" s="145" t="str">
        <f t="shared" si="12"/>
        <v>İZMİR-Masterler Türkiye Şampiyonası</v>
      </c>
      <c r="L530" s="196" t="e">
        <f>#REF!</f>
        <v>#REF!</v>
      </c>
      <c r="M530" s="146" t="s">
        <v>186</v>
      </c>
    </row>
    <row r="531" spans="1:13" s="138" customFormat="1" ht="26.25" customHeight="1" x14ac:dyDescent="0.2">
      <c r="A531" s="140">
        <v>529</v>
      </c>
      <c r="B531" s="151" t="s">
        <v>197</v>
      </c>
      <c r="C531" s="141" t="e">
        <f>#REF!</f>
        <v>#REF!</v>
      </c>
      <c r="D531" s="145" t="e">
        <f>#REF!</f>
        <v>#REF!</v>
      </c>
      <c r="E531" s="145" t="e">
        <f>#REF!</f>
        <v>#REF!</v>
      </c>
      <c r="F531" s="185" t="e">
        <f>#REF!</f>
        <v>#REF!</v>
      </c>
      <c r="G531" s="148" t="e">
        <f>#REF!</f>
        <v>#REF!</v>
      </c>
      <c r="H531" s="148" t="s">
        <v>198</v>
      </c>
      <c r="I531" s="148"/>
      <c r="J531" s="142" t="str">
        <f>'YARIŞMA BİLGİLERİ'!$F$21</f>
        <v>Master Kadınlar</v>
      </c>
      <c r="K531" s="145" t="str">
        <f t="shared" si="12"/>
        <v>İZMİR-Masterler Türkiye Şampiyonası</v>
      </c>
      <c r="L531" s="196" t="e">
        <f>#REF!</f>
        <v>#REF!</v>
      </c>
      <c r="M531" s="146" t="s">
        <v>186</v>
      </c>
    </row>
    <row r="532" spans="1:13" s="138" customFormat="1" ht="26.25" customHeight="1" x14ac:dyDescent="0.2">
      <c r="A532" s="140">
        <v>530</v>
      </c>
      <c r="B532" s="151" t="s">
        <v>197</v>
      </c>
      <c r="C532" s="141" t="e">
        <f>#REF!</f>
        <v>#REF!</v>
      </c>
      <c r="D532" s="145" t="e">
        <f>#REF!</f>
        <v>#REF!</v>
      </c>
      <c r="E532" s="145" t="e">
        <f>#REF!</f>
        <v>#REF!</v>
      </c>
      <c r="F532" s="185" t="e">
        <f>#REF!</f>
        <v>#REF!</v>
      </c>
      <c r="G532" s="148" t="e">
        <f>#REF!</f>
        <v>#REF!</v>
      </c>
      <c r="H532" s="148" t="s">
        <v>198</v>
      </c>
      <c r="I532" s="148"/>
      <c r="J532" s="142" t="str">
        <f>'YARIŞMA BİLGİLERİ'!$F$21</f>
        <v>Master Kadınlar</v>
      </c>
      <c r="K532" s="145" t="str">
        <f t="shared" si="12"/>
        <v>İZMİR-Masterler Türkiye Şampiyonası</v>
      </c>
      <c r="L532" s="196" t="e">
        <f>#REF!</f>
        <v>#REF!</v>
      </c>
      <c r="M532" s="146" t="s">
        <v>186</v>
      </c>
    </row>
    <row r="533" spans="1:13" s="138" customFormat="1" ht="26.25" customHeight="1" x14ac:dyDescent="0.2">
      <c r="A533" s="140">
        <v>531</v>
      </c>
      <c r="B533" s="151" t="s">
        <v>197</v>
      </c>
      <c r="C533" s="141" t="e">
        <f>#REF!</f>
        <v>#REF!</v>
      </c>
      <c r="D533" s="145" t="e">
        <f>#REF!</f>
        <v>#REF!</v>
      </c>
      <c r="E533" s="145" t="e">
        <f>#REF!</f>
        <v>#REF!</v>
      </c>
      <c r="F533" s="185" t="e">
        <f>#REF!</f>
        <v>#REF!</v>
      </c>
      <c r="G533" s="148" t="e">
        <f>#REF!</f>
        <v>#REF!</v>
      </c>
      <c r="H533" s="148" t="s">
        <v>198</v>
      </c>
      <c r="I533" s="148"/>
      <c r="J533" s="142" t="str">
        <f>'YARIŞMA BİLGİLERİ'!$F$21</f>
        <v>Master Kadınlar</v>
      </c>
      <c r="K533" s="145" t="str">
        <f t="shared" si="12"/>
        <v>İZMİR-Masterler Türkiye Şampiyonası</v>
      </c>
      <c r="L533" s="196" t="e">
        <f>#REF!</f>
        <v>#REF!</v>
      </c>
      <c r="M533" s="146" t="s">
        <v>186</v>
      </c>
    </row>
    <row r="534" spans="1:13" s="138" customFormat="1" ht="26.25" customHeight="1" x14ac:dyDescent="0.2">
      <c r="A534" s="140">
        <v>532</v>
      </c>
      <c r="B534" s="151" t="s">
        <v>197</v>
      </c>
      <c r="C534" s="141" t="e">
        <f>#REF!</f>
        <v>#REF!</v>
      </c>
      <c r="D534" s="145" t="e">
        <f>#REF!</f>
        <v>#REF!</v>
      </c>
      <c r="E534" s="145" t="e">
        <f>#REF!</f>
        <v>#REF!</v>
      </c>
      <c r="F534" s="185" t="e">
        <f>#REF!</f>
        <v>#REF!</v>
      </c>
      <c r="G534" s="148" t="e">
        <f>#REF!</f>
        <v>#REF!</v>
      </c>
      <c r="H534" s="148" t="s">
        <v>198</v>
      </c>
      <c r="I534" s="148"/>
      <c r="J534" s="142" t="str">
        <f>'YARIŞMA BİLGİLERİ'!$F$21</f>
        <v>Master Kadınlar</v>
      </c>
      <c r="K534" s="145" t="str">
        <f t="shared" si="12"/>
        <v>İZMİR-Masterler Türkiye Şampiyonası</v>
      </c>
      <c r="L534" s="196" t="e">
        <f>#REF!</f>
        <v>#REF!</v>
      </c>
      <c r="M534" s="146" t="s">
        <v>186</v>
      </c>
    </row>
    <row r="535" spans="1:13" s="138" customFormat="1" ht="26.25" customHeight="1" x14ac:dyDescent="0.2">
      <c r="A535" s="140">
        <v>533</v>
      </c>
      <c r="B535" s="151" t="s">
        <v>197</v>
      </c>
      <c r="C535" s="141" t="e">
        <f>#REF!</f>
        <v>#REF!</v>
      </c>
      <c r="D535" s="145" t="e">
        <f>#REF!</f>
        <v>#REF!</v>
      </c>
      <c r="E535" s="145" t="e">
        <f>#REF!</f>
        <v>#REF!</v>
      </c>
      <c r="F535" s="185" t="e">
        <f>#REF!</f>
        <v>#REF!</v>
      </c>
      <c r="G535" s="148" t="e">
        <f>#REF!</f>
        <v>#REF!</v>
      </c>
      <c r="H535" s="148" t="s">
        <v>198</v>
      </c>
      <c r="I535" s="148"/>
      <c r="J535" s="142" t="str">
        <f>'YARIŞMA BİLGİLERİ'!$F$21</f>
        <v>Master Kadınlar</v>
      </c>
      <c r="K535" s="145" t="str">
        <f t="shared" si="12"/>
        <v>İZMİR-Masterler Türkiye Şampiyonası</v>
      </c>
      <c r="L535" s="196" t="e">
        <f>#REF!</f>
        <v>#REF!</v>
      </c>
      <c r="M535" s="146" t="s">
        <v>186</v>
      </c>
    </row>
    <row r="536" spans="1:13" s="138" customFormat="1" ht="26.25" customHeight="1" x14ac:dyDescent="0.2">
      <c r="A536" s="140">
        <v>534</v>
      </c>
      <c r="B536" s="151" t="s">
        <v>197</v>
      </c>
      <c r="C536" s="141" t="e">
        <f>#REF!</f>
        <v>#REF!</v>
      </c>
      <c r="D536" s="145" t="e">
        <f>#REF!</f>
        <v>#REF!</v>
      </c>
      <c r="E536" s="145" t="e">
        <f>#REF!</f>
        <v>#REF!</v>
      </c>
      <c r="F536" s="185" t="e">
        <f>#REF!</f>
        <v>#REF!</v>
      </c>
      <c r="G536" s="148" t="e">
        <f>#REF!</f>
        <v>#REF!</v>
      </c>
      <c r="H536" s="148" t="s">
        <v>198</v>
      </c>
      <c r="I536" s="148"/>
      <c r="J536" s="142" t="str">
        <f>'YARIŞMA BİLGİLERİ'!$F$21</f>
        <v>Master Kadınlar</v>
      </c>
      <c r="K536" s="145" t="str">
        <f t="shared" si="12"/>
        <v>İZMİR-Masterler Türkiye Şampiyonası</v>
      </c>
      <c r="L536" s="196" t="e">
        <f>#REF!</f>
        <v>#REF!</v>
      </c>
      <c r="M536" s="146" t="s">
        <v>186</v>
      </c>
    </row>
    <row r="537" spans="1:13" s="138" customFormat="1" ht="26.25" customHeight="1" x14ac:dyDescent="0.2">
      <c r="A537" s="140">
        <v>535</v>
      </c>
      <c r="B537" s="151" t="s">
        <v>197</v>
      </c>
      <c r="C537" s="141" t="e">
        <f>#REF!</f>
        <v>#REF!</v>
      </c>
      <c r="D537" s="145" t="e">
        <f>#REF!</f>
        <v>#REF!</v>
      </c>
      <c r="E537" s="145" t="e">
        <f>#REF!</f>
        <v>#REF!</v>
      </c>
      <c r="F537" s="185" t="e">
        <f>#REF!</f>
        <v>#REF!</v>
      </c>
      <c r="G537" s="148" t="e">
        <f>#REF!</f>
        <v>#REF!</v>
      </c>
      <c r="H537" s="148" t="s">
        <v>198</v>
      </c>
      <c r="I537" s="148"/>
      <c r="J537" s="142" t="str">
        <f>'YARIŞMA BİLGİLERİ'!$F$21</f>
        <v>Master Kadınlar</v>
      </c>
      <c r="K537" s="145" t="str">
        <f t="shared" si="12"/>
        <v>İZMİR-Masterler Türkiye Şampiyonası</v>
      </c>
      <c r="L537" s="196" t="e">
        <f>#REF!</f>
        <v>#REF!</v>
      </c>
      <c r="M537" s="146" t="s">
        <v>186</v>
      </c>
    </row>
    <row r="538" spans="1:13" s="138" customFormat="1" ht="26.25" customHeight="1" x14ac:dyDescent="0.2">
      <c r="A538" s="140">
        <v>536</v>
      </c>
      <c r="B538" s="151" t="s">
        <v>197</v>
      </c>
      <c r="C538" s="141" t="e">
        <f>#REF!</f>
        <v>#REF!</v>
      </c>
      <c r="D538" s="145" t="e">
        <f>#REF!</f>
        <v>#REF!</v>
      </c>
      <c r="E538" s="145" t="e">
        <f>#REF!</f>
        <v>#REF!</v>
      </c>
      <c r="F538" s="185" t="e">
        <f>#REF!</f>
        <v>#REF!</v>
      </c>
      <c r="G538" s="148" t="e">
        <f>#REF!</f>
        <v>#REF!</v>
      </c>
      <c r="H538" s="148" t="s">
        <v>198</v>
      </c>
      <c r="I538" s="148"/>
      <c r="J538" s="142" t="str">
        <f>'YARIŞMA BİLGİLERİ'!$F$21</f>
        <v>Master Kadınlar</v>
      </c>
      <c r="K538" s="145" t="str">
        <f t="shared" si="12"/>
        <v>İZMİR-Masterler Türkiye Şampiyonası</v>
      </c>
      <c r="L538" s="196" t="e">
        <f>#REF!</f>
        <v>#REF!</v>
      </c>
      <c r="M538" s="146" t="s">
        <v>186</v>
      </c>
    </row>
    <row r="539" spans="1:13" s="138" customFormat="1" ht="26.25" customHeight="1" x14ac:dyDescent="0.2">
      <c r="A539" s="140">
        <v>537</v>
      </c>
      <c r="B539" s="151" t="s">
        <v>197</v>
      </c>
      <c r="C539" s="141" t="e">
        <f>#REF!</f>
        <v>#REF!</v>
      </c>
      <c r="D539" s="145" t="e">
        <f>#REF!</f>
        <v>#REF!</v>
      </c>
      <c r="E539" s="145" t="e">
        <f>#REF!</f>
        <v>#REF!</v>
      </c>
      <c r="F539" s="185" t="e">
        <f>#REF!</f>
        <v>#REF!</v>
      </c>
      <c r="G539" s="148" t="e">
        <f>#REF!</f>
        <v>#REF!</v>
      </c>
      <c r="H539" s="148" t="s">
        <v>198</v>
      </c>
      <c r="I539" s="148"/>
      <c r="J539" s="142" t="str">
        <f>'YARIŞMA BİLGİLERİ'!$F$21</f>
        <v>Master Kadınlar</v>
      </c>
      <c r="K539" s="145" t="str">
        <f t="shared" si="12"/>
        <v>İZMİR-Masterler Türkiye Şampiyonası</v>
      </c>
      <c r="L539" s="196" t="e">
        <f>#REF!</f>
        <v>#REF!</v>
      </c>
      <c r="M539" s="146" t="s">
        <v>186</v>
      </c>
    </row>
    <row r="540" spans="1:13" s="138" customFormat="1" ht="26.25" customHeight="1" x14ac:dyDescent="0.2">
      <c r="A540" s="140">
        <v>538</v>
      </c>
      <c r="B540" s="151" t="s">
        <v>197</v>
      </c>
      <c r="C540" s="141" t="e">
        <f>#REF!</f>
        <v>#REF!</v>
      </c>
      <c r="D540" s="145" t="e">
        <f>#REF!</f>
        <v>#REF!</v>
      </c>
      <c r="E540" s="145" t="e">
        <f>#REF!</f>
        <v>#REF!</v>
      </c>
      <c r="F540" s="185" t="e">
        <f>#REF!</f>
        <v>#REF!</v>
      </c>
      <c r="G540" s="148" t="e">
        <f>#REF!</f>
        <v>#REF!</v>
      </c>
      <c r="H540" s="148" t="s">
        <v>198</v>
      </c>
      <c r="I540" s="148"/>
      <c r="J540" s="142" t="str">
        <f>'YARIŞMA BİLGİLERİ'!$F$21</f>
        <v>Master Kadınlar</v>
      </c>
      <c r="K540" s="145" t="str">
        <f t="shared" si="12"/>
        <v>İZMİR-Masterler Türkiye Şampiyonası</v>
      </c>
      <c r="L540" s="196" t="e">
        <f>#REF!</f>
        <v>#REF!</v>
      </c>
      <c r="M540" s="146" t="s">
        <v>186</v>
      </c>
    </row>
    <row r="541" spans="1:13" s="138" customFormat="1" ht="26.25" customHeight="1" x14ac:dyDescent="0.2">
      <c r="A541" s="140">
        <v>539</v>
      </c>
      <c r="B541" s="151" t="s">
        <v>197</v>
      </c>
      <c r="C541" s="141" t="e">
        <f>#REF!</f>
        <v>#REF!</v>
      </c>
      <c r="D541" s="145" t="e">
        <f>#REF!</f>
        <v>#REF!</v>
      </c>
      <c r="E541" s="145" t="e">
        <f>#REF!</f>
        <v>#REF!</v>
      </c>
      <c r="F541" s="185" t="e">
        <f>#REF!</f>
        <v>#REF!</v>
      </c>
      <c r="G541" s="148" t="e">
        <f>#REF!</f>
        <v>#REF!</v>
      </c>
      <c r="H541" s="148" t="s">
        <v>198</v>
      </c>
      <c r="I541" s="148"/>
      <c r="J541" s="142" t="str">
        <f>'YARIŞMA BİLGİLERİ'!$F$21</f>
        <v>Master Kadınlar</v>
      </c>
      <c r="K541" s="145" t="str">
        <f t="shared" si="12"/>
        <v>İZMİR-Masterler Türkiye Şampiyonası</v>
      </c>
      <c r="L541" s="196" t="e">
        <f>#REF!</f>
        <v>#REF!</v>
      </c>
      <c r="M541" s="146" t="s">
        <v>186</v>
      </c>
    </row>
    <row r="542" spans="1:13" s="138" customFormat="1" ht="26.25" customHeight="1" x14ac:dyDescent="0.2">
      <c r="A542" s="140">
        <v>540</v>
      </c>
      <c r="B542" s="151" t="s">
        <v>197</v>
      </c>
      <c r="C542" s="141" t="e">
        <f>#REF!</f>
        <v>#REF!</v>
      </c>
      <c r="D542" s="145" t="e">
        <f>#REF!</f>
        <v>#REF!</v>
      </c>
      <c r="E542" s="145" t="e">
        <f>#REF!</f>
        <v>#REF!</v>
      </c>
      <c r="F542" s="185" t="e">
        <f>#REF!</f>
        <v>#REF!</v>
      </c>
      <c r="G542" s="148" t="e">
        <f>#REF!</f>
        <v>#REF!</v>
      </c>
      <c r="H542" s="148" t="s">
        <v>198</v>
      </c>
      <c r="I542" s="148"/>
      <c r="J542" s="142" t="str">
        <f>'YARIŞMA BİLGİLERİ'!$F$21</f>
        <v>Master Kadınlar</v>
      </c>
      <c r="K542" s="145" t="str">
        <f t="shared" si="12"/>
        <v>İZMİR-Masterler Türkiye Şampiyonası</v>
      </c>
      <c r="L542" s="196" t="e">
        <f>#REF!</f>
        <v>#REF!</v>
      </c>
      <c r="M542" s="146" t="s">
        <v>186</v>
      </c>
    </row>
    <row r="543" spans="1:13" s="138" customFormat="1" ht="26.25" customHeight="1" x14ac:dyDescent="0.2">
      <c r="A543" s="140">
        <v>541</v>
      </c>
      <c r="B543" s="151" t="s">
        <v>197</v>
      </c>
      <c r="C543" s="141" t="e">
        <f>#REF!</f>
        <v>#REF!</v>
      </c>
      <c r="D543" s="145" t="e">
        <f>#REF!</f>
        <v>#REF!</v>
      </c>
      <c r="E543" s="145" t="e">
        <f>#REF!</f>
        <v>#REF!</v>
      </c>
      <c r="F543" s="185" t="e">
        <f>#REF!</f>
        <v>#REF!</v>
      </c>
      <c r="G543" s="148" t="e">
        <f>#REF!</f>
        <v>#REF!</v>
      </c>
      <c r="H543" s="148" t="s">
        <v>198</v>
      </c>
      <c r="I543" s="148"/>
      <c r="J543" s="142" t="str">
        <f>'YARIŞMA BİLGİLERİ'!$F$21</f>
        <v>Master Kadınlar</v>
      </c>
      <c r="K543" s="145" t="str">
        <f t="shared" si="12"/>
        <v>İZMİR-Masterler Türkiye Şampiyonası</v>
      </c>
      <c r="L543" s="196" t="e">
        <f>#REF!</f>
        <v>#REF!</v>
      </c>
      <c r="M543" s="146" t="s">
        <v>186</v>
      </c>
    </row>
    <row r="544" spans="1:13" s="138" customFormat="1" ht="26.25" customHeight="1" x14ac:dyDescent="0.2">
      <c r="A544" s="140">
        <v>542</v>
      </c>
      <c r="B544" s="151" t="s">
        <v>197</v>
      </c>
      <c r="C544" s="141" t="e">
        <f>#REF!</f>
        <v>#REF!</v>
      </c>
      <c r="D544" s="145" t="e">
        <f>#REF!</f>
        <v>#REF!</v>
      </c>
      <c r="E544" s="145" t="e">
        <f>#REF!</f>
        <v>#REF!</v>
      </c>
      <c r="F544" s="185" t="e">
        <f>#REF!</f>
        <v>#REF!</v>
      </c>
      <c r="G544" s="148" t="e">
        <f>#REF!</f>
        <v>#REF!</v>
      </c>
      <c r="H544" s="148" t="s">
        <v>198</v>
      </c>
      <c r="I544" s="148"/>
      <c r="J544" s="142" t="str">
        <f>'YARIŞMA BİLGİLERİ'!$F$21</f>
        <v>Master Kadınlar</v>
      </c>
      <c r="K544" s="145" t="str">
        <f t="shared" si="12"/>
        <v>İZMİR-Masterler Türkiye Şampiyonası</v>
      </c>
      <c r="L544" s="196" t="e">
        <f>#REF!</f>
        <v>#REF!</v>
      </c>
      <c r="M544" s="146" t="s">
        <v>186</v>
      </c>
    </row>
    <row r="545" spans="1:13" s="138" customFormat="1" ht="26.25" customHeight="1" x14ac:dyDescent="0.2">
      <c r="A545" s="140">
        <v>543</v>
      </c>
      <c r="B545" s="151" t="s">
        <v>197</v>
      </c>
      <c r="C545" s="141" t="e">
        <f>#REF!</f>
        <v>#REF!</v>
      </c>
      <c r="D545" s="145" t="e">
        <f>#REF!</f>
        <v>#REF!</v>
      </c>
      <c r="E545" s="145" t="e">
        <f>#REF!</f>
        <v>#REF!</v>
      </c>
      <c r="F545" s="185" t="e">
        <f>#REF!</f>
        <v>#REF!</v>
      </c>
      <c r="G545" s="148" t="e">
        <f>#REF!</f>
        <v>#REF!</v>
      </c>
      <c r="H545" s="148" t="s">
        <v>198</v>
      </c>
      <c r="I545" s="148"/>
      <c r="J545" s="142" t="str">
        <f>'YARIŞMA BİLGİLERİ'!$F$21</f>
        <v>Master Kadınlar</v>
      </c>
      <c r="K545" s="145" t="str">
        <f t="shared" si="12"/>
        <v>İZMİR-Masterler Türkiye Şampiyonası</v>
      </c>
      <c r="L545" s="196" t="e">
        <f>#REF!</f>
        <v>#REF!</v>
      </c>
      <c r="M545" s="146" t="s">
        <v>186</v>
      </c>
    </row>
    <row r="546" spans="1:13" s="138" customFormat="1" ht="26.25" customHeight="1" x14ac:dyDescent="0.2">
      <c r="A546" s="140">
        <v>544</v>
      </c>
      <c r="B546" s="151" t="s">
        <v>197</v>
      </c>
      <c r="C546" s="141" t="e">
        <f>#REF!</f>
        <v>#REF!</v>
      </c>
      <c r="D546" s="145" t="e">
        <f>#REF!</f>
        <v>#REF!</v>
      </c>
      <c r="E546" s="145" t="e">
        <f>#REF!</f>
        <v>#REF!</v>
      </c>
      <c r="F546" s="185" t="e">
        <f>#REF!</f>
        <v>#REF!</v>
      </c>
      <c r="G546" s="148" t="e">
        <f>#REF!</f>
        <v>#REF!</v>
      </c>
      <c r="H546" s="148" t="s">
        <v>198</v>
      </c>
      <c r="I546" s="148"/>
      <c r="J546" s="142" t="str">
        <f>'YARIŞMA BİLGİLERİ'!$F$21</f>
        <v>Master Kadınlar</v>
      </c>
      <c r="K546" s="145" t="str">
        <f t="shared" si="12"/>
        <v>İZMİR-Masterler Türkiye Şampiyonası</v>
      </c>
      <c r="L546" s="196" t="e">
        <f>#REF!</f>
        <v>#REF!</v>
      </c>
      <c r="M546" s="146" t="s">
        <v>186</v>
      </c>
    </row>
    <row r="547" spans="1:13" s="138" customFormat="1" ht="26.25" customHeight="1" x14ac:dyDescent="0.2">
      <c r="A547" s="140">
        <v>545</v>
      </c>
      <c r="B547" s="151" t="s">
        <v>197</v>
      </c>
      <c r="C547" s="141" t="e">
        <f>#REF!</f>
        <v>#REF!</v>
      </c>
      <c r="D547" s="145" t="e">
        <f>#REF!</f>
        <v>#REF!</v>
      </c>
      <c r="E547" s="145" t="e">
        <f>#REF!</f>
        <v>#REF!</v>
      </c>
      <c r="F547" s="185" t="e">
        <f>#REF!</f>
        <v>#REF!</v>
      </c>
      <c r="G547" s="148" t="e">
        <f>#REF!</f>
        <v>#REF!</v>
      </c>
      <c r="H547" s="148" t="s">
        <v>198</v>
      </c>
      <c r="I547" s="148"/>
      <c r="J547" s="142" t="str">
        <f>'YARIŞMA BİLGİLERİ'!$F$21</f>
        <v>Master Kadınlar</v>
      </c>
      <c r="K547" s="145" t="str">
        <f t="shared" si="12"/>
        <v>İZMİR-Masterler Türkiye Şampiyonası</v>
      </c>
      <c r="L547" s="196" t="e">
        <f>#REF!</f>
        <v>#REF!</v>
      </c>
      <c r="M547" s="146" t="s">
        <v>186</v>
      </c>
    </row>
    <row r="548" spans="1:13" s="138" customFormat="1" ht="26.25" customHeight="1" x14ac:dyDescent="0.2">
      <c r="A548" s="140">
        <v>546</v>
      </c>
      <c r="B548" s="151" t="s">
        <v>197</v>
      </c>
      <c r="C548" s="141" t="e">
        <f>#REF!</f>
        <v>#REF!</v>
      </c>
      <c r="D548" s="145" t="e">
        <f>#REF!</f>
        <v>#REF!</v>
      </c>
      <c r="E548" s="145" t="e">
        <f>#REF!</f>
        <v>#REF!</v>
      </c>
      <c r="F548" s="185" t="e">
        <f>#REF!</f>
        <v>#REF!</v>
      </c>
      <c r="G548" s="148" t="e">
        <f>#REF!</f>
        <v>#REF!</v>
      </c>
      <c r="H548" s="148" t="s">
        <v>198</v>
      </c>
      <c r="I548" s="148"/>
      <c r="J548" s="142" t="str">
        <f>'YARIŞMA BİLGİLERİ'!$F$21</f>
        <v>Master Kadınlar</v>
      </c>
      <c r="K548" s="145" t="str">
        <f t="shared" si="12"/>
        <v>İZMİR-Masterler Türkiye Şampiyonası</v>
      </c>
      <c r="L548" s="196" t="e">
        <f>#REF!</f>
        <v>#REF!</v>
      </c>
      <c r="M548" s="146" t="s">
        <v>186</v>
      </c>
    </row>
    <row r="549" spans="1:13" s="138" customFormat="1" ht="26.25" customHeight="1" x14ac:dyDescent="0.2">
      <c r="A549" s="140">
        <v>547</v>
      </c>
      <c r="B549" s="151" t="s">
        <v>197</v>
      </c>
      <c r="C549" s="141" t="e">
        <f>#REF!</f>
        <v>#REF!</v>
      </c>
      <c r="D549" s="145" t="e">
        <f>#REF!</f>
        <v>#REF!</v>
      </c>
      <c r="E549" s="145" t="e">
        <f>#REF!</f>
        <v>#REF!</v>
      </c>
      <c r="F549" s="185" t="e">
        <f>#REF!</f>
        <v>#REF!</v>
      </c>
      <c r="G549" s="148" t="e">
        <f>#REF!</f>
        <v>#REF!</v>
      </c>
      <c r="H549" s="148" t="s">
        <v>198</v>
      </c>
      <c r="I549" s="148"/>
      <c r="J549" s="142" t="str">
        <f>'YARIŞMA BİLGİLERİ'!$F$21</f>
        <v>Master Kadınlar</v>
      </c>
      <c r="K549" s="145" t="str">
        <f t="shared" si="12"/>
        <v>İZMİR-Masterler Türkiye Şampiyonası</v>
      </c>
      <c r="L549" s="196" t="e">
        <f>#REF!</f>
        <v>#REF!</v>
      </c>
      <c r="M549" s="146" t="s">
        <v>186</v>
      </c>
    </row>
    <row r="550" spans="1:13" s="138" customFormat="1" ht="26.25" customHeight="1" x14ac:dyDescent="0.2">
      <c r="A550" s="140">
        <v>548</v>
      </c>
      <c r="B550" s="151" t="s">
        <v>197</v>
      </c>
      <c r="C550" s="141" t="e">
        <f>#REF!</f>
        <v>#REF!</v>
      </c>
      <c r="D550" s="145" t="e">
        <f>#REF!</f>
        <v>#REF!</v>
      </c>
      <c r="E550" s="145" t="e">
        <f>#REF!</f>
        <v>#REF!</v>
      </c>
      <c r="F550" s="185" t="e">
        <f>#REF!</f>
        <v>#REF!</v>
      </c>
      <c r="G550" s="148" t="e">
        <f>#REF!</f>
        <v>#REF!</v>
      </c>
      <c r="H550" s="148" t="s">
        <v>198</v>
      </c>
      <c r="I550" s="148"/>
      <c r="J550" s="142" t="str">
        <f>'YARIŞMA BİLGİLERİ'!$F$21</f>
        <v>Master Kadınlar</v>
      </c>
      <c r="K550" s="145" t="str">
        <f t="shared" si="12"/>
        <v>İZMİR-Masterler Türkiye Şampiyonası</v>
      </c>
      <c r="L550" s="196" t="e">
        <f>#REF!</f>
        <v>#REF!</v>
      </c>
      <c r="M550" s="146" t="s">
        <v>186</v>
      </c>
    </row>
    <row r="551" spans="1:13" s="138" customFormat="1" ht="26.25" customHeight="1" x14ac:dyDescent="0.2">
      <c r="A551" s="140">
        <v>549</v>
      </c>
      <c r="B551" s="151" t="s">
        <v>197</v>
      </c>
      <c r="C551" s="141" t="e">
        <f>#REF!</f>
        <v>#REF!</v>
      </c>
      <c r="D551" s="145" t="e">
        <f>#REF!</f>
        <v>#REF!</v>
      </c>
      <c r="E551" s="145" t="e">
        <f>#REF!</f>
        <v>#REF!</v>
      </c>
      <c r="F551" s="185" t="e">
        <f>#REF!</f>
        <v>#REF!</v>
      </c>
      <c r="G551" s="148" t="e">
        <f>#REF!</f>
        <v>#REF!</v>
      </c>
      <c r="H551" s="148" t="s">
        <v>198</v>
      </c>
      <c r="I551" s="148"/>
      <c r="J551" s="142" t="str">
        <f>'YARIŞMA BİLGİLERİ'!$F$21</f>
        <v>Master Kadınlar</v>
      </c>
      <c r="K551" s="145" t="str">
        <f t="shared" si="12"/>
        <v>İZMİR-Masterler Türkiye Şampiyonası</v>
      </c>
      <c r="L551" s="196" t="e">
        <f>#REF!</f>
        <v>#REF!</v>
      </c>
      <c r="M551" s="146" t="s">
        <v>186</v>
      </c>
    </row>
    <row r="552" spans="1:13" s="138" customFormat="1" ht="26.25" customHeight="1" x14ac:dyDescent="0.2">
      <c r="A552" s="140">
        <v>550</v>
      </c>
      <c r="B552" s="151" t="s">
        <v>197</v>
      </c>
      <c r="C552" s="141" t="e">
        <f>#REF!</f>
        <v>#REF!</v>
      </c>
      <c r="D552" s="145" t="e">
        <f>#REF!</f>
        <v>#REF!</v>
      </c>
      <c r="E552" s="145" t="e">
        <f>#REF!</f>
        <v>#REF!</v>
      </c>
      <c r="F552" s="185" t="e">
        <f>#REF!</f>
        <v>#REF!</v>
      </c>
      <c r="G552" s="148" t="e">
        <f>#REF!</f>
        <v>#REF!</v>
      </c>
      <c r="H552" s="148" t="s">
        <v>198</v>
      </c>
      <c r="I552" s="148"/>
      <c r="J552" s="142" t="str">
        <f>'YARIŞMA BİLGİLERİ'!$F$21</f>
        <v>Master Kadınlar</v>
      </c>
      <c r="K552" s="145" t="str">
        <f t="shared" si="12"/>
        <v>İZMİR-Masterler Türkiye Şampiyonası</v>
      </c>
      <c r="L552" s="196" t="e">
        <f>#REF!</f>
        <v>#REF!</v>
      </c>
      <c r="M552" s="146" t="s">
        <v>186</v>
      </c>
    </row>
    <row r="553" spans="1:13" s="138" customFormat="1" ht="26.25" customHeight="1" x14ac:dyDescent="0.2">
      <c r="A553" s="140">
        <v>551</v>
      </c>
      <c r="B553" s="151" t="s">
        <v>197</v>
      </c>
      <c r="C553" s="141" t="e">
        <f>#REF!</f>
        <v>#REF!</v>
      </c>
      <c r="D553" s="145" t="e">
        <f>#REF!</f>
        <v>#REF!</v>
      </c>
      <c r="E553" s="145" t="e">
        <f>#REF!</f>
        <v>#REF!</v>
      </c>
      <c r="F553" s="185" t="e">
        <f>#REF!</f>
        <v>#REF!</v>
      </c>
      <c r="G553" s="148" t="e">
        <f>#REF!</f>
        <v>#REF!</v>
      </c>
      <c r="H553" s="148" t="s">
        <v>198</v>
      </c>
      <c r="I553" s="148"/>
      <c r="J553" s="142" t="str">
        <f>'YARIŞMA BİLGİLERİ'!$F$21</f>
        <v>Master Kadınlar</v>
      </c>
      <c r="K553" s="145" t="str">
        <f t="shared" si="12"/>
        <v>İZMİR-Masterler Türkiye Şampiyonası</v>
      </c>
      <c r="L553" s="196" t="e">
        <f>#REF!</f>
        <v>#REF!</v>
      </c>
      <c r="M553" s="146" t="s">
        <v>186</v>
      </c>
    </row>
    <row r="554" spans="1:13" s="138" customFormat="1" ht="26.25" customHeight="1" x14ac:dyDescent="0.2">
      <c r="A554" s="140">
        <v>552</v>
      </c>
      <c r="B554" s="151" t="s">
        <v>197</v>
      </c>
      <c r="C554" s="141" t="e">
        <f>#REF!</f>
        <v>#REF!</v>
      </c>
      <c r="D554" s="145" t="e">
        <f>#REF!</f>
        <v>#REF!</v>
      </c>
      <c r="E554" s="145" t="e">
        <f>#REF!</f>
        <v>#REF!</v>
      </c>
      <c r="F554" s="185" t="e">
        <f>#REF!</f>
        <v>#REF!</v>
      </c>
      <c r="G554" s="148" t="e">
        <f>#REF!</f>
        <v>#REF!</v>
      </c>
      <c r="H554" s="148" t="s">
        <v>198</v>
      </c>
      <c r="I554" s="148"/>
      <c r="J554" s="142" t="str">
        <f>'YARIŞMA BİLGİLERİ'!$F$21</f>
        <v>Master Kadınlar</v>
      </c>
      <c r="K554" s="145" t="str">
        <f t="shared" si="12"/>
        <v>İZMİR-Masterler Türkiye Şampiyonası</v>
      </c>
      <c r="L554" s="196" t="e">
        <f>#REF!</f>
        <v>#REF!</v>
      </c>
      <c r="M554" s="146" t="s">
        <v>186</v>
      </c>
    </row>
    <row r="555" spans="1:13" s="138" customFormat="1" ht="26.25" customHeight="1" x14ac:dyDescent="0.2">
      <c r="A555" s="140">
        <v>553</v>
      </c>
      <c r="B555" s="151" t="s">
        <v>197</v>
      </c>
      <c r="C555" s="141" t="e">
        <f>#REF!</f>
        <v>#REF!</v>
      </c>
      <c r="D555" s="145" t="e">
        <f>#REF!</f>
        <v>#REF!</v>
      </c>
      <c r="E555" s="145" t="e">
        <f>#REF!</f>
        <v>#REF!</v>
      </c>
      <c r="F555" s="185" t="e">
        <f>#REF!</f>
        <v>#REF!</v>
      </c>
      <c r="G555" s="148" t="e">
        <f>#REF!</f>
        <v>#REF!</v>
      </c>
      <c r="H555" s="148" t="s">
        <v>198</v>
      </c>
      <c r="I555" s="148"/>
      <c r="J555" s="142" t="str">
        <f>'YARIŞMA BİLGİLERİ'!$F$21</f>
        <v>Master Kadınlar</v>
      </c>
      <c r="K555" s="145" t="str">
        <f t="shared" si="12"/>
        <v>İZMİR-Masterler Türkiye Şampiyonası</v>
      </c>
      <c r="L555" s="196" t="e">
        <f>#REF!</f>
        <v>#REF!</v>
      </c>
      <c r="M555" s="146" t="s">
        <v>186</v>
      </c>
    </row>
    <row r="556" spans="1:13" s="138" customFormat="1" ht="26.25" customHeight="1" x14ac:dyDescent="0.2">
      <c r="A556" s="140">
        <v>554</v>
      </c>
      <c r="B556" s="151" t="s">
        <v>197</v>
      </c>
      <c r="C556" s="141" t="e">
        <f>#REF!</f>
        <v>#REF!</v>
      </c>
      <c r="D556" s="145" t="e">
        <f>#REF!</f>
        <v>#REF!</v>
      </c>
      <c r="E556" s="145" t="e">
        <f>#REF!</f>
        <v>#REF!</v>
      </c>
      <c r="F556" s="185" t="e">
        <f>#REF!</f>
        <v>#REF!</v>
      </c>
      <c r="G556" s="148" t="e">
        <f>#REF!</f>
        <v>#REF!</v>
      </c>
      <c r="H556" s="148" t="s">
        <v>198</v>
      </c>
      <c r="I556" s="148"/>
      <c r="J556" s="142" t="str">
        <f>'YARIŞMA BİLGİLERİ'!$F$21</f>
        <v>Master Kadınlar</v>
      </c>
      <c r="K556" s="145" t="str">
        <f t="shared" si="12"/>
        <v>İZMİR-Masterler Türkiye Şampiyonası</v>
      </c>
      <c r="L556" s="196" t="e">
        <f>#REF!</f>
        <v>#REF!</v>
      </c>
      <c r="M556" s="146" t="s">
        <v>186</v>
      </c>
    </row>
    <row r="557" spans="1:13" s="138" customFormat="1" ht="26.25" customHeight="1" x14ac:dyDescent="0.2">
      <c r="A557" s="140">
        <v>555</v>
      </c>
      <c r="B557" s="151" t="s">
        <v>197</v>
      </c>
      <c r="C557" s="141" t="e">
        <f>#REF!</f>
        <v>#REF!</v>
      </c>
      <c r="D557" s="145" t="e">
        <f>#REF!</f>
        <v>#REF!</v>
      </c>
      <c r="E557" s="145" t="e">
        <f>#REF!</f>
        <v>#REF!</v>
      </c>
      <c r="F557" s="185" t="e">
        <f>#REF!</f>
        <v>#REF!</v>
      </c>
      <c r="G557" s="148" t="e">
        <f>#REF!</f>
        <v>#REF!</v>
      </c>
      <c r="H557" s="148" t="s">
        <v>198</v>
      </c>
      <c r="I557" s="148"/>
      <c r="J557" s="142" t="str">
        <f>'YARIŞMA BİLGİLERİ'!$F$21</f>
        <v>Master Kadınlar</v>
      </c>
      <c r="K557" s="145" t="str">
        <f t="shared" si="12"/>
        <v>İZMİR-Masterler Türkiye Şampiyonası</v>
      </c>
      <c r="L557" s="196" t="e">
        <f>#REF!</f>
        <v>#REF!</v>
      </c>
      <c r="M557" s="146" t="s">
        <v>186</v>
      </c>
    </row>
    <row r="558" spans="1:13" s="138" customFormat="1" ht="26.25" customHeight="1" x14ac:dyDescent="0.2">
      <c r="A558" s="140">
        <v>556</v>
      </c>
      <c r="B558" s="151" t="s">
        <v>197</v>
      </c>
      <c r="C558" s="141" t="e">
        <f>#REF!</f>
        <v>#REF!</v>
      </c>
      <c r="D558" s="145" t="e">
        <f>#REF!</f>
        <v>#REF!</v>
      </c>
      <c r="E558" s="145" t="e">
        <f>#REF!</f>
        <v>#REF!</v>
      </c>
      <c r="F558" s="185" t="e">
        <f>#REF!</f>
        <v>#REF!</v>
      </c>
      <c r="G558" s="148" t="e">
        <f>#REF!</f>
        <v>#REF!</v>
      </c>
      <c r="H558" s="148" t="s">
        <v>198</v>
      </c>
      <c r="I558" s="148"/>
      <c r="J558" s="142" t="str">
        <f>'YARIŞMA BİLGİLERİ'!$F$21</f>
        <v>Master Kadınlar</v>
      </c>
      <c r="K558" s="145" t="str">
        <f t="shared" si="12"/>
        <v>İZMİR-Masterler Türkiye Şampiyonası</v>
      </c>
      <c r="L558" s="196" t="e">
        <f>#REF!</f>
        <v>#REF!</v>
      </c>
      <c r="M558" s="146" t="s">
        <v>186</v>
      </c>
    </row>
    <row r="559" spans="1:13" s="138" customFormat="1" ht="26.25" customHeight="1" x14ac:dyDescent="0.2">
      <c r="A559" s="140">
        <v>557</v>
      </c>
      <c r="B559" s="151" t="s">
        <v>197</v>
      </c>
      <c r="C559" s="141" t="e">
        <f>#REF!</f>
        <v>#REF!</v>
      </c>
      <c r="D559" s="145" t="e">
        <f>#REF!</f>
        <v>#REF!</v>
      </c>
      <c r="E559" s="145" t="e">
        <f>#REF!</f>
        <v>#REF!</v>
      </c>
      <c r="F559" s="185" t="e">
        <f>#REF!</f>
        <v>#REF!</v>
      </c>
      <c r="G559" s="148" t="e">
        <f>#REF!</f>
        <v>#REF!</v>
      </c>
      <c r="H559" s="148" t="s">
        <v>198</v>
      </c>
      <c r="I559" s="148"/>
      <c r="J559" s="142" t="str">
        <f>'YARIŞMA BİLGİLERİ'!$F$21</f>
        <v>Master Kadınlar</v>
      </c>
      <c r="K559" s="145" t="str">
        <f t="shared" si="12"/>
        <v>İZMİR-Masterler Türkiye Şampiyonası</v>
      </c>
      <c r="L559" s="196" t="e">
        <f>#REF!</f>
        <v>#REF!</v>
      </c>
      <c r="M559" s="146" t="s">
        <v>186</v>
      </c>
    </row>
    <row r="560" spans="1:13" s="138" customFormat="1" ht="26.25" customHeight="1" x14ac:dyDescent="0.2">
      <c r="A560" s="140">
        <v>558</v>
      </c>
      <c r="B560" s="151" t="s">
        <v>197</v>
      </c>
      <c r="C560" s="141" t="e">
        <f>#REF!</f>
        <v>#REF!</v>
      </c>
      <c r="D560" s="145" t="e">
        <f>#REF!</f>
        <v>#REF!</v>
      </c>
      <c r="E560" s="145" t="e">
        <f>#REF!</f>
        <v>#REF!</v>
      </c>
      <c r="F560" s="185" t="e">
        <f>#REF!</f>
        <v>#REF!</v>
      </c>
      <c r="G560" s="148" t="e">
        <f>#REF!</f>
        <v>#REF!</v>
      </c>
      <c r="H560" s="148" t="s">
        <v>198</v>
      </c>
      <c r="I560" s="148"/>
      <c r="J560" s="142" t="str">
        <f>'YARIŞMA BİLGİLERİ'!$F$21</f>
        <v>Master Kadınlar</v>
      </c>
      <c r="K560" s="145" t="str">
        <f t="shared" si="12"/>
        <v>İZMİR-Masterler Türkiye Şampiyonası</v>
      </c>
      <c r="L560" s="196" t="e">
        <f>#REF!</f>
        <v>#REF!</v>
      </c>
      <c r="M560" s="146" t="s">
        <v>186</v>
      </c>
    </row>
    <row r="561" spans="1:13" s="138" customFormat="1" ht="26.25" customHeight="1" x14ac:dyDescent="0.2">
      <c r="A561" s="140">
        <v>559</v>
      </c>
      <c r="B561" s="151" t="s">
        <v>197</v>
      </c>
      <c r="C561" s="141" t="e">
        <f>#REF!</f>
        <v>#REF!</v>
      </c>
      <c r="D561" s="145" t="e">
        <f>#REF!</f>
        <v>#REF!</v>
      </c>
      <c r="E561" s="145" t="e">
        <f>#REF!</f>
        <v>#REF!</v>
      </c>
      <c r="F561" s="185" t="e">
        <f>#REF!</f>
        <v>#REF!</v>
      </c>
      <c r="G561" s="148" t="e">
        <f>#REF!</f>
        <v>#REF!</v>
      </c>
      <c r="H561" s="148" t="s">
        <v>198</v>
      </c>
      <c r="I561" s="148"/>
      <c r="J561" s="142" t="str">
        <f>'YARIŞMA BİLGİLERİ'!$F$21</f>
        <v>Master Kadınlar</v>
      </c>
      <c r="K561" s="145" t="str">
        <f t="shared" si="12"/>
        <v>İZMİR-Masterler Türkiye Şampiyonası</v>
      </c>
      <c r="L561" s="196" t="e">
        <f>#REF!</f>
        <v>#REF!</v>
      </c>
      <c r="M561" s="146" t="s">
        <v>186</v>
      </c>
    </row>
    <row r="562" spans="1:13" s="138" customFormat="1" ht="26.25" customHeight="1" x14ac:dyDescent="0.2">
      <c r="A562" s="140">
        <v>560</v>
      </c>
      <c r="B562" s="151" t="s">
        <v>197</v>
      </c>
      <c r="C562" s="141" t="e">
        <f>#REF!</f>
        <v>#REF!</v>
      </c>
      <c r="D562" s="145" t="e">
        <f>#REF!</f>
        <v>#REF!</v>
      </c>
      <c r="E562" s="145" t="e">
        <f>#REF!</f>
        <v>#REF!</v>
      </c>
      <c r="F562" s="185" t="e">
        <f>#REF!</f>
        <v>#REF!</v>
      </c>
      <c r="G562" s="148" t="e">
        <f>#REF!</f>
        <v>#REF!</v>
      </c>
      <c r="H562" s="148" t="s">
        <v>198</v>
      </c>
      <c r="I562" s="148"/>
      <c r="J562" s="142" t="str">
        <f>'YARIŞMA BİLGİLERİ'!$F$21</f>
        <v>Master Kadınlar</v>
      </c>
      <c r="K562" s="145" t="str">
        <f t="shared" si="12"/>
        <v>İZMİR-Masterler Türkiye Şampiyonası</v>
      </c>
      <c r="L562" s="196" t="e">
        <f>#REF!</f>
        <v>#REF!</v>
      </c>
      <c r="M562" s="146" t="s">
        <v>186</v>
      </c>
    </row>
    <row r="563" spans="1:13" s="138" customFormat="1" ht="26.25" customHeight="1" x14ac:dyDescent="0.2">
      <c r="A563" s="140">
        <v>561</v>
      </c>
      <c r="B563" s="151" t="s">
        <v>197</v>
      </c>
      <c r="C563" s="141" t="e">
        <f>#REF!</f>
        <v>#REF!</v>
      </c>
      <c r="D563" s="145" t="e">
        <f>#REF!</f>
        <v>#REF!</v>
      </c>
      <c r="E563" s="145" t="e">
        <f>#REF!</f>
        <v>#REF!</v>
      </c>
      <c r="F563" s="185" t="e">
        <f>#REF!</f>
        <v>#REF!</v>
      </c>
      <c r="G563" s="148" t="e">
        <f>#REF!</f>
        <v>#REF!</v>
      </c>
      <c r="H563" s="148" t="s">
        <v>198</v>
      </c>
      <c r="I563" s="148"/>
      <c r="J563" s="142" t="str">
        <f>'YARIŞMA BİLGİLERİ'!$F$21</f>
        <v>Master Kadınlar</v>
      </c>
      <c r="K563" s="145" t="str">
        <f t="shared" si="12"/>
        <v>İZMİR-Masterler Türkiye Şampiyonası</v>
      </c>
      <c r="L563" s="196" t="e">
        <f>#REF!</f>
        <v>#REF!</v>
      </c>
      <c r="M563" s="146" t="s">
        <v>186</v>
      </c>
    </row>
    <row r="564" spans="1:13" s="138" customFormat="1" ht="26.25" customHeight="1" x14ac:dyDescent="0.2">
      <c r="A564" s="140">
        <v>562</v>
      </c>
      <c r="B564" s="151" t="s">
        <v>197</v>
      </c>
      <c r="C564" s="141" t="e">
        <f>#REF!</f>
        <v>#REF!</v>
      </c>
      <c r="D564" s="145" t="e">
        <f>#REF!</f>
        <v>#REF!</v>
      </c>
      <c r="E564" s="145" t="e">
        <f>#REF!</f>
        <v>#REF!</v>
      </c>
      <c r="F564" s="185" t="e">
        <f>#REF!</f>
        <v>#REF!</v>
      </c>
      <c r="G564" s="148" t="e">
        <f>#REF!</f>
        <v>#REF!</v>
      </c>
      <c r="H564" s="148" t="s">
        <v>198</v>
      </c>
      <c r="I564" s="148"/>
      <c r="J564" s="142" t="str">
        <f>'YARIŞMA BİLGİLERİ'!$F$21</f>
        <v>Master Kadınlar</v>
      </c>
      <c r="K564" s="145" t="str">
        <f>CONCATENATE(K$1,"-",A$1)</f>
        <v>İZMİR-Masterler Türkiye Şampiyonası</v>
      </c>
      <c r="L564" s="196" t="e">
        <f>#REF!</f>
        <v>#REF!</v>
      </c>
      <c r="M564" s="146" t="s">
        <v>186</v>
      </c>
    </row>
    <row r="565" spans="1:13" s="138" customFormat="1" ht="26.25" customHeight="1" x14ac:dyDescent="0.2">
      <c r="A565" s="140">
        <v>563</v>
      </c>
      <c r="B565" s="151" t="s">
        <v>197</v>
      </c>
      <c r="C565" s="141" t="e">
        <f>#REF!</f>
        <v>#REF!</v>
      </c>
      <c r="D565" s="145" t="e">
        <f>#REF!</f>
        <v>#REF!</v>
      </c>
      <c r="E565" s="145" t="e">
        <f>#REF!</f>
        <v>#REF!</v>
      </c>
      <c r="F565" s="185" t="e">
        <f>#REF!</f>
        <v>#REF!</v>
      </c>
      <c r="G565" s="148" t="e">
        <f>#REF!</f>
        <v>#REF!</v>
      </c>
      <c r="H565" s="148" t="s">
        <v>198</v>
      </c>
      <c r="I565" s="148"/>
      <c r="J565" s="142" t="str">
        <f>'YARIŞMA BİLGİLERİ'!$F$21</f>
        <v>Master Kadınlar</v>
      </c>
      <c r="K565" s="145" t="str">
        <f>CONCATENATE(K$1,"-",A$1)</f>
        <v>İZMİR-Masterler Türkiye Şampiyonası</v>
      </c>
      <c r="L565" s="196" t="e">
        <f>#REF!</f>
        <v>#REF!</v>
      </c>
      <c r="M565" s="146" t="s">
        <v>186</v>
      </c>
    </row>
    <row r="566" spans="1:13" s="138" customFormat="1" ht="26.25" customHeight="1" x14ac:dyDescent="0.2">
      <c r="A566" s="140">
        <v>564</v>
      </c>
      <c r="B566" s="151" t="s">
        <v>197</v>
      </c>
      <c r="C566" s="141" t="e">
        <f>#REF!</f>
        <v>#REF!</v>
      </c>
      <c r="D566" s="145" t="e">
        <f>#REF!</f>
        <v>#REF!</v>
      </c>
      <c r="E566" s="145" t="e">
        <f>#REF!</f>
        <v>#REF!</v>
      </c>
      <c r="F566" s="185" t="e">
        <f>#REF!</f>
        <v>#REF!</v>
      </c>
      <c r="G566" s="148" t="e">
        <f>#REF!</f>
        <v>#REF!</v>
      </c>
      <c r="H566" s="148" t="s">
        <v>198</v>
      </c>
      <c r="I566" s="148"/>
      <c r="J566" s="142" t="str">
        <f>'YARIŞMA BİLGİLERİ'!$F$21</f>
        <v>Master Kadınlar</v>
      </c>
      <c r="K566" s="145" t="str">
        <f>CONCATENATE(K$1,"-",A$1)</f>
        <v>İZMİR-Masterler Türkiye Şampiyonası</v>
      </c>
      <c r="L566" s="196" t="e">
        <f>#REF!</f>
        <v>#REF!</v>
      </c>
      <c r="M566" s="146" t="s">
        <v>186</v>
      </c>
    </row>
    <row r="567" spans="1:13" s="138" customFormat="1" ht="26.25" customHeight="1" x14ac:dyDescent="0.2">
      <c r="A567" s="140">
        <v>565</v>
      </c>
      <c r="B567" s="151" t="s">
        <v>197</v>
      </c>
      <c r="C567" s="141" t="e">
        <f>#REF!</f>
        <v>#REF!</v>
      </c>
      <c r="D567" s="145" t="e">
        <f>#REF!</f>
        <v>#REF!</v>
      </c>
      <c r="E567" s="145" t="e">
        <f>#REF!</f>
        <v>#REF!</v>
      </c>
      <c r="F567" s="185" t="e">
        <f>#REF!</f>
        <v>#REF!</v>
      </c>
      <c r="G567" s="148" t="e">
        <f>#REF!</f>
        <v>#REF!</v>
      </c>
      <c r="H567" s="148" t="s">
        <v>198</v>
      </c>
      <c r="I567" s="148"/>
      <c r="J567" s="142" t="str">
        <f>'YARIŞMA BİLGİLERİ'!$F$21</f>
        <v>Master Kadınlar</v>
      </c>
      <c r="K567" s="145" t="str">
        <f>CONCATENATE(K$1,"-",A$1)</f>
        <v>İZMİR-Masterler Türkiye Şampiyonası</v>
      </c>
      <c r="L567" s="196" t="e">
        <f>#REF!</f>
        <v>#REF!</v>
      </c>
      <c r="M567" s="146" t="s">
        <v>186</v>
      </c>
    </row>
    <row r="568" spans="1:13" s="138" customFormat="1" ht="26.25" customHeight="1" x14ac:dyDescent="0.2">
      <c r="A568" s="140">
        <v>566</v>
      </c>
      <c r="B568" s="151" t="s">
        <v>197</v>
      </c>
      <c r="C568" s="141" t="e">
        <f>#REF!</f>
        <v>#REF!</v>
      </c>
      <c r="D568" s="145" t="e">
        <f>#REF!</f>
        <v>#REF!</v>
      </c>
      <c r="E568" s="145" t="e">
        <f>#REF!</f>
        <v>#REF!</v>
      </c>
      <c r="F568" s="185" t="e">
        <f>#REF!</f>
        <v>#REF!</v>
      </c>
      <c r="G568" s="148" t="e">
        <f>#REF!</f>
        <v>#REF!</v>
      </c>
      <c r="H568" s="148" t="s">
        <v>198</v>
      </c>
      <c r="I568" s="148"/>
      <c r="J568" s="142" t="str">
        <f>'YARIŞMA BİLGİLERİ'!$F$21</f>
        <v>Master Kadınlar</v>
      </c>
      <c r="K568" s="145" t="str">
        <f>CONCATENATE(K$1,"-",A$1)</f>
        <v>İZMİR-Masterler Türkiye Şampiyonası</v>
      </c>
      <c r="L568" s="196" t="e">
        <f>#REF!</f>
        <v>#REF!</v>
      </c>
      <c r="M568" s="146" t="s">
        <v>186</v>
      </c>
    </row>
    <row r="569" spans="1:13" s="138" customFormat="1" ht="26.25" customHeight="1" x14ac:dyDescent="0.2">
      <c r="A569" s="140">
        <v>621</v>
      </c>
      <c r="B569" s="151"/>
      <c r="C569" s="141"/>
      <c r="D569" s="145"/>
      <c r="E569" s="145"/>
      <c r="F569" s="147"/>
      <c r="G569" s="148"/>
      <c r="H569" s="148"/>
      <c r="I569" s="148"/>
      <c r="J569" s="142" t="str">
        <f>'YARIŞMA BİLGİLERİ'!$F$21</f>
        <v>Master Kadınlar</v>
      </c>
      <c r="K569" s="145" t="str">
        <f t="shared" ref="K569:K583" si="13">CONCATENATE(K$1,"-",A$1)</f>
        <v>İZMİR-Masterler Türkiye Şampiyonası</v>
      </c>
      <c r="L569" s="196"/>
      <c r="M569" s="146"/>
    </row>
    <row r="570" spans="1:13" s="138" customFormat="1" ht="26.25" customHeight="1" x14ac:dyDescent="0.2">
      <c r="A570" s="140">
        <v>622</v>
      </c>
      <c r="B570" s="151"/>
      <c r="C570" s="141"/>
      <c r="D570" s="145"/>
      <c r="E570" s="145"/>
      <c r="F570" s="147"/>
      <c r="G570" s="148"/>
      <c r="H570" s="148"/>
      <c r="I570" s="148"/>
      <c r="J570" s="142" t="str">
        <f>'YARIŞMA BİLGİLERİ'!$F$21</f>
        <v>Master Kadınlar</v>
      </c>
      <c r="K570" s="145" t="str">
        <f t="shared" si="13"/>
        <v>İZMİR-Masterler Türkiye Şampiyonası</v>
      </c>
      <c r="L570" s="196"/>
      <c r="M570" s="146"/>
    </row>
    <row r="571" spans="1:13" s="138" customFormat="1" ht="26.25" customHeight="1" x14ac:dyDescent="0.2">
      <c r="A571" s="140">
        <v>623</v>
      </c>
      <c r="B571" s="151"/>
      <c r="C571" s="141"/>
      <c r="D571" s="145"/>
      <c r="E571" s="145"/>
      <c r="F571" s="147"/>
      <c r="G571" s="148"/>
      <c r="H571" s="148"/>
      <c r="I571" s="148"/>
      <c r="J571" s="142" t="str">
        <f>'YARIŞMA BİLGİLERİ'!$F$21</f>
        <v>Master Kadınlar</v>
      </c>
      <c r="K571" s="145" t="str">
        <f t="shared" si="13"/>
        <v>İZMİR-Masterler Türkiye Şampiyonası</v>
      </c>
      <c r="L571" s="196"/>
      <c r="M571" s="146"/>
    </row>
    <row r="572" spans="1:13" s="138" customFormat="1" ht="26.25" customHeight="1" x14ac:dyDescent="0.2">
      <c r="A572" s="140">
        <v>624</v>
      </c>
      <c r="B572" s="151"/>
      <c r="C572" s="141"/>
      <c r="D572" s="145"/>
      <c r="E572" s="145"/>
      <c r="F572" s="147"/>
      <c r="G572" s="148"/>
      <c r="H572" s="148"/>
      <c r="I572" s="148"/>
      <c r="J572" s="142" t="str">
        <f>'YARIŞMA BİLGİLERİ'!$F$21</f>
        <v>Master Kadınlar</v>
      </c>
      <c r="K572" s="145" t="str">
        <f t="shared" si="13"/>
        <v>İZMİR-Masterler Türkiye Şampiyonası</v>
      </c>
      <c r="L572" s="196"/>
      <c r="M572" s="146"/>
    </row>
    <row r="573" spans="1:13" s="138" customFormat="1" ht="26.25" customHeight="1" x14ac:dyDescent="0.2">
      <c r="A573" s="140">
        <v>625</v>
      </c>
      <c r="B573" s="151"/>
      <c r="C573" s="141"/>
      <c r="D573" s="145"/>
      <c r="E573" s="145"/>
      <c r="F573" s="147"/>
      <c r="G573" s="148"/>
      <c r="H573" s="148"/>
      <c r="I573" s="148"/>
      <c r="J573" s="142" t="str">
        <f>'YARIŞMA BİLGİLERİ'!$F$21</f>
        <v>Master Kadınlar</v>
      </c>
      <c r="K573" s="145" t="str">
        <f t="shared" si="13"/>
        <v>İZMİR-Masterler Türkiye Şampiyonası</v>
      </c>
      <c r="L573" s="196"/>
      <c r="M573" s="146"/>
    </row>
    <row r="574" spans="1:13" s="138" customFormat="1" ht="26.25" customHeight="1" x14ac:dyDescent="0.2">
      <c r="A574" s="140">
        <v>626</v>
      </c>
      <c r="B574" s="151"/>
      <c r="C574" s="141"/>
      <c r="D574" s="145"/>
      <c r="E574" s="145"/>
      <c r="F574" s="147"/>
      <c r="G574" s="148"/>
      <c r="H574" s="148"/>
      <c r="I574" s="148"/>
      <c r="J574" s="142" t="str">
        <f>'YARIŞMA BİLGİLERİ'!$F$21</f>
        <v>Master Kadınlar</v>
      </c>
      <c r="K574" s="145" t="str">
        <f t="shared" si="13"/>
        <v>İZMİR-Masterler Türkiye Şampiyonası</v>
      </c>
      <c r="L574" s="196"/>
      <c r="M574" s="146"/>
    </row>
    <row r="575" spans="1:13" s="138" customFormat="1" ht="26.25" customHeight="1" x14ac:dyDescent="0.2">
      <c r="A575" s="140">
        <v>627</v>
      </c>
      <c r="B575" s="151"/>
      <c r="C575" s="141"/>
      <c r="D575" s="145"/>
      <c r="E575" s="145"/>
      <c r="F575" s="147"/>
      <c r="G575" s="148"/>
      <c r="H575" s="148"/>
      <c r="I575" s="148"/>
      <c r="J575" s="142" t="str">
        <f>'YARIŞMA BİLGİLERİ'!$F$21</f>
        <v>Master Kadınlar</v>
      </c>
      <c r="K575" s="145" t="str">
        <f t="shared" si="13"/>
        <v>İZMİR-Masterler Türkiye Şampiyonası</v>
      </c>
      <c r="L575" s="196"/>
      <c r="M575" s="146"/>
    </row>
    <row r="576" spans="1:13" s="138" customFormat="1" ht="26.25" customHeight="1" x14ac:dyDescent="0.2">
      <c r="A576" s="140">
        <v>628</v>
      </c>
      <c r="B576" s="151"/>
      <c r="C576" s="141"/>
      <c r="D576" s="145"/>
      <c r="E576" s="145"/>
      <c r="F576" s="147"/>
      <c r="G576" s="148"/>
      <c r="H576" s="148"/>
      <c r="I576" s="148"/>
      <c r="J576" s="142" t="str">
        <f>'YARIŞMA BİLGİLERİ'!$F$21</f>
        <v>Master Kadınlar</v>
      </c>
      <c r="K576" s="145" t="str">
        <f t="shared" si="13"/>
        <v>İZMİR-Masterler Türkiye Şampiyonası</v>
      </c>
      <c r="L576" s="196"/>
      <c r="M576" s="146"/>
    </row>
    <row r="577" spans="1:13" s="138" customFormat="1" ht="26.25" customHeight="1" x14ac:dyDescent="0.2">
      <c r="A577" s="140">
        <v>629</v>
      </c>
      <c r="B577" s="151"/>
      <c r="C577" s="141"/>
      <c r="D577" s="145"/>
      <c r="E577" s="145"/>
      <c r="F577" s="147"/>
      <c r="G577" s="148"/>
      <c r="H577" s="148"/>
      <c r="I577" s="148"/>
      <c r="J577" s="142" t="str">
        <f>'YARIŞMA BİLGİLERİ'!$F$21</f>
        <v>Master Kadınlar</v>
      </c>
      <c r="K577" s="145" t="str">
        <f t="shared" si="13"/>
        <v>İZMİR-Masterler Türkiye Şampiyonası</v>
      </c>
      <c r="L577" s="196"/>
      <c r="M577" s="146"/>
    </row>
    <row r="578" spans="1:13" s="138" customFormat="1" ht="26.25" customHeight="1" x14ac:dyDescent="0.2">
      <c r="A578" s="140">
        <v>630</v>
      </c>
      <c r="B578" s="151"/>
      <c r="C578" s="141"/>
      <c r="D578" s="145"/>
      <c r="E578" s="145"/>
      <c r="F578" s="147"/>
      <c r="G578" s="148"/>
      <c r="H578" s="148"/>
      <c r="I578" s="148"/>
      <c r="J578" s="142" t="str">
        <f>'YARIŞMA BİLGİLERİ'!$F$21</f>
        <v>Master Kadınlar</v>
      </c>
      <c r="K578" s="145" t="str">
        <f t="shared" si="13"/>
        <v>İZMİR-Masterler Türkiye Şampiyonası</v>
      </c>
      <c r="L578" s="196"/>
      <c r="M578" s="146"/>
    </row>
    <row r="579" spans="1:13" s="138" customFormat="1" ht="26.25" customHeight="1" x14ac:dyDescent="0.2">
      <c r="A579" s="140">
        <v>631</v>
      </c>
      <c r="B579" s="151"/>
      <c r="C579" s="141"/>
      <c r="D579" s="145"/>
      <c r="E579" s="145"/>
      <c r="F579" s="147"/>
      <c r="G579" s="148"/>
      <c r="H579" s="148"/>
      <c r="I579" s="148"/>
      <c r="J579" s="142" t="str">
        <f>'YARIŞMA BİLGİLERİ'!$F$21</f>
        <v>Master Kadınlar</v>
      </c>
      <c r="K579" s="145" t="str">
        <f t="shared" si="13"/>
        <v>İZMİR-Masterler Türkiye Şampiyonası</v>
      </c>
      <c r="L579" s="196"/>
      <c r="M579" s="146"/>
    </row>
    <row r="580" spans="1:13" s="138" customFormat="1" ht="26.25" customHeight="1" x14ac:dyDescent="0.2">
      <c r="A580" s="140">
        <v>632</v>
      </c>
      <c r="B580" s="151"/>
      <c r="C580" s="141"/>
      <c r="D580" s="145"/>
      <c r="E580" s="145"/>
      <c r="F580" s="147"/>
      <c r="G580" s="148"/>
      <c r="H580" s="148"/>
      <c r="I580" s="148"/>
      <c r="J580" s="142" t="str">
        <f>'YARIŞMA BİLGİLERİ'!$F$21</f>
        <v>Master Kadınlar</v>
      </c>
      <c r="K580" s="145" t="str">
        <f t="shared" si="13"/>
        <v>İZMİR-Masterler Türkiye Şampiyonası</v>
      </c>
      <c r="L580" s="196"/>
      <c r="M580" s="146"/>
    </row>
    <row r="581" spans="1:13" s="138" customFormat="1" ht="26.25" customHeight="1" x14ac:dyDescent="0.2">
      <c r="A581" s="140">
        <v>633</v>
      </c>
      <c r="B581" s="151"/>
      <c r="C581" s="141"/>
      <c r="D581" s="145"/>
      <c r="E581" s="145"/>
      <c r="F581" s="147"/>
      <c r="G581" s="148"/>
      <c r="H581" s="148"/>
      <c r="I581" s="148"/>
      <c r="J581" s="142" t="str">
        <f>'YARIŞMA BİLGİLERİ'!$F$21</f>
        <v>Master Kadınlar</v>
      </c>
      <c r="K581" s="145" t="str">
        <f t="shared" si="13"/>
        <v>İZMİR-Masterler Türkiye Şampiyonası</v>
      </c>
      <c r="L581" s="196"/>
      <c r="M581" s="146"/>
    </row>
    <row r="582" spans="1:13" s="138" customFormat="1" ht="26.25" customHeight="1" x14ac:dyDescent="0.2">
      <c r="A582" s="140">
        <v>634</v>
      </c>
      <c r="B582" s="151"/>
      <c r="C582" s="141"/>
      <c r="D582" s="145"/>
      <c r="E582" s="145"/>
      <c r="F582" s="147"/>
      <c r="G582" s="148"/>
      <c r="H582" s="148"/>
      <c r="I582" s="148"/>
      <c r="J582" s="142" t="str">
        <f>'YARIŞMA BİLGİLERİ'!$F$21</f>
        <v>Master Kadınlar</v>
      </c>
      <c r="K582" s="145" t="str">
        <f t="shared" si="13"/>
        <v>İZMİR-Masterler Türkiye Şampiyonası</v>
      </c>
      <c r="L582" s="196"/>
      <c r="M582" s="146"/>
    </row>
    <row r="583" spans="1:13" s="138" customFormat="1" ht="26.25" customHeight="1" x14ac:dyDescent="0.2">
      <c r="A583" s="140">
        <v>635</v>
      </c>
      <c r="B583" s="151"/>
      <c r="C583" s="141"/>
      <c r="D583" s="145"/>
      <c r="E583" s="145"/>
      <c r="F583" s="147"/>
      <c r="G583" s="148"/>
      <c r="H583" s="148"/>
      <c r="I583" s="148"/>
      <c r="J583" s="142" t="str">
        <f>'YARIŞMA BİLGİLERİ'!$F$21</f>
        <v>Master Kadınlar</v>
      </c>
      <c r="K583" s="145" t="str">
        <f t="shared" si="13"/>
        <v>İZMİR-Masterler Türkiye Şampiyonası</v>
      </c>
      <c r="L583" s="196"/>
      <c r="M583" s="146"/>
    </row>
    <row r="584" spans="1:13" s="138" customFormat="1" ht="26.25" customHeight="1" x14ac:dyDescent="0.2">
      <c r="A584" s="140">
        <v>636</v>
      </c>
      <c r="B584" s="151"/>
      <c r="C584" s="141"/>
      <c r="D584" s="145"/>
      <c r="E584" s="145"/>
      <c r="F584" s="147"/>
      <c r="G584" s="148"/>
      <c r="H584" s="148"/>
      <c r="I584" s="148"/>
      <c r="J584" s="142" t="str">
        <f>'YARIŞMA BİLGİLERİ'!$F$21</f>
        <v>Master Kadınlar</v>
      </c>
      <c r="K584" s="145" t="str">
        <f t="shared" ref="K584:K647" si="14">CONCATENATE(K$1,"-",A$1)</f>
        <v>İZMİR-Masterler Türkiye Şampiyonası</v>
      </c>
      <c r="L584" s="196"/>
      <c r="M584" s="146"/>
    </row>
    <row r="585" spans="1:13" s="138" customFormat="1" ht="26.25" customHeight="1" x14ac:dyDescent="0.2">
      <c r="A585" s="140">
        <v>637</v>
      </c>
      <c r="B585" s="151"/>
      <c r="C585" s="141"/>
      <c r="D585" s="145"/>
      <c r="E585" s="145"/>
      <c r="F585" s="147"/>
      <c r="G585" s="148"/>
      <c r="H585" s="148"/>
      <c r="I585" s="148"/>
      <c r="J585" s="142" t="str">
        <f>'YARIŞMA BİLGİLERİ'!$F$21</f>
        <v>Master Kadınlar</v>
      </c>
      <c r="K585" s="145" t="str">
        <f t="shared" si="14"/>
        <v>İZMİR-Masterler Türkiye Şampiyonası</v>
      </c>
      <c r="L585" s="196"/>
      <c r="M585" s="146"/>
    </row>
    <row r="586" spans="1:13" s="138" customFormat="1" ht="26.25" customHeight="1" x14ac:dyDescent="0.2">
      <c r="A586" s="140">
        <v>638</v>
      </c>
      <c r="B586" s="151"/>
      <c r="C586" s="141"/>
      <c r="D586" s="145"/>
      <c r="E586" s="145"/>
      <c r="F586" s="147"/>
      <c r="G586" s="148"/>
      <c r="H586" s="148"/>
      <c r="I586" s="148"/>
      <c r="J586" s="142" t="str">
        <f>'YARIŞMA BİLGİLERİ'!$F$21</f>
        <v>Master Kadınlar</v>
      </c>
      <c r="K586" s="145" t="str">
        <f t="shared" si="14"/>
        <v>İZMİR-Masterler Türkiye Şampiyonası</v>
      </c>
      <c r="L586" s="196"/>
      <c r="M586" s="146"/>
    </row>
    <row r="587" spans="1:13" s="138" customFormat="1" ht="26.25" customHeight="1" x14ac:dyDescent="0.2">
      <c r="A587" s="140">
        <v>639</v>
      </c>
      <c r="B587" s="151"/>
      <c r="C587" s="141"/>
      <c r="D587" s="145"/>
      <c r="E587" s="145"/>
      <c r="F587" s="147"/>
      <c r="G587" s="148"/>
      <c r="H587" s="148"/>
      <c r="I587" s="148"/>
      <c r="J587" s="142" t="str">
        <f>'YARIŞMA BİLGİLERİ'!$F$21</f>
        <v>Master Kadınlar</v>
      </c>
      <c r="K587" s="145" t="str">
        <f t="shared" si="14"/>
        <v>İZMİR-Masterler Türkiye Şampiyonası</v>
      </c>
      <c r="L587" s="196"/>
      <c r="M587" s="146"/>
    </row>
    <row r="588" spans="1:13" s="138" customFormat="1" ht="26.25" customHeight="1" x14ac:dyDescent="0.2">
      <c r="A588" s="140">
        <v>640</v>
      </c>
      <c r="B588" s="151"/>
      <c r="C588" s="141"/>
      <c r="D588" s="145"/>
      <c r="E588" s="145"/>
      <c r="F588" s="147"/>
      <c r="G588" s="148"/>
      <c r="H588" s="148"/>
      <c r="I588" s="148"/>
      <c r="J588" s="142" t="str">
        <f>'YARIŞMA BİLGİLERİ'!$F$21</f>
        <v>Master Kadınlar</v>
      </c>
      <c r="K588" s="145" t="str">
        <f t="shared" si="14"/>
        <v>İZMİR-Masterler Türkiye Şampiyonası</v>
      </c>
      <c r="L588" s="196"/>
      <c r="M588" s="146"/>
    </row>
    <row r="589" spans="1:13" s="138" customFormat="1" ht="26.25" customHeight="1" x14ac:dyDescent="0.2">
      <c r="A589" s="140">
        <v>641</v>
      </c>
      <c r="B589" s="151"/>
      <c r="C589" s="141"/>
      <c r="D589" s="145"/>
      <c r="E589" s="145"/>
      <c r="F589" s="147"/>
      <c r="G589" s="148"/>
      <c r="H589" s="148"/>
      <c r="I589" s="148"/>
      <c r="J589" s="142" t="str">
        <f>'YARIŞMA BİLGİLERİ'!$F$21</f>
        <v>Master Kadınlar</v>
      </c>
      <c r="K589" s="145" t="str">
        <f t="shared" si="14"/>
        <v>İZMİR-Masterler Türkiye Şampiyonası</v>
      </c>
      <c r="L589" s="196"/>
      <c r="M589" s="146"/>
    </row>
    <row r="590" spans="1:13" s="138" customFormat="1" ht="26.25" customHeight="1" x14ac:dyDescent="0.2">
      <c r="A590" s="140">
        <v>642</v>
      </c>
      <c r="B590" s="151"/>
      <c r="C590" s="141"/>
      <c r="D590" s="145"/>
      <c r="E590" s="145"/>
      <c r="F590" s="147"/>
      <c r="G590" s="148"/>
      <c r="H590" s="148"/>
      <c r="I590" s="148"/>
      <c r="J590" s="142" t="str">
        <f>'YARIŞMA BİLGİLERİ'!$F$21</f>
        <v>Master Kadınlar</v>
      </c>
      <c r="K590" s="145" t="str">
        <f t="shared" si="14"/>
        <v>İZMİR-Masterler Türkiye Şampiyonası</v>
      </c>
      <c r="L590" s="196"/>
      <c r="M590" s="146"/>
    </row>
    <row r="591" spans="1:13" s="138" customFormat="1" ht="26.25" customHeight="1" x14ac:dyDescent="0.2">
      <c r="A591" s="140">
        <v>643</v>
      </c>
      <c r="B591" s="151"/>
      <c r="C591" s="141"/>
      <c r="D591" s="145"/>
      <c r="E591" s="145"/>
      <c r="F591" s="147"/>
      <c r="G591" s="148"/>
      <c r="H591" s="148"/>
      <c r="I591" s="148"/>
      <c r="J591" s="142" t="str">
        <f>'YARIŞMA BİLGİLERİ'!$F$21</f>
        <v>Master Kadınlar</v>
      </c>
      <c r="K591" s="145" t="str">
        <f t="shared" si="14"/>
        <v>İZMİR-Masterler Türkiye Şampiyonası</v>
      </c>
      <c r="L591" s="196"/>
      <c r="M591" s="146"/>
    </row>
    <row r="592" spans="1:13" s="138" customFormat="1" ht="26.25" customHeight="1" x14ac:dyDescent="0.2">
      <c r="A592" s="140">
        <v>644</v>
      </c>
      <c r="B592" s="151"/>
      <c r="C592" s="141"/>
      <c r="D592" s="145"/>
      <c r="E592" s="145"/>
      <c r="F592" s="147"/>
      <c r="G592" s="148"/>
      <c r="H592" s="148"/>
      <c r="I592" s="148"/>
      <c r="J592" s="142" t="str">
        <f>'YARIŞMA BİLGİLERİ'!$F$21</f>
        <v>Master Kadınlar</v>
      </c>
      <c r="K592" s="145" t="str">
        <f t="shared" si="14"/>
        <v>İZMİR-Masterler Türkiye Şampiyonası</v>
      </c>
      <c r="L592" s="196"/>
      <c r="M592" s="146"/>
    </row>
    <row r="593" spans="1:13" s="138" customFormat="1" ht="26.25" customHeight="1" x14ac:dyDescent="0.2">
      <c r="A593" s="140">
        <v>645</v>
      </c>
      <c r="B593" s="151"/>
      <c r="C593" s="141"/>
      <c r="D593" s="145"/>
      <c r="E593" s="145"/>
      <c r="F593" s="147"/>
      <c r="G593" s="148"/>
      <c r="H593" s="148"/>
      <c r="I593" s="148"/>
      <c r="J593" s="142" t="str">
        <f>'YARIŞMA BİLGİLERİ'!$F$21</f>
        <v>Master Kadınlar</v>
      </c>
      <c r="K593" s="145" t="str">
        <f t="shared" si="14"/>
        <v>İZMİR-Masterler Türkiye Şampiyonası</v>
      </c>
      <c r="L593" s="196"/>
      <c r="M593" s="146"/>
    </row>
    <row r="594" spans="1:13" s="138" customFormat="1" ht="26.25" customHeight="1" x14ac:dyDescent="0.2">
      <c r="A594" s="140">
        <v>646</v>
      </c>
      <c r="B594" s="151"/>
      <c r="C594" s="141"/>
      <c r="D594" s="145"/>
      <c r="E594" s="145"/>
      <c r="F594" s="147"/>
      <c r="G594" s="148"/>
      <c r="H594" s="148"/>
      <c r="I594" s="148"/>
      <c r="J594" s="142" t="str">
        <f>'YARIŞMA BİLGİLERİ'!$F$21</f>
        <v>Master Kadınlar</v>
      </c>
      <c r="K594" s="145" t="str">
        <f t="shared" si="14"/>
        <v>İZMİR-Masterler Türkiye Şampiyonası</v>
      </c>
      <c r="L594" s="196"/>
      <c r="M594" s="146"/>
    </row>
    <row r="595" spans="1:13" s="138" customFormat="1" ht="26.25" customHeight="1" x14ac:dyDescent="0.2">
      <c r="A595" s="140">
        <v>647</v>
      </c>
      <c r="B595" s="151"/>
      <c r="C595" s="141"/>
      <c r="D595" s="145"/>
      <c r="E595" s="145"/>
      <c r="F595" s="147"/>
      <c r="G595" s="148"/>
      <c r="H595" s="148"/>
      <c r="I595" s="148"/>
      <c r="J595" s="142" t="str">
        <f>'YARIŞMA BİLGİLERİ'!$F$21</f>
        <v>Master Kadınlar</v>
      </c>
      <c r="K595" s="145" t="str">
        <f t="shared" si="14"/>
        <v>İZMİR-Masterler Türkiye Şampiyonası</v>
      </c>
      <c r="L595" s="196"/>
      <c r="M595" s="146"/>
    </row>
    <row r="596" spans="1:13" s="138" customFormat="1" ht="26.25" customHeight="1" x14ac:dyDescent="0.2">
      <c r="A596" s="140">
        <v>648</v>
      </c>
      <c r="B596" s="151"/>
      <c r="C596" s="141"/>
      <c r="D596" s="145"/>
      <c r="E596" s="145"/>
      <c r="F596" s="147"/>
      <c r="G596" s="148"/>
      <c r="H596" s="148"/>
      <c r="I596" s="148"/>
      <c r="J596" s="142" t="str">
        <f>'YARIŞMA BİLGİLERİ'!$F$21</f>
        <v>Master Kadınlar</v>
      </c>
      <c r="K596" s="145" t="str">
        <f t="shared" si="14"/>
        <v>İZMİR-Masterler Türkiye Şampiyonası</v>
      </c>
      <c r="L596" s="196"/>
      <c r="M596" s="146"/>
    </row>
    <row r="597" spans="1:13" s="138" customFormat="1" ht="26.25" customHeight="1" x14ac:dyDescent="0.2">
      <c r="A597" s="140">
        <v>649</v>
      </c>
      <c r="B597" s="151"/>
      <c r="C597" s="141"/>
      <c r="D597" s="145"/>
      <c r="E597" s="145"/>
      <c r="F597" s="147"/>
      <c r="G597" s="148"/>
      <c r="H597" s="148"/>
      <c r="I597" s="148"/>
      <c r="J597" s="142" t="str">
        <f>'YARIŞMA BİLGİLERİ'!$F$21</f>
        <v>Master Kadınlar</v>
      </c>
      <c r="K597" s="145" t="str">
        <f t="shared" si="14"/>
        <v>İZMİR-Masterler Türkiye Şampiyonası</v>
      </c>
      <c r="L597" s="196"/>
      <c r="M597" s="146"/>
    </row>
    <row r="598" spans="1:13" s="138" customFormat="1" ht="26.25" customHeight="1" x14ac:dyDescent="0.2">
      <c r="A598" s="140">
        <v>650</v>
      </c>
      <c r="B598" s="151"/>
      <c r="C598" s="141"/>
      <c r="D598" s="145"/>
      <c r="E598" s="145"/>
      <c r="F598" s="147"/>
      <c r="G598" s="148"/>
      <c r="H598" s="148"/>
      <c r="I598" s="148"/>
      <c r="J598" s="142" t="str">
        <f>'YARIŞMA BİLGİLERİ'!$F$21</f>
        <v>Master Kadınlar</v>
      </c>
      <c r="K598" s="145" t="str">
        <f t="shared" si="14"/>
        <v>İZMİR-Masterler Türkiye Şampiyonası</v>
      </c>
      <c r="L598" s="196"/>
      <c r="M598" s="146"/>
    </row>
    <row r="599" spans="1:13" s="138" customFormat="1" ht="26.25" customHeight="1" x14ac:dyDescent="0.2">
      <c r="A599" s="140">
        <v>651</v>
      </c>
      <c r="B599" s="151"/>
      <c r="C599" s="141"/>
      <c r="D599" s="145"/>
      <c r="E599" s="145"/>
      <c r="F599" s="147"/>
      <c r="G599" s="148"/>
      <c r="H599" s="148"/>
      <c r="I599" s="148"/>
      <c r="J599" s="142" t="str">
        <f>'YARIŞMA BİLGİLERİ'!$F$21</f>
        <v>Master Kadınlar</v>
      </c>
      <c r="K599" s="145" t="str">
        <f t="shared" si="14"/>
        <v>İZMİR-Masterler Türkiye Şampiyonası</v>
      </c>
      <c r="L599" s="196"/>
      <c r="M599" s="146"/>
    </row>
    <row r="600" spans="1:13" s="138" customFormat="1" ht="26.25" customHeight="1" x14ac:dyDescent="0.2">
      <c r="A600" s="140">
        <v>652</v>
      </c>
      <c r="B600" s="151"/>
      <c r="C600" s="141"/>
      <c r="D600" s="145"/>
      <c r="E600" s="145"/>
      <c r="F600" s="147"/>
      <c r="G600" s="148"/>
      <c r="H600" s="148"/>
      <c r="I600" s="148"/>
      <c r="J600" s="142" t="str">
        <f>'YARIŞMA BİLGİLERİ'!$F$21</f>
        <v>Master Kadınlar</v>
      </c>
      <c r="K600" s="145" t="str">
        <f t="shared" si="14"/>
        <v>İZMİR-Masterler Türkiye Şampiyonası</v>
      </c>
      <c r="L600" s="196"/>
      <c r="M600" s="146"/>
    </row>
    <row r="601" spans="1:13" s="138" customFormat="1" ht="26.25" customHeight="1" x14ac:dyDescent="0.2">
      <c r="A601" s="140">
        <v>653</v>
      </c>
      <c r="B601" s="151"/>
      <c r="C601" s="141"/>
      <c r="D601" s="145"/>
      <c r="E601" s="145"/>
      <c r="F601" s="147"/>
      <c r="G601" s="148"/>
      <c r="H601" s="148"/>
      <c r="I601" s="148"/>
      <c r="J601" s="142" t="str">
        <f>'YARIŞMA BİLGİLERİ'!$F$21</f>
        <v>Master Kadınlar</v>
      </c>
      <c r="K601" s="145" t="str">
        <f t="shared" si="14"/>
        <v>İZMİR-Masterler Türkiye Şampiyonası</v>
      </c>
      <c r="L601" s="196"/>
      <c r="M601" s="146"/>
    </row>
    <row r="602" spans="1:13" s="138" customFormat="1" ht="26.25" customHeight="1" x14ac:dyDescent="0.2">
      <c r="A602" s="140">
        <v>654</v>
      </c>
      <c r="B602" s="151"/>
      <c r="C602" s="141"/>
      <c r="D602" s="145"/>
      <c r="E602" s="145"/>
      <c r="F602" s="147"/>
      <c r="G602" s="148"/>
      <c r="H602" s="148"/>
      <c r="I602" s="148"/>
      <c r="J602" s="142" t="str">
        <f>'YARIŞMA BİLGİLERİ'!$F$21</f>
        <v>Master Kadınlar</v>
      </c>
      <c r="K602" s="145" t="str">
        <f t="shared" si="14"/>
        <v>İZMİR-Masterler Türkiye Şampiyonası</v>
      </c>
      <c r="L602" s="196"/>
      <c r="M602" s="146"/>
    </row>
    <row r="603" spans="1:13" s="138" customFormat="1" ht="26.25" customHeight="1" x14ac:dyDescent="0.2">
      <c r="A603" s="140">
        <v>655</v>
      </c>
      <c r="B603" s="151"/>
      <c r="C603" s="141"/>
      <c r="D603" s="145"/>
      <c r="E603" s="145"/>
      <c r="F603" s="147"/>
      <c r="G603" s="148"/>
      <c r="H603" s="148"/>
      <c r="I603" s="148"/>
      <c r="J603" s="142" t="str">
        <f>'YARIŞMA BİLGİLERİ'!$F$21</f>
        <v>Master Kadınlar</v>
      </c>
      <c r="K603" s="145" t="str">
        <f t="shared" si="14"/>
        <v>İZMİR-Masterler Türkiye Şampiyonası</v>
      </c>
      <c r="L603" s="196"/>
      <c r="M603" s="146"/>
    </row>
    <row r="604" spans="1:13" s="138" customFormat="1" ht="26.25" customHeight="1" x14ac:dyDescent="0.2">
      <c r="A604" s="140">
        <v>656</v>
      </c>
      <c r="B604" s="151"/>
      <c r="C604" s="141"/>
      <c r="D604" s="145"/>
      <c r="E604" s="145"/>
      <c r="F604" s="147"/>
      <c r="G604" s="148"/>
      <c r="H604" s="148"/>
      <c r="I604" s="148"/>
      <c r="J604" s="142" t="str">
        <f>'YARIŞMA BİLGİLERİ'!$F$21</f>
        <v>Master Kadınlar</v>
      </c>
      <c r="K604" s="145" t="str">
        <f t="shared" si="14"/>
        <v>İZMİR-Masterler Türkiye Şampiyonası</v>
      </c>
      <c r="L604" s="196"/>
      <c r="M604" s="146"/>
    </row>
    <row r="605" spans="1:13" s="138" customFormat="1" ht="26.25" customHeight="1" x14ac:dyDescent="0.2">
      <c r="A605" s="140">
        <v>657</v>
      </c>
      <c r="B605" s="151"/>
      <c r="C605" s="141"/>
      <c r="D605" s="145"/>
      <c r="E605" s="145"/>
      <c r="F605" s="147"/>
      <c r="G605" s="148"/>
      <c r="H605" s="148"/>
      <c r="I605" s="148"/>
      <c r="J605" s="142" t="str">
        <f>'YARIŞMA BİLGİLERİ'!$F$21</f>
        <v>Master Kadınlar</v>
      </c>
      <c r="K605" s="145" t="str">
        <f t="shared" si="14"/>
        <v>İZMİR-Masterler Türkiye Şampiyonası</v>
      </c>
      <c r="L605" s="196"/>
      <c r="M605" s="146"/>
    </row>
    <row r="606" spans="1:13" s="138" customFormat="1" ht="26.25" customHeight="1" x14ac:dyDescent="0.2">
      <c r="A606" s="140">
        <v>658</v>
      </c>
      <c r="B606" s="151"/>
      <c r="C606" s="141"/>
      <c r="D606" s="145"/>
      <c r="E606" s="145"/>
      <c r="F606" s="147"/>
      <c r="G606" s="148"/>
      <c r="H606" s="148"/>
      <c r="I606" s="148"/>
      <c r="J606" s="142" t="str">
        <f>'YARIŞMA BİLGİLERİ'!$F$21</f>
        <v>Master Kadınlar</v>
      </c>
      <c r="K606" s="145" t="str">
        <f t="shared" si="14"/>
        <v>İZMİR-Masterler Türkiye Şampiyonası</v>
      </c>
      <c r="L606" s="196"/>
      <c r="M606" s="146"/>
    </row>
    <row r="607" spans="1:13" s="138" customFormat="1" ht="26.25" customHeight="1" x14ac:dyDescent="0.2">
      <c r="A607" s="140">
        <v>659</v>
      </c>
      <c r="B607" s="151"/>
      <c r="C607" s="141"/>
      <c r="D607" s="145"/>
      <c r="E607" s="145"/>
      <c r="F607" s="147"/>
      <c r="G607" s="148"/>
      <c r="H607" s="148"/>
      <c r="I607" s="148"/>
      <c r="J607" s="142" t="str">
        <f>'YARIŞMA BİLGİLERİ'!$F$21</f>
        <v>Master Kadınlar</v>
      </c>
      <c r="K607" s="145" t="str">
        <f t="shared" si="14"/>
        <v>İZMİR-Masterler Türkiye Şampiyonası</v>
      </c>
      <c r="L607" s="196"/>
      <c r="M607" s="146"/>
    </row>
    <row r="608" spans="1:13" s="138" customFormat="1" ht="26.25" customHeight="1" x14ac:dyDescent="0.2">
      <c r="A608" s="140">
        <v>660</v>
      </c>
      <c r="B608" s="151"/>
      <c r="C608" s="141"/>
      <c r="D608" s="145"/>
      <c r="E608" s="145"/>
      <c r="F608" s="147"/>
      <c r="G608" s="148"/>
      <c r="H608" s="148"/>
      <c r="I608" s="148"/>
      <c r="J608" s="142" t="str">
        <f>'YARIŞMA BİLGİLERİ'!$F$21</f>
        <v>Master Kadınlar</v>
      </c>
      <c r="K608" s="145" t="str">
        <f t="shared" si="14"/>
        <v>İZMİR-Masterler Türkiye Şampiyonası</v>
      </c>
      <c r="L608" s="196"/>
      <c r="M608" s="146"/>
    </row>
    <row r="609" spans="1:13" s="138" customFormat="1" ht="26.25" customHeight="1" x14ac:dyDescent="0.2">
      <c r="A609" s="140">
        <v>661</v>
      </c>
      <c r="B609" s="151"/>
      <c r="C609" s="141"/>
      <c r="D609" s="145"/>
      <c r="E609" s="145"/>
      <c r="F609" s="147"/>
      <c r="G609" s="148"/>
      <c r="H609" s="148"/>
      <c r="I609" s="148"/>
      <c r="J609" s="142" t="str">
        <f>'YARIŞMA BİLGİLERİ'!$F$21</f>
        <v>Master Kadınlar</v>
      </c>
      <c r="K609" s="145" t="str">
        <f t="shared" si="14"/>
        <v>İZMİR-Masterler Türkiye Şampiyonası</v>
      </c>
      <c r="L609" s="196"/>
      <c r="M609" s="146"/>
    </row>
    <row r="610" spans="1:13" s="138" customFormat="1" ht="26.25" customHeight="1" x14ac:dyDescent="0.2">
      <c r="A610" s="140">
        <v>662</v>
      </c>
      <c r="B610" s="151"/>
      <c r="C610" s="141"/>
      <c r="D610" s="145"/>
      <c r="E610" s="145"/>
      <c r="F610" s="147"/>
      <c r="G610" s="148"/>
      <c r="H610" s="148"/>
      <c r="I610" s="148"/>
      <c r="J610" s="142" t="str">
        <f>'YARIŞMA BİLGİLERİ'!$F$21</f>
        <v>Master Kadınlar</v>
      </c>
      <c r="K610" s="145" t="str">
        <f t="shared" si="14"/>
        <v>İZMİR-Masterler Türkiye Şampiyonası</v>
      </c>
      <c r="L610" s="196"/>
      <c r="M610" s="146"/>
    </row>
    <row r="611" spans="1:13" s="138" customFormat="1" ht="26.25" customHeight="1" x14ac:dyDescent="0.2">
      <c r="A611" s="140">
        <v>663</v>
      </c>
      <c r="B611" s="151"/>
      <c r="C611" s="141"/>
      <c r="D611" s="145"/>
      <c r="E611" s="145"/>
      <c r="F611" s="147"/>
      <c r="G611" s="148"/>
      <c r="H611" s="148"/>
      <c r="I611" s="148"/>
      <c r="J611" s="142" t="str">
        <f>'YARIŞMA BİLGİLERİ'!$F$21</f>
        <v>Master Kadınlar</v>
      </c>
      <c r="K611" s="145" t="str">
        <f t="shared" si="14"/>
        <v>İZMİR-Masterler Türkiye Şampiyonası</v>
      </c>
      <c r="L611" s="196"/>
      <c r="M611" s="146"/>
    </row>
    <row r="612" spans="1:13" s="138" customFormat="1" ht="26.25" customHeight="1" x14ac:dyDescent="0.2">
      <c r="A612" s="140">
        <v>664</v>
      </c>
      <c r="B612" s="151"/>
      <c r="C612" s="141"/>
      <c r="D612" s="145"/>
      <c r="E612" s="145"/>
      <c r="F612" s="147"/>
      <c r="G612" s="148"/>
      <c r="H612" s="148"/>
      <c r="I612" s="148"/>
      <c r="J612" s="142" t="str">
        <f>'YARIŞMA BİLGİLERİ'!$F$21</f>
        <v>Master Kadınlar</v>
      </c>
      <c r="K612" s="145" t="str">
        <f t="shared" si="14"/>
        <v>İZMİR-Masterler Türkiye Şampiyonası</v>
      </c>
      <c r="L612" s="196"/>
      <c r="M612" s="146"/>
    </row>
    <row r="613" spans="1:13" s="138" customFormat="1" ht="26.25" customHeight="1" x14ac:dyDescent="0.2">
      <c r="A613" s="140">
        <v>665</v>
      </c>
      <c r="B613" s="151"/>
      <c r="C613" s="141"/>
      <c r="D613" s="145"/>
      <c r="E613" s="145"/>
      <c r="F613" s="147"/>
      <c r="G613" s="148"/>
      <c r="H613" s="148"/>
      <c r="I613" s="148"/>
      <c r="J613" s="142" t="str">
        <f>'YARIŞMA BİLGİLERİ'!$F$21</f>
        <v>Master Kadınlar</v>
      </c>
      <c r="K613" s="145" t="str">
        <f t="shared" si="14"/>
        <v>İZMİR-Masterler Türkiye Şampiyonası</v>
      </c>
      <c r="L613" s="196"/>
      <c r="M613" s="146"/>
    </row>
    <row r="614" spans="1:13" s="138" customFormat="1" ht="26.25" customHeight="1" x14ac:dyDescent="0.2">
      <c r="A614" s="140">
        <v>666</v>
      </c>
      <c r="B614" s="151"/>
      <c r="C614" s="141"/>
      <c r="D614" s="145"/>
      <c r="E614" s="145"/>
      <c r="F614" s="147"/>
      <c r="G614" s="148"/>
      <c r="H614" s="148"/>
      <c r="I614" s="148"/>
      <c r="J614" s="142" t="str">
        <f>'YARIŞMA BİLGİLERİ'!$F$21</f>
        <v>Master Kadınlar</v>
      </c>
      <c r="K614" s="145" t="str">
        <f t="shared" si="14"/>
        <v>İZMİR-Masterler Türkiye Şampiyonası</v>
      </c>
      <c r="L614" s="196"/>
      <c r="M614" s="146"/>
    </row>
    <row r="615" spans="1:13" s="138" customFormat="1" ht="26.25" customHeight="1" x14ac:dyDescent="0.2">
      <c r="A615" s="140">
        <v>667</v>
      </c>
      <c r="B615" s="151"/>
      <c r="C615" s="141"/>
      <c r="D615" s="145"/>
      <c r="E615" s="145"/>
      <c r="F615" s="147"/>
      <c r="G615" s="148"/>
      <c r="H615" s="148"/>
      <c r="I615" s="148"/>
      <c r="J615" s="142" t="str">
        <f>'YARIŞMA BİLGİLERİ'!$F$21</f>
        <v>Master Kadınlar</v>
      </c>
      <c r="K615" s="145" t="str">
        <f t="shared" si="14"/>
        <v>İZMİR-Masterler Türkiye Şampiyonası</v>
      </c>
      <c r="L615" s="196"/>
      <c r="M615" s="146"/>
    </row>
    <row r="616" spans="1:13" s="138" customFormat="1" ht="26.25" customHeight="1" x14ac:dyDescent="0.2">
      <c r="A616" s="140">
        <v>668</v>
      </c>
      <c r="B616" s="151"/>
      <c r="C616" s="141"/>
      <c r="D616" s="145"/>
      <c r="E616" s="145"/>
      <c r="F616" s="147"/>
      <c r="G616" s="148"/>
      <c r="H616" s="148"/>
      <c r="I616" s="148"/>
      <c r="J616" s="142" t="str">
        <f>'YARIŞMA BİLGİLERİ'!$F$21</f>
        <v>Master Kadınlar</v>
      </c>
      <c r="K616" s="145" t="str">
        <f t="shared" si="14"/>
        <v>İZMİR-Masterler Türkiye Şampiyonası</v>
      </c>
      <c r="L616" s="196"/>
      <c r="M616" s="146"/>
    </row>
    <row r="617" spans="1:13" s="138" customFormat="1" ht="26.25" customHeight="1" x14ac:dyDescent="0.2">
      <c r="A617" s="140">
        <v>669</v>
      </c>
      <c r="B617" s="151"/>
      <c r="C617" s="141"/>
      <c r="D617" s="145"/>
      <c r="E617" s="145"/>
      <c r="F617" s="147"/>
      <c r="G617" s="148"/>
      <c r="H617" s="148"/>
      <c r="I617" s="148"/>
      <c r="J617" s="142" t="str">
        <f>'YARIŞMA BİLGİLERİ'!$F$21</f>
        <v>Master Kadınlar</v>
      </c>
      <c r="K617" s="145" t="str">
        <f t="shared" si="14"/>
        <v>İZMİR-Masterler Türkiye Şampiyonası</v>
      </c>
      <c r="L617" s="196"/>
      <c r="M617" s="146"/>
    </row>
    <row r="618" spans="1:13" s="138" customFormat="1" ht="26.25" customHeight="1" x14ac:dyDescent="0.2">
      <c r="A618" s="140">
        <v>670</v>
      </c>
      <c r="B618" s="151"/>
      <c r="C618" s="141"/>
      <c r="D618" s="145"/>
      <c r="E618" s="145"/>
      <c r="F618" s="147"/>
      <c r="G618" s="148"/>
      <c r="H618" s="148"/>
      <c r="I618" s="148"/>
      <c r="J618" s="142" t="str">
        <f>'YARIŞMA BİLGİLERİ'!$F$21</f>
        <v>Master Kadınlar</v>
      </c>
      <c r="K618" s="145" t="str">
        <f t="shared" si="14"/>
        <v>İZMİR-Masterler Türkiye Şampiyonası</v>
      </c>
      <c r="L618" s="196"/>
      <c r="M618" s="146"/>
    </row>
    <row r="619" spans="1:13" s="138" customFormat="1" ht="26.25" customHeight="1" x14ac:dyDescent="0.2">
      <c r="A619" s="140">
        <v>671</v>
      </c>
      <c r="B619" s="151"/>
      <c r="C619" s="141"/>
      <c r="D619" s="145"/>
      <c r="E619" s="145"/>
      <c r="F619" s="147"/>
      <c r="G619" s="148"/>
      <c r="H619" s="148"/>
      <c r="I619" s="148"/>
      <c r="J619" s="142" t="str">
        <f>'YARIŞMA BİLGİLERİ'!$F$21</f>
        <v>Master Kadınlar</v>
      </c>
      <c r="K619" s="145" t="str">
        <f t="shared" si="14"/>
        <v>İZMİR-Masterler Türkiye Şampiyonası</v>
      </c>
      <c r="L619" s="196"/>
      <c r="M619" s="146"/>
    </row>
    <row r="620" spans="1:13" s="138" customFormat="1" ht="26.25" customHeight="1" x14ac:dyDescent="0.2">
      <c r="A620" s="140">
        <v>672</v>
      </c>
      <c r="B620" s="151"/>
      <c r="C620" s="141"/>
      <c r="D620" s="145"/>
      <c r="E620" s="145"/>
      <c r="F620" s="147"/>
      <c r="G620" s="148"/>
      <c r="H620" s="148"/>
      <c r="I620" s="148"/>
      <c r="J620" s="142" t="str">
        <f>'YARIŞMA BİLGİLERİ'!$F$21</f>
        <v>Master Kadınlar</v>
      </c>
      <c r="K620" s="145" t="str">
        <f t="shared" si="14"/>
        <v>İZMİR-Masterler Türkiye Şampiyonası</v>
      </c>
      <c r="L620" s="196"/>
      <c r="M620" s="146"/>
    </row>
    <row r="621" spans="1:13" s="138" customFormat="1" ht="26.25" customHeight="1" x14ac:dyDescent="0.2">
      <c r="A621" s="140">
        <v>673</v>
      </c>
      <c r="B621" s="151"/>
      <c r="C621" s="141"/>
      <c r="D621" s="145"/>
      <c r="E621" s="145"/>
      <c r="F621" s="147"/>
      <c r="G621" s="148"/>
      <c r="H621" s="148"/>
      <c r="I621" s="148"/>
      <c r="J621" s="142" t="str">
        <f>'YARIŞMA BİLGİLERİ'!$F$21</f>
        <v>Master Kadınlar</v>
      </c>
      <c r="K621" s="145" t="str">
        <f t="shared" si="14"/>
        <v>İZMİR-Masterler Türkiye Şampiyonası</v>
      </c>
      <c r="L621" s="196"/>
      <c r="M621" s="146"/>
    </row>
    <row r="622" spans="1:13" s="138" customFormat="1" ht="26.25" customHeight="1" x14ac:dyDescent="0.2">
      <c r="A622" s="140">
        <v>674</v>
      </c>
      <c r="B622" s="151"/>
      <c r="C622" s="141"/>
      <c r="D622" s="145"/>
      <c r="E622" s="145"/>
      <c r="F622" s="147"/>
      <c r="G622" s="148"/>
      <c r="H622" s="148"/>
      <c r="I622" s="148"/>
      <c r="J622" s="142" t="str">
        <f>'YARIŞMA BİLGİLERİ'!$F$21</f>
        <v>Master Kadınlar</v>
      </c>
      <c r="K622" s="145" t="str">
        <f t="shared" si="14"/>
        <v>İZMİR-Masterler Türkiye Şampiyonası</v>
      </c>
      <c r="L622" s="196"/>
      <c r="M622" s="146"/>
    </row>
    <row r="623" spans="1:13" s="138" customFormat="1" ht="26.25" customHeight="1" x14ac:dyDescent="0.2">
      <c r="A623" s="140">
        <v>675</v>
      </c>
      <c r="B623" s="151"/>
      <c r="C623" s="141"/>
      <c r="D623" s="145"/>
      <c r="E623" s="145"/>
      <c r="F623" s="147"/>
      <c r="G623" s="148"/>
      <c r="H623" s="148"/>
      <c r="I623" s="148"/>
      <c r="J623" s="142" t="str">
        <f>'YARIŞMA BİLGİLERİ'!$F$21</f>
        <v>Master Kadınlar</v>
      </c>
      <c r="K623" s="145" t="str">
        <f t="shared" si="14"/>
        <v>İZMİR-Masterler Türkiye Şampiyonası</v>
      </c>
      <c r="L623" s="196"/>
      <c r="M623" s="146"/>
    </row>
    <row r="624" spans="1:13" s="138" customFormat="1" ht="26.25" customHeight="1" x14ac:dyDescent="0.2">
      <c r="A624" s="140">
        <v>676</v>
      </c>
      <c r="B624" s="151"/>
      <c r="C624" s="141"/>
      <c r="D624" s="145"/>
      <c r="E624" s="145"/>
      <c r="F624" s="147"/>
      <c r="G624" s="148"/>
      <c r="H624" s="148"/>
      <c r="I624" s="148"/>
      <c r="J624" s="142" t="str">
        <f>'YARIŞMA BİLGİLERİ'!$F$21</f>
        <v>Master Kadınlar</v>
      </c>
      <c r="K624" s="145" t="str">
        <f t="shared" si="14"/>
        <v>İZMİR-Masterler Türkiye Şampiyonası</v>
      </c>
      <c r="L624" s="196"/>
      <c r="M624" s="146"/>
    </row>
    <row r="625" spans="1:13" s="138" customFormat="1" ht="26.25" customHeight="1" x14ac:dyDescent="0.2">
      <c r="A625" s="140">
        <v>677</v>
      </c>
      <c r="B625" s="151"/>
      <c r="C625" s="141"/>
      <c r="D625" s="145"/>
      <c r="E625" s="145"/>
      <c r="F625" s="147"/>
      <c r="G625" s="148"/>
      <c r="H625" s="148"/>
      <c r="I625" s="148"/>
      <c r="J625" s="142" t="str">
        <f>'YARIŞMA BİLGİLERİ'!$F$21</f>
        <v>Master Kadınlar</v>
      </c>
      <c r="K625" s="145" t="str">
        <f t="shared" si="14"/>
        <v>İZMİR-Masterler Türkiye Şampiyonası</v>
      </c>
      <c r="L625" s="196"/>
      <c r="M625" s="146"/>
    </row>
    <row r="626" spans="1:13" s="138" customFormat="1" ht="26.25" customHeight="1" x14ac:dyDescent="0.2">
      <c r="A626" s="140">
        <v>678</v>
      </c>
      <c r="B626" s="151"/>
      <c r="C626" s="141"/>
      <c r="D626" s="145"/>
      <c r="E626" s="145"/>
      <c r="F626" s="147"/>
      <c r="G626" s="148"/>
      <c r="H626" s="148"/>
      <c r="I626" s="148"/>
      <c r="J626" s="142" t="str">
        <f>'YARIŞMA BİLGİLERİ'!$F$21</f>
        <v>Master Kadınlar</v>
      </c>
      <c r="K626" s="145" t="str">
        <f t="shared" si="14"/>
        <v>İZMİR-Masterler Türkiye Şampiyonası</v>
      </c>
      <c r="L626" s="196"/>
      <c r="M626" s="146"/>
    </row>
    <row r="627" spans="1:13" s="138" customFormat="1" ht="26.25" customHeight="1" x14ac:dyDescent="0.2">
      <c r="A627" s="140">
        <v>679</v>
      </c>
      <c r="B627" s="151"/>
      <c r="C627" s="141"/>
      <c r="D627" s="145"/>
      <c r="E627" s="145"/>
      <c r="F627" s="147"/>
      <c r="G627" s="148"/>
      <c r="H627" s="148"/>
      <c r="I627" s="148"/>
      <c r="J627" s="142" t="str">
        <f>'YARIŞMA BİLGİLERİ'!$F$21</f>
        <v>Master Kadınlar</v>
      </c>
      <c r="K627" s="145" t="str">
        <f t="shared" si="14"/>
        <v>İZMİR-Masterler Türkiye Şampiyonası</v>
      </c>
      <c r="L627" s="196"/>
      <c r="M627" s="146"/>
    </row>
    <row r="628" spans="1:13" s="138" customFormat="1" ht="26.25" customHeight="1" x14ac:dyDescent="0.2">
      <c r="A628" s="140">
        <v>680</v>
      </c>
      <c r="B628" s="151"/>
      <c r="C628" s="141"/>
      <c r="D628" s="145"/>
      <c r="E628" s="145"/>
      <c r="F628" s="147"/>
      <c r="G628" s="148"/>
      <c r="H628" s="148"/>
      <c r="I628" s="148"/>
      <c r="J628" s="142" t="str">
        <f>'YARIŞMA BİLGİLERİ'!$F$21</f>
        <v>Master Kadınlar</v>
      </c>
      <c r="K628" s="145" t="str">
        <f t="shared" si="14"/>
        <v>İZMİR-Masterler Türkiye Şampiyonası</v>
      </c>
      <c r="L628" s="196"/>
      <c r="M628" s="146"/>
    </row>
    <row r="629" spans="1:13" s="138" customFormat="1" ht="26.25" customHeight="1" x14ac:dyDescent="0.2">
      <c r="A629" s="140">
        <v>681</v>
      </c>
      <c r="B629" s="151"/>
      <c r="C629" s="141"/>
      <c r="D629" s="145"/>
      <c r="E629" s="145"/>
      <c r="F629" s="147"/>
      <c r="G629" s="148"/>
      <c r="H629" s="148"/>
      <c r="I629" s="148"/>
      <c r="J629" s="142" t="str">
        <f>'YARIŞMA BİLGİLERİ'!$F$21</f>
        <v>Master Kadınlar</v>
      </c>
      <c r="K629" s="145" t="str">
        <f t="shared" si="14"/>
        <v>İZMİR-Masterler Türkiye Şampiyonası</v>
      </c>
      <c r="L629" s="196"/>
      <c r="M629" s="146"/>
    </row>
    <row r="630" spans="1:13" s="138" customFormat="1" ht="26.25" customHeight="1" x14ac:dyDescent="0.2">
      <c r="A630" s="140">
        <v>682</v>
      </c>
      <c r="B630" s="151"/>
      <c r="C630" s="141"/>
      <c r="D630" s="145"/>
      <c r="E630" s="145"/>
      <c r="F630" s="147"/>
      <c r="G630" s="148"/>
      <c r="H630" s="148"/>
      <c r="I630" s="148"/>
      <c r="J630" s="142" t="str">
        <f>'YARIŞMA BİLGİLERİ'!$F$21</f>
        <v>Master Kadınlar</v>
      </c>
      <c r="K630" s="145" t="str">
        <f t="shared" si="14"/>
        <v>İZMİR-Masterler Türkiye Şampiyonası</v>
      </c>
      <c r="L630" s="196"/>
      <c r="M630" s="146"/>
    </row>
    <row r="631" spans="1:13" s="138" customFormat="1" ht="26.25" customHeight="1" x14ac:dyDescent="0.2">
      <c r="A631" s="140">
        <v>683</v>
      </c>
      <c r="B631" s="151"/>
      <c r="C631" s="141"/>
      <c r="D631" s="145"/>
      <c r="E631" s="145"/>
      <c r="F631" s="147"/>
      <c r="G631" s="148"/>
      <c r="H631" s="148"/>
      <c r="I631" s="148"/>
      <c r="J631" s="142" t="str">
        <f>'YARIŞMA BİLGİLERİ'!$F$21</f>
        <v>Master Kadınlar</v>
      </c>
      <c r="K631" s="145" t="str">
        <f t="shared" si="14"/>
        <v>İZMİR-Masterler Türkiye Şampiyonası</v>
      </c>
      <c r="L631" s="196"/>
      <c r="M631" s="146"/>
    </row>
    <row r="632" spans="1:13" s="138" customFormat="1" ht="26.25" customHeight="1" x14ac:dyDescent="0.2">
      <c r="A632" s="140">
        <v>684</v>
      </c>
      <c r="B632" s="151"/>
      <c r="C632" s="141"/>
      <c r="D632" s="145"/>
      <c r="E632" s="145"/>
      <c r="F632" s="147"/>
      <c r="G632" s="148"/>
      <c r="H632" s="148"/>
      <c r="I632" s="148"/>
      <c r="J632" s="142" t="str">
        <f>'YARIŞMA BİLGİLERİ'!$F$21</f>
        <v>Master Kadınlar</v>
      </c>
      <c r="K632" s="145" t="str">
        <f t="shared" si="14"/>
        <v>İZMİR-Masterler Türkiye Şampiyonası</v>
      </c>
      <c r="L632" s="196"/>
      <c r="M632" s="146"/>
    </row>
    <row r="633" spans="1:13" s="138" customFormat="1" ht="26.25" customHeight="1" x14ac:dyDescent="0.2">
      <c r="A633" s="140">
        <v>685</v>
      </c>
      <c r="B633" s="151"/>
      <c r="C633" s="141"/>
      <c r="D633" s="145"/>
      <c r="E633" s="145"/>
      <c r="F633" s="147"/>
      <c r="G633" s="148"/>
      <c r="H633" s="148"/>
      <c r="I633" s="148"/>
      <c r="J633" s="142" t="str">
        <f>'YARIŞMA BİLGİLERİ'!$F$21</f>
        <v>Master Kadınlar</v>
      </c>
      <c r="K633" s="145" t="str">
        <f t="shared" si="14"/>
        <v>İZMİR-Masterler Türkiye Şampiyonası</v>
      </c>
      <c r="L633" s="196"/>
      <c r="M633" s="146"/>
    </row>
    <row r="634" spans="1:13" s="138" customFormat="1" ht="26.25" customHeight="1" x14ac:dyDescent="0.2">
      <c r="A634" s="140">
        <v>686</v>
      </c>
      <c r="B634" s="151"/>
      <c r="C634" s="141"/>
      <c r="D634" s="145"/>
      <c r="E634" s="145"/>
      <c r="F634" s="147"/>
      <c r="G634" s="148"/>
      <c r="H634" s="148"/>
      <c r="I634" s="148"/>
      <c r="J634" s="142" t="str">
        <f>'YARIŞMA BİLGİLERİ'!$F$21</f>
        <v>Master Kadınlar</v>
      </c>
      <c r="K634" s="145" t="str">
        <f t="shared" si="14"/>
        <v>İZMİR-Masterler Türkiye Şampiyonası</v>
      </c>
      <c r="L634" s="196"/>
      <c r="M634" s="146"/>
    </row>
    <row r="635" spans="1:13" s="138" customFormat="1" ht="26.25" customHeight="1" x14ac:dyDescent="0.2">
      <c r="A635" s="140">
        <v>687</v>
      </c>
      <c r="B635" s="151"/>
      <c r="C635" s="141"/>
      <c r="D635" s="145"/>
      <c r="E635" s="145"/>
      <c r="F635" s="147"/>
      <c r="G635" s="148"/>
      <c r="H635" s="148"/>
      <c r="I635" s="148"/>
      <c r="J635" s="142" t="str">
        <f>'YARIŞMA BİLGİLERİ'!$F$21</f>
        <v>Master Kadınlar</v>
      </c>
      <c r="K635" s="145" t="str">
        <f t="shared" si="14"/>
        <v>İZMİR-Masterler Türkiye Şampiyonası</v>
      </c>
      <c r="L635" s="196"/>
      <c r="M635" s="146"/>
    </row>
    <row r="636" spans="1:13" s="138" customFormat="1" ht="26.25" customHeight="1" x14ac:dyDescent="0.2">
      <c r="A636" s="140">
        <v>688</v>
      </c>
      <c r="B636" s="151"/>
      <c r="C636" s="141"/>
      <c r="D636" s="145"/>
      <c r="E636" s="145"/>
      <c r="F636" s="147"/>
      <c r="G636" s="148"/>
      <c r="H636" s="148"/>
      <c r="I636" s="148"/>
      <c r="J636" s="142" t="str">
        <f>'YARIŞMA BİLGİLERİ'!$F$21</f>
        <v>Master Kadınlar</v>
      </c>
      <c r="K636" s="145" t="str">
        <f t="shared" si="14"/>
        <v>İZMİR-Masterler Türkiye Şampiyonası</v>
      </c>
      <c r="L636" s="196"/>
      <c r="M636" s="146"/>
    </row>
    <row r="637" spans="1:13" s="138" customFormat="1" ht="26.25" customHeight="1" x14ac:dyDescent="0.2">
      <c r="A637" s="140">
        <v>689</v>
      </c>
      <c r="B637" s="151"/>
      <c r="C637" s="141"/>
      <c r="D637" s="145"/>
      <c r="E637" s="145"/>
      <c r="F637" s="147"/>
      <c r="G637" s="148"/>
      <c r="H637" s="148"/>
      <c r="I637" s="148"/>
      <c r="J637" s="142" t="str">
        <f>'YARIŞMA BİLGİLERİ'!$F$21</f>
        <v>Master Kadınlar</v>
      </c>
      <c r="K637" s="145" t="str">
        <f t="shared" si="14"/>
        <v>İZMİR-Masterler Türkiye Şampiyonası</v>
      </c>
      <c r="L637" s="196"/>
      <c r="M637" s="146"/>
    </row>
    <row r="638" spans="1:13" s="138" customFormat="1" ht="26.25" customHeight="1" x14ac:dyDescent="0.2">
      <c r="A638" s="140">
        <v>690</v>
      </c>
      <c r="B638" s="151"/>
      <c r="C638" s="141"/>
      <c r="D638" s="145"/>
      <c r="E638" s="145"/>
      <c r="F638" s="147"/>
      <c r="G638" s="148"/>
      <c r="H638" s="148"/>
      <c r="I638" s="148"/>
      <c r="J638" s="142" t="str">
        <f>'YARIŞMA BİLGİLERİ'!$F$21</f>
        <v>Master Kadınlar</v>
      </c>
      <c r="K638" s="145" t="str">
        <f t="shared" si="14"/>
        <v>İZMİR-Masterler Türkiye Şampiyonası</v>
      </c>
      <c r="L638" s="196"/>
      <c r="M638" s="146"/>
    </row>
    <row r="639" spans="1:13" s="138" customFormat="1" ht="26.25" customHeight="1" x14ac:dyDescent="0.2">
      <c r="A639" s="140">
        <v>691</v>
      </c>
      <c r="B639" s="151"/>
      <c r="C639" s="141"/>
      <c r="D639" s="145"/>
      <c r="E639" s="145"/>
      <c r="F639" s="147"/>
      <c r="G639" s="148"/>
      <c r="H639" s="148"/>
      <c r="I639" s="148"/>
      <c r="J639" s="142" t="str">
        <f>'YARIŞMA BİLGİLERİ'!$F$21</f>
        <v>Master Kadınlar</v>
      </c>
      <c r="K639" s="145" t="str">
        <f t="shared" si="14"/>
        <v>İZMİR-Masterler Türkiye Şampiyonası</v>
      </c>
      <c r="L639" s="196"/>
      <c r="M639" s="146"/>
    </row>
    <row r="640" spans="1:13" s="138" customFormat="1" ht="26.25" customHeight="1" x14ac:dyDescent="0.2">
      <c r="A640" s="140">
        <v>692</v>
      </c>
      <c r="B640" s="151"/>
      <c r="C640" s="141"/>
      <c r="D640" s="145"/>
      <c r="E640" s="145"/>
      <c r="F640" s="147"/>
      <c r="G640" s="148"/>
      <c r="H640" s="148"/>
      <c r="I640" s="148"/>
      <c r="J640" s="142" t="str">
        <f>'YARIŞMA BİLGİLERİ'!$F$21</f>
        <v>Master Kadınlar</v>
      </c>
      <c r="K640" s="145" t="str">
        <f t="shared" si="14"/>
        <v>İZMİR-Masterler Türkiye Şampiyonası</v>
      </c>
      <c r="L640" s="196"/>
      <c r="M640" s="146"/>
    </row>
    <row r="641" spans="1:13" s="138" customFormat="1" ht="26.25" customHeight="1" x14ac:dyDescent="0.2">
      <c r="A641" s="140">
        <v>693</v>
      </c>
      <c r="B641" s="151"/>
      <c r="C641" s="141"/>
      <c r="D641" s="145"/>
      <c r="E641" s="145"/>
      <c r="F641" s="147"/>
      <c r="G641" s="148"/>
      <c r="H641" s="148"/>
      <c r="I641" s="148"/>
      <c r="J641" s="142" t="str">
        <f>'YARIŞMA BİLGİLERİ'!$F$21</f>
        <v>Master Kadınlar</v>
      </c>
      <c r="K641" s="145" t="str">
        <f t="shared" si="14"/>
        <v>İZMİR-Masterler Türkiye Şampiyonası</v>
      </c>
      <c r="L641" s="196"/>
      <c r="M641" s="146"/>
    </row>
    <row r="642" spans="1:13" s="138" customFormat="1" ht="26.25" customHeight="1" x14ac:dyDescent="0.2">
      <c r="A642" s="140">
        <v>694</v>
      </c>
      <c r="B642" s="151"/>
      <c r="C642" s="141"/>
      <c r="D642" s="145"/>
      <c r="E642" s="145"/>
      <c r="F642" s="147"/>
      <c r="G642" s="148"/>
      <c r="H642" s="148"/>
      <c r="I642" s="148"/>
      <c r="J642" s="142" t="str">
        <f>'YARIŞMA BİLGİLERİ'!$F$21</f>
        <v>Master Kadınlar</v>
      </c>
      <c r="K642" s="145" t="str">
        <f t="shared" si="14"/>
        <v>İZMİR-Masterler Türkiye Şampiyonası</v>
      </c>
      <c r="L642" s="196"/>
      <c r="M642" s="146"/>
    </row>
    <row r="643" spans="1:13" s="138" customFormat="1" ht="26.25" customHeight="1" x14ac:dyDescent="0.2">
      <c r="A643" s="140">
        <v>695</v>
      </c>
      <c r="B643" s="151"/>
      <c r="C643" s="141"/>
      <c r="D643" s="145"/>
      <c r="E643" s="145"/>
      <c r="F643" s="147"/>
      <c r="G643" s="148"/>
      <c r="H643" s="148"/>
      <c r="I643" s="148"/>
      <c r="J643" s="142" t="str">
        <f>'YARIŞMA BİLGİLERİ'!$F$21</f>
        <v>Master Kadınlar</v>
      </c>
      <c r="K643" s="145" t="str">
        <f t="shared" si="14"/>
        <v>İZMİR-Masterler Türkiye Şampiyonası</v>
      </c>
      <c r="L643" s="196"/>
      <c r="M643" s="146"/>
    </row>
    <row r="644" spans="1:13" s="138" customFormat="1" ht="26.25" customHeight="1" x14ac:dyDescent="0.2">
      <c r="A644" s="140">
        <v>696</v>
      </c>
      <c r="B644" s="151"/>
      <c r="C644" s="141"/>
      <c r="D644" s="145"/>
      <c r="E644" s="145"/>
      <c r="F644" s="147"/>
      <c r="G644" s="148"/>
      <c r="H644" s="148"/>
      <c r="I644" s="148"/>
      <c r="J644" s="142" t="str">
        <f>'YARIŞMA BİLGİLERİ'!$F$21</f>
        <v>Master Kadınlar</v>
      </c>
      <c r="K644" s="145" t="str">
        <f t="shared" si="14"/>
        <v>İZMİR-Masterler Türkiye Şampiyonası</v>
      </c>
      <c r="L644" s="196"/>
      <c r="M644" s="146"/>
    </row>
    <row r="645" spans="1:13" s="138" customFormat="1" ht="26.25" customHeight="1" x14ac:dyDescent="0.2">
      <c r="A645" s="140">
        <v>697</v>
      </c>
      <c r="B645" s="151"/>
      <c r="C645" s="141"/>
      <c r="D645" s="145"/>
      <c r="E645" s="145"/>
      <c r="F645" s="147"/>
      <c r="G645" s="148"/>
      <c r="H645" s="148"/>
      <c r="I645" s="148"/>
      <c r="J645" s="142" t="str">
        <f>'YARIŞMA BİLGİLERİ'!$F$21</f>
        <v>Master Kadınlar</v>
      </c>
      <c r="K645" s="145" t="str">
        <f t="shared" si="14"/>
        <v>İZMİR-Masterler Türkiye Şampiyonası</v>
      </c>
      <c r="L645" s="196"/>
      <c r="M645" s="146"/>
    </row>
    <row r="646" spans="1:13" s="138" customFormat="1" ht="26.25" customHeight="1" x14ac:dyDescent="0.2">
      <c r="A646" s="140">
        <v>698</v>
      </c>
      <c r="B646" s="151"/>
      <c r="C646" s="141"/>
      <c r="D646" s="145"/>
      <c r="E646" s="145"/>
      <c r="F646" s="147"/>
      <c r="G646" s="148"/>
      <c r="H646" s="148"/>
      <c r="I646" s="148"/>
      <c r="J646" s="142" t="str">
        <f>'YARIŞMA BİLGİLERİ'!$F$21</f>
        <v>Master Kadınlar</v>
      </c>
      <c r="K646" s="145" t="str">
        <f t="shared" si="14"/>
        <v>İZMİR-Masterler Türkiye Şampiyonası</v>
      </c>
      <c r="L646" s="196"/>
      <c r="M646" s="146"/>
    </row>
    <row r="647" spans="1:13" s="138" customFormat="1" ht="26.25" customHeight="1" x14ac:dyDescent="0.2">
      <c r="A647" s="140">
        <v>699</v>
      </c>
      <c r="B647" s="151"/>
      <c r="C647" s="141"/>
      <c r="D647" s="145"/>
      <c r="E647" s="145"/>
      <c r="F647" s="147"/>
      <c r="G647" s="148"/>
      <c r="H647" s="148"/>
      <c r="I647" s="148"/>
      <c r="J647" s="142" t="str">
        <f>'YARIŞMA BİLGİLERİ'!$F$21</f>
        <v>Master Kadınlar</v>
      </c>
      <c r="K647" s="145" t="str">
        <f t="shared" si="14"/>
        <v>İZMİR-Masterler Türkiye Şampiyonası</v>
      </c>
      <c r="L647" s="196"/>
      <c r="M647" s="146"/>
    </row>
    <row r="648" spans="1:13" s="138" customFormat="1" ht="26.25" customHeight="1" x14ac:dyDescent="0.2">
      <c r="A648" s="140">
        <v>700</v>
      </c>
      <c r="B648" s="151"/>
      <c r="C648" s="141"/>
      <c r="D648" s="145"/>
      <c r="E648" s="145"/>
      <c r="F648" s="147"/>
      <c r="G648" s="148"/>
      <c r="H648" s="148"/>
      <c r="I648" s="148"/>
      <c r="J648" s="142" t="str">
        <f>'YARIŞMA BİLGİLERİ'!$F$21</f>
        <v>Master Kadınlar</v>
      </c>
      <c r="K648" s="145" t="str">
        <f t="shared" ref="K648:K711" si="15">CONCATENATE(K$1,"-",A$1)</f>
        <v>İZMİR-Masterler Türkiye Şampiyonası</v>
      </c>
      <c r="L648" s="196"/>
      <c r="M648" s="146"/>
    </row>
    <row r="649" spans="1:13" s="138" customFormat="1" ht="26.25" customHeight="1" x14ac:dyDescent="0.2">
      <c r="A649" s="140">
        <v>701</v>
      </c>
      <c r="B649" s="151"/>
      <c r="C649" s="141"/>
      <c r="D649" s="145"/>
      <c r="E649" s="145"/>
      <c r="F649" s="147"/>
      <c r="G649" s="148"/>
      <c r="H649" s="148"/>
      <c r="I649" s="148"/>
      <c r="J649" s="142" t="str">
        <f>'YARIŞMA BİLGİLERİ'!$F$21</f>
        <v>Master Kadınlar</v>
      </c>
      <c r="K649" s="145" t="str">
        <f t="shared" si="15"/>
        <v>İZMİR-Masterler Türkiye Şampiyonası</v>
      </c>
      <c r="L649" s="196"/>
      <c r="M649" s="146"/>
    </row>
    <row r="650" spans="1:13" s="138" customFormat="1" ht="26.25" customHeight="1" x14ac:dyDescent="0.2">
      <c r="A650" s="140">
        <v>702</v>
      </c>
      <c r="B650" s="151"/>
      <c r="C650" s="141"/>
      <c r="D650" s="145"/>
      <c r="E650" s="145"/>
      <c r="F650" s="147"/>
      <c r="G650" s="148"/>
      <c r="H650" s="148"/>
      <c r="I650" s="148"/>
      <c r="J650" s="142" t="str">
        <f>'YARIŞMA BİLGİLERİ'!$F$21</f>
        <v>Master Kadınlar</v>
      </c>
      <c r="K650" s="145" t="str">
        <f t="shared" si="15"/>
        <v>İZMİR-Masterler Türkiye Şampiyonası</v>
      </c>
      <c r="L650" s="196"/>
      <c r="M650" s="146"/>
    </row>
    <row r="651" spans="1:13" s="138" customFormat="1" ht="26.25" customHeight="1" x14ac:dyDescent="0.2">
      <c r="A651" s="140">
        <v>703</v>
      </c>
      <c r="B651" s="151"/>
      <c r="C651" s="141"/>
      <c r="D651" s="145"/>
      <c r="E651" s="145"/>
      <c r="F651" s="147"/>
      <c r="G651" s="148"/>
      <c r="H651" s="148"/>
      <c r="I651" s="148"/>
      <c r="J651" s="142" t="str">
        <f>'YARIŞMA BİLGİLERİ'!$F$21</f>
        <v>Master Kadınlar</v>
      </c>
      <c r="K651" s="145" t="str">
        <f t="shared" si="15"/>
        <v>İZMİR-Masterler Türkiye Şampiyonası</v>
      </c>
      <c r="L651" s="196"/>
      <c r="M651" s="146"/>
    </row>
    <row r="652" spans="1:13" s="138" customFormat="1" ht="26.25" customHeight="1" x14ac:dyDescent="0.2">
      <c r="A652" s="140">
        <v>704</v>
      </c>
      <c r="B652" s="151"/>
      <c r="C652" s="141"/>
      <c r="D652" s="145"/>
      <c r="E652" s="145"/>
      <c r="F652" s="147"/>
      <c r="G652" s="148"/>
      <c r="H652" s="148"/>
      <c r="I652" s="148"/>
      <c r="J652" s="142" t="str">
        <f>'YARIŞMA BİLGİLERİ'!$F$21</f>
        <v>Master Kadınlar</v>
      </c>
      <c r="K652" s="145" t="str">
        <f t="shared" si="15"/>
        <v>İZMİR-Masterler Türkiye Şampiyonası</v>
      </c>
      <c r="L652" s="196"/>
      <c r="M652" s="146"/>
    </row>
    <row r="653" spans="1:13" s="138" customFormat="1" ht="26.25" customHeight="1" x14ac:dyDescent="0.2">
      <c r="A653" s="140">
        <v>705</v>
      </c>
      <c r="B653" s="151"/>
      <c r="C653" s="141"/>
      <c r="D653" s="145"/>
      <c r="E653" s="145"/>
      <c r="F653" s="147"/>
      <c r="G653" s="148"/>
      <c r="H653" s="148"/>
      <c r="I653" s="148"/>
      <c r="J653" s="142" t="str">
        <f>'YARIŞMA BİLGİLERİ'!$F$21</f>
        <v>Master Kadınlar</v>
      </c>
      <c r="K653" s="145" t="str">
        <f t="shared" si="15"/>
        <v>İZMİR-Masterler Türkiye Şampiyonası</v>
      </c>
      <c r="L653" s="196"/>
      <c r="M653" s="146"/>
    </row>
    <row r="654" spans="1:13" s="138" customFormat="1" ht="26.25" customHeight="1" x14ac:dyDescent="0.2">
      <c r="A654" s="140">
        <v>706</v>
      </c>
      <c r="B654" s="151"/>
      <c r="C654" s="141"/>
      <c r="D654" s="145"/>
      <c r="E654" s="145"/>
      <c r="F654" s="147"/>
      <c r="G654" s="148"/>
      <c r="H654" s="148"/>
      <c r="I654" s="148"/>
      <c r="J654" s="142" t="str">
        <f>'YARIŞMA BİLGİLERİ'!$F$21</f>
        <v>Master Kadınlar</v>
      </c>
      <c r="K654" s="145" t="str">
        <f t="shared" si="15"/>
        <v>İZMİR-Masterler Türkiye Şampiyonası</v>
      </c>
      <c r="L654" s="196"/>
      <c r="M654" s="146"/>
    </row>
    <row r="655" spans="1:13" s="138" customFormat="1" ht="26.25" customHeight="1" x14ac:dyDescent="0.2">
      <c r="A655" s="140">
        <v>707</v>
      </c>
      <c r="B655" s="151"/>
      <c r="C655" s="141"/>
      <c r="D655" s="145"/>
      <c r="E655" s="145"/>
      <c r="F655" s="147"/>
      <c r="G655" s="148"/>
      <c r="H655" s="148"/>
      <c r="I655" s="148"/>
      <c r="J655" s="142" t="str">
        <f>'YARIŞMA BİLGİLERİ'!$F$21</f>
        <v>Master Kadınlar</v>
      </c>
      <c r="K655" s="145" t="str">
        <f t="shared" si="15"/>
        <v>İZMİR-Masterler Türkiye Şampiyonası</v>
      </c>
      <c r="L655" s="196"/>
      <c r="M655" s="146"/>
    </row>
    <row r="656" spans="1:13" s="138" customFormat="1" ht="26.25" customHeight="1" x14ac:dyDescent="0.2">
      <c r="A656" s="140">
        <v>708</v>
      </c>
      <c r="B656" s="151"/>
      <c r="C656" s="141"/>
      <c r="D656" s="145"/>
      <c r="E656" s="145"/>
      <c r="F656" s="147"/>
      <c r="G656" s="148"/>
      <c r="H656" s="148"/>
      <c r="I656" s="148"/>
      <c r="J656" s="142" t="str">
        <f>'YARIŞMA BİLGİLERİ'!$F$21</f>
        <v>Master Kadınlar</v>
      </c>
      <c r="K656" s="145" t="str">
        <f t="shared" si="15"/>
        <v>İZMİR-Masterler Türkiye Şampiyonası</v>
      </c>
      <c r="L656" s="196"/>
      <c r="M656" s="146"/>
    </row>
    <row r="657" spans="1:13" s="138" customFormat="1" ht="26.25" customHeight="1" x14ac:dyDescent="0.2">
      <c r="A657" s="140">
        <v>709</v>
      </c>
      <c r="B657" s="151"/>
      <c r="C657" s="141"/>
      <c r="D657" s="145"/>
      <c r="E657" s="145"/>
      <c r="F657" s="147"/>
      <c r="G657" s="148"/>
      <c r="H657" s="148"/>
      <c r="I657" s="148"/>
      <c r="J657" s="142" t="str">
        <f>'YARIŞMA BİLGİLERİ'!$F$21</f>
        <v>Master Kadınlar</v>
      </c>
      <c r="K657" s="145" t="str">
        <f t="shared" si="15"/>
        <v>İZMİR-Masterler Türkiye Şampiyonası</v>
      </c>
      <c r="L657" s="196"/>
      <c r="M657" s="146"/>
    </row>
    <row r="658" spans="1:13" s="138" customFormat="1" ht="26.25" customHeight="1" x14ac:dyDescent="0.2">
      <c r="A658" s="140">
        <v>710</v>
      </c>
      <c r="B658" s="151"/>
      <c r="C658" s="141"/>
      <c r="D658" s="145"/>
      <c r="E658" s="145"/>
      <c r="F658" s="147"/>
      <c r="G658" s="148"/>
      <c r="H658" s="148"/>
      <c r="I658" s="148"/>
      <c r="J658" s="142" t="str">
        <f>'YARIŞMA BİLGİLERİ'!$F$21</f>
        <v>Master Kadınlar</v>
      </c>
      <c r="K658" s="145" t="str">
        <f t="shared" si="15"/>
        <v>İZMİR-Masterler Türkiye Şampiyonası</v>
      </c>
      <c r="L658" s="196"/>
      <c r="M658" s="146"/>
    </row>
    <row r="659" spans="1:13" s="138" customFormat="1" ht="26.25" customHeight="1" x14ac:dyDescent="0.2">
      <c r="A659" s="140">
        <v>711</v>
      </c>
      <c r="B659" s="151"/>
      <c r="C659" s="141"/>
      <c r="D659" s="145"/>
      <c r="E659" s="145"/>
      <c r="F659" s="147"/>
      <c r="G659" s="148"/>
      <c r="H659" s="148"/>
      <c r="I659" s="148"/>
      <c r="J659" s="142" t="str">
        <f>'YARIŞMA BİLGİLERİ'!$F$21</f>
        <v>Master Kadınlar</v>
      </c>
      <c r="K659" s="145" t="str">
        <f t="shared" si="15"/>
        <v>İZMİR-Masterler Türkiye Şampiyonası</v>
      </c>
      <c r="L659" s="196"/>
      <c r="M659" s="146"/>
    </row>
    <row r="660" spans="1:13" s="138" customFormat="1" ht="26.25" customHeight="1" x14ac:dyDescent="0.2">
      <c r="A660" s="140">
        <v>712</v>
      </c>
      <c r="B660" s="151"/>
      <c r="C660" s="141"/>
      <c r="D660" s="145"/>
      <c r="E660" s="145"/>
      <c r="F660" s="147"/>
      <c r="G660" s="148"/>
      <c r="H660" s="148"/>
      <c r="I660" s="148"/>
      <c r="J660" s="142" t="str">
        <f>'YARIŞMA BİLGİLERİ'!$F$21</f>
        <v>Master Kadınlar</v>
      </c>
      <c r="K660" s="145" t="str">
        <f t="shared" si="15"/>
        <v>İZMİR-Masterler Türkiye Şampiyonası</v>
      </c>
      <c r="L660" s="196"/>
      <c r="M660" s="146"/>
    </row>
    <row r="661" spans="1:13" s="138" customFormat="1" ht="26.25" customHeight="1" x14ac:dyDescent="0.2">
      <c r="A661" s="140">
        <v>713</v>
      </c>
      <c r="B661" s="151"/>
      <c r="C661" s="141"/>
      <c r="D661" s="145"/>
      <c r="E661" s="145"/>
      <c r="F661" s="147"/>
      <c r="G661" s="148"/>
      <c r="H661" s="148"/>
      <c r="I661" s="148"/>
      <c r="J661" s="142" t="str">
        <f>'YARIŞMA BİLGİLERİ'!$F$21</f>
        <v>Master Kadınlar</v>
      </c>
      <c r="K661" s="145" t="str">
        <f t="shared" si="15"/>
        <v>İZMİR-Masterler Türkiye Şampiyonası</v>
      </c>
      <c r="L661" s="196"/>
      <c r="M661" s="146"/>
    </row>
    <row r="662" spans="1:13" s="138" customFormat="1" ht="26.25" customHeight="1" x14ac:dyDescent="0.2">
      <c r="A662" s="140">
        <v>714</v>
      </c>
      <c r="B662" s="151"/>
      <c r="C662" s="141"/>
      <c r="D662" s="145"/>
      <c r="E662" s="145"/>
      <c r="F662" s="147"/>
      <c r="G662" s="148"/>
      <c r="H662" s="148"/>
      <c r="I662" s="148"/>
      <c r="J662" s="142" t="str">
        <f>'YARIŞMA BİLGİLERİ'!$F$21</f>
        <v>Master Kadınlar</v>
      </c>
      <c r="K662" s="145" t="str">
        <f t="shared" si="15"/>
        <v>İZMİR-Masterler Türkiye Şampiyonası</v>
      </c>
      <c r="L662" s="196"/>
      <c r="M662" s="146"/>
    </row>
    <row r="663" spans="1:13" s="138" customFormat="1" ht="26.25" customHeight="1" x14ac:dyDescent="0.2">
      <c r="A663" s="140">
        <v>715</v>
      </c>
      <c r="B663" s="151"/>
      <c r="C663" s="141"/>
      <c r="D663" s="145"/>
      <c r="E663" s="145"/>
      <c r="F663" s="147"/>
      <c r="G663" s="148"/>
      <c r="H663" s="148"/>
      <c r="I663" s="148"/>
      <c r="J663" s="142" t="str">
        <f>'YARIŞMA BİLGİLERİ'!$F$21</f>
        <v>Master Kadınlar</v>
      </c>
      <c r="K663" s="145" t="str">
        <f t="shared" si="15"/>
        <v>İZMİR-Masterler Türkiye Şampiyonası</v>
      </c>
      <c r="L663" s="196"/>
      <c r="M663" s="146"/>
    </row>
    <row r="664" spans="1:13" s="138" customFormat="1" ht="26.25" customHeight="1" x14ac:dyDescent="0.2">
      <c r="A664" s="140">
        <v>716</v>
      </c>
      <c r="B664" s="151"/>
      <c r="C664" s="141"/>
      <c r="D664" s="145"/>
      <c r="E664" s="145"/>
      <c r="F664" s="147"/>
      <c r="G664" s="148"/>
      <c r="H664" s="148"/>
      <c r="I664" s="148"/>
      <c r="J664" s="142" t="str">
        <f>'YARIŞMA BİLGİLERİ'!$F$21</f>
        <v>Master Kadınlar</v>
      </c>
      <c r="K664" s="145" t="str">
        <f t="shared" si="15"/>
        <v>İZMİR-Masterler Türkiye Şampiyonası</v>
      </c>
      <c r="L664" s="196"/>
      <c r="M664" s="146"/>
    </row>
    <row r="665" spans="1:13" s="138" customFormat="1" ht="26.25" customHeight="1" x14ac:dyDescent="0.2">
      <c r="A665" s="140">
        <v>717</v>
      </c>
      <c r="B665" s="151"/>
      <c r="C665" s="141"/>
      <c r="D665" s="145"/>
      <c r="E665" s="145"/>
      <c r="F665" s="147"/>
      <c r="G665" s="148"/>
      <c r="H665" s="148"/>
      <c r="I665" s="148"/>
      <c r="J665" s="142" t="str">
        <f>'YARIŞMA BİLGİLERİ'!$F$21</f>
        <v>Master Kadınlar</v>
      </c>
      <c r="K665" s="145" t="str">
        <f t="shared" si="15"/>
        <v>İZMİR-Masterler Türkiye Şampiyonası</v>
      </c>
      <c r="L665" s="196"/>
      <c r="M665" s="146"/>
    </row>
    <row r="666" spans="1:13" s="138" customFormat="1" ht="26.25" customHeight="1" x14ac:dyDescent="0.2">
      <c r="A666" s="140">
        <v>718</v>
      </c>
      <c r="B666" s="151"/>
      <c r="C666" s="141"/>
      <c r="D666" s="145"/>
      <c r="E666" s="145"/>
      <c r="F666" s="147"/>
      <c r="G666" s="148"/>
      <c r="H666" s="148"/>
      <c r="I666" s="148"/>
      <c r="J666" s="142" t="str">
        <f>'YARIŞMA BİLGİLERİ'!$F$21</f>
        <v>Master Kadınlar</v>
      </c>
      <c r="K666" s="145" t="str">
        <f t="shared" si="15"/>
        <v>İZMİR-Masterler Türkiye Şampiyonası</v>
      </c>
      <c r="L666" s="196"/>
      <c r="M666" s="146"/>
    </row>
    <row r="667" spans="1:13" s="138" customFormat="1" ht="26.25" customHeight="1" x14ac:dyDescent="0.2">
      <c r="A667" s="140">
        <v>719</v>
      </c>
      <c r="B667" s="151"/>
      <c r="C667" s="141"/>
      <c r="D667" s="145"/>
      <c r="E667" s="145"/>
      <c r="F667" s="147"/>
      <c r="G667" s="148"/>
      <c r="H667" s="148"/>
      <c r="I667" s="148"/>
      <c r="J667" s="142" t="str">
        <f>'YARIŞMA BİLGİLERİ'!$F$21</f>
        <v>Master Kadınlar</v>
      </c>
      <c r="K667" s="145" t="str">
        <f t="shared" si="15"/>
        <v>İZMİR-Masterler Türkiye Şampiyonası</v>
      </c>
      <c r="L667" s="196"/>
      <c r="M667" s="146"/>
    </row>
    <row r="668" spans="1:13" s="138" customFormat="1" ht="26.25" customHeight="1" x14ac:dyDescent="0.2">
      <c r="A668" s="140">
        <v>720</v>
      </c>
      <c r="B668" s="151"/>
      <c r="C668" s="141"/>
      <c r="D668" s="145"/>
      <c r="E668" s="145"/>
      <c r="F668" s="147"/>
      <c r="G668" s="148"/>
      <c r="H668" s="148"/>
      <c r="I668" s="148"/>
      <c r="J668" s="142" t="str">
        <f>'YARIŞMA BİLGİLERİ'!$F$21</f>
        <v>Master Kadınlar</v>
      </c>
      <c r="K668" s="145" t="str">
        <f t="shared" si="15"/>
        <v>İZMİR-Masterler Türkiye Şampiyonası</v>
      </c>
      <c r="L668" s="196"/>
      <c r="M668" s="146"/>
    </row>
    <row r="669" spans="1:13" s="138" customFormat="1" ht="26.25" customHeight="1" x14ac:dyDescent="0.2">
      <c r="A669" s="140">
        <v>721</v>
      </c>
      <c r="B669" s="151"/>
      <c r="C669" s="141"/>
      <c r="D669" s="145"/>
      <c r="E669" s="145"/>
      <c r="F669" s="147"/>
      <c r="G669" s="148"/>
      <c r="H669" s="148"/>
      <c r="I669" s="148"/>
      <c r="J669" s="142" t="str">
        <f>'YARIŞMA BİLGİLERİ'!$F$21</f>
        <v>Master Kadınlar</v>
      </c>
      <c r="K669" s="145" t="str">
        <f t="shared" si="15"/>
        <v>İZMİR-Masterler Türkiye Şampiyonası</v>
      </c>
      <c r="L669" s="196"/>
      <c r="M669" s="146"/>
    </row>
    <row r="670" spans="1:13" s="138" customFormat="1" ht="26.25" customHeight="1" x14ac:dyDescent="0.2">
      <c r="A670" s="140">
        <v>722</v>
      </c>
      <c r="B670" s="151"/>
      <c r="C670" s="141"/>
      <c r="D670" s="145"/>
      <c r="E670" s="145"/>
      <c r="F670" s="147"/>
      <c r="G670" s="148"/>
      <c r="H670" s="148"/>
      <c r="I670" s="148"/>
      <c r="J670" s="142" t="str">
        <f>'YARIŞMA BİLGİLERİ'!$F$21</f>
        <v>Master Kadınlar</v>
      </c>
      <c r="K670" s="145" t="str">
        <f t="shared" si="15"/>
        <v>İZMİR-Masterler Türkiye Şampiyonası</v>
      </c>
      <c r="L670" s="196"/>
      <c r="M670" s="146"/>
    </row>
    <row r="671" spans="1:13" s="138" customFormat="1" ht="26.25" customHeight="1" x14ac:dyDescent="0.2">
      <c r="A671" s="140">
        <v>723</v>
      </c>
      <c r="B671" s="151"/>
      <c r="C671" s="141"/>
      <c r="D671" s="145"/>
      <c r="E671" s="145"/>
      <c r="F671" s="147"/>
      <c r="G671" s="148"/>
      <c r="H671" s="148"/>
      <c r="I671" s="148"/>
      <c r="J671" s="142" t="str">
        <f>'YARIŞMA BİLGİLERİ'!$F$21</f>
        <v>Master Kadınlar</v>
      </c>
      <c r="K671" s="145" t="str">
        <f t="shared" si="15"/>
        <v>İZMİR-Masterler Türkiye Şampiyonası</v>
      </c>
      <c r="L671" s="196"/>
      <c r="M671" s="146"/>
    </row>
    <row r="672" spans="1:13" s="138" customFormat="1" ht="26.25" customHeight="1" x14ac:dyDescent="0.2">
      <c r="A672" s="140">
        <v>724</v>
      </c>
      <c r="B672" s="151"/>
      <c r="C672" s="141"/>
      <c r="D672" s="145"/>
      <c r="E672" s="145"/>
      <c r="F672" s="147"/>
      <c r="G672" s="148"/>
      <c r="H672" s="148"/>
      <c r="I672" s="148"/>
      <c r="J672" s="142" t="str">
        <f>'YARIŞMA BİLGİLERİ'!$F$21</f>
        <v>Master Kadınlar</v>
      </c>
      <c r="K672" s="145" t="str">
        <f t="shared" si="15"/>
        <v>İZMİR-Masterler Türkiye Şampiyonası</v>
      </c>
      <c r="L672" s="196"/>
      <c r="M672" s="146"/>
    </row>
    <row r="673" spans="1:13" s="138" customFormat="1" ht="26.25" customHeight="1" x14ac:dyDescent="0.2">
      <c r="A673" s="140">
        <v>725</v>
      </c>
      <c r="B673" s="151"/>
      <c r="C673" s="141"/>
      <c r="D673" s="145"/>
      <c r="E673" s="145"/>
      <c r="F673" s="147"/>
      <c r="G673" s="148"/>
      <c r="H673" s="148"/>
      <c r="I673" s="148"/>
      <c r="J673" s="142" t="str">
        <f>'YARIŞMA BİLGİLERİ'!$F$21</f>
        <v>Master Kadınlar</v>
      </c>
      <c r="K673" s="145" t="str">
        <f t="shared" si="15"/>
        <v>İZMİR-Masterler Türkiye Şampiyonası</v>
      </c>
      <c r="L673" s="196"/>
      <c r="M673" s="146"/>
    </row>
    <row r="674" spans="1:13" s="138" customFormat="1" ht="26.25" customHeight="1" x14ac:dyDescent="0.2">
      <c r="A674" s="140">
        <v>726</v>
      </c>
      <c r="B674" s="151"/>
      <c r="C674" s="141"/>
      <c r="D674" s="145"/>
      <c r="E674" s="145"/>
      <c r="F674" s="147"/>
      <c r="G674" s="148"/>
      <c r="H674" s="148"/>
      <c r="I674" s="148"/>
      <c r="J674" s="142" t="str">
        <f>'YARIŞMA BİLGİLERİ'!$F$21</f>
        <v>Master Kadınlar</v>
      </c>
      <c r="K674" s="145" t="str">
        <f t="shared" si="15"/>
        <v>İZMİR-Masterler Türkiye Şampiyonası</v>
      </c>
      <c r="L674" s="196"/>
      <c r="M674" s="146"/>
    </row>
    <row r="675" spans="1:13" s="138" customFormat="1" ht="26.25" customHeight="1" x14ac:dyDescent="0.2">
      <c r="A675" s="140">
        <v>727</v>
      </c>
      <c r="B675" s="151"/>
      <c r="C675" s="141"/>
      <c r="D675" s="145"/>
      <c r="E675" s="145"/>
      <c r="F675" s="147"/>
      <c r="G675" s="148"/>
      <c r="H675" s="148"/>
      <c r="I675" s="148"/>
      <c r="J675" s="142" t="str">
        <f>'YARIŞMA BİLGİLERİ'!$F$21</f>
        <v>Master Kadınlar</v>
      </c>
      <c r="K675" s="145" t="str">
        <f t="shared" si="15"/>
        <v>İZMİR-Masterler Türkiye Şampiyonası</v>
      </c>
      <c r="L675" s="196"/>
      <c r="M675" s="146"/>
    </row>
    <row r="676" spans="1:13" s="138" customFormat="1" ht="26.25" customHeight="1" x14ac:dyDescent="0.2">
      <c r="A676" s="140">
        <v>728</v>
      </c>
      <c r="B676" s="151"/>
      <c r="C676" s="141"/>
      <c r="D676" s="145"/>
      <c r="E676" s="145"/>
      <c r="F676" s="147"/>
      <c r="G676" s="148"/>
      <c r="H676" s="148"/>
      <c r="I676" s="148"/>
      <c r="J676" s="142" t="str">
        <f>'YARIŞMA BİLGİLERİ'!$F$21</f>
        <v>Master Kadınlar</v>
      </c>
      <c r="K676" s="145" t="str">
        <f t="shared" si="15"/>
        <v>İZMİR-Masterler Türkiye Şampiyonası</v>
      </c>
      <c r="L676" s="196"/>
      <c r="M676" s="146"/>
    </row>
    <row r="677" spans="1:13" s="138" customFormat="1" ht="26.25" customHeight="1" x14ac:dyDescent="0.2">
      <c r="A677" s="140">
        <v>729</v>
      </c>
      <c r="B677" s="151"/>
      <c r="C677" s="141"/>
      <c r="D677" s="145"/>
      <c r="E677" s="145"/>
      <c r="F677" s="147"/>
      <c r="G677" s="148"/>
      <c r="H677" s="148"/>
      <c r="I677" s="148"/>
      <c r="J677" s="142" t="str">
        <f>'YARIŞMA BİLGİLERİ'!$F$21</f>
        <v>Master Kadınlar</v>
      </c>
      <c r="K677" s="145" t="str">
        <f t="shared" si="15"/>
        <v>İZMİR-Masterler Türkiye Şampiyonası</v>
      </c>
      <c r="L677" s="196"/>
      <c r="M677" s="146"/>
    </row>
    <row r="678" spans="1:13" s="138" customFormat="1" ht="26.25" customHeight="1" x14ac:dyDescent="0.2">
      <c r="A678" s="140">
        <v>730</v>
      </c>
      <c r="B678" s="151"/>
      <c r="C678" s="141"/>
      <c r="D678" s="145"/>
      <c r="E678" s="145"/>
      <c r="F678" s="147"/>
      <c r="G678" s="148"/>
      <c r="H678" s="148"/>
      <c r="I678" s="148"/>
      <c r="J678" s="142" t="str">
        <f>'YARIŞMA BİLGİLERİ'!$F$21</f>
        <v>Master Kadınlar</v>
      </c>
      <c r="K678" s="145" t="str">
        <f t="shared" si="15"/>
        <v>İZMİR-Masterler Türkiye Şampiyonası</v>
      </c>
      <c r="L678" s="196"/>
      <c r="M678" s="146"/>
    </row>
    <row r="679" spans="1:13" s="138" customFormat="1" ht="26.25" customHeight="1" x14ac:dyDescent="0.2">
      <c r="A679" s="140">
        <v>731</v>
      </c>
      <c r="B679" s="151"/>
      <c r="C679" s="141"/>
      <c r="D679" s="145"/>
      <c r="E679" s="145"/>
      <c r="F679" s="147"/>
      <c r="G679" s="148"/>
      <c r="H679" s="148"/>
      <c r="I679" s="148"/>
      <c r="J679" s="142" t="str">
        <f>'YARIŞMA BİLGİLERİ'!$F$21</f>
        <v>Master Kadınlar</v>
      </c>
      <c r="K679" s="145" t="str">
        <f t="shared" si="15"/>
        <v>İZMİR-Masterler Türkiye Şampiyonası</v>
      </c>
      <c r="L679" s="196"/>
      <c r="M679" s="146"/>
    </row>
    <row r="680" spans="1:13" s="138" customFormat="1" ht="26.25" customHeight="1" x14ac:dyDescent="0.2">
      <c r="A680" s="140">
        <v>732</v>
      </c>
      <c r="B680" s="151"/>
      <c r="C680" s="141"/>
      <c r="D680" s="145"/>
      <c r="E680" s="145"/>
      <c r="F680" s="147"/>
      <c r="G680" s="148"/>
      <c r="H680" s="148"/>
      <c r="I680" s="148"/>
      <c r="J680" s="142" t="str">
        <f>'YARIŞMA BİLGİLERİ'!$F$21</f>
        <v>Master Kadınlar</v>
      </c>
      <c r="K680" s="145" t="str">
        <f t="shared" si="15"/>
        <v>İZMİR-Masterler Türkiye Şampiyonası</v>
      </c>
      <c r="L680" s="196"/>
      <c r="M680" s="146"/>
    </row>
    <row r="681" spans="1:13" s="138" customFormat="1" ht="26.25" customHeight="1" x14ac:dyDescent="0.2">
      <c r="A681" s="140">
        <v>733</v>
      </c>
      <c r="B681" s="151"/>
      <c r="C681" s="141"/>
      <c r="D681" s="145"/>
      <c r="E681" s="145"/>
      <c r="F681" s="147"/>
      <c r="G681" s="148"/>
      <c r="H681" s="148"/>
      <c r="I681" s="148"/>
      <c r="J681" s="142" t="str">
        <f>'YARIŞMA BİLGİLERİ'!$F$21</f>
        <v>Master Kadınlar</v>
      </c>
      <c r="K681" s="145" t="str">
        <f t="shared" si="15"/>
        <v>İZMİR-Masterler Türkiye Şampiyonası</v>
      </c>
      <c r="L681" s="196"/>
      <c r="M681" s="146"/>
    </row>
    <row r="682" spans="1:13" s="138" customFormat="1" ht="26.25" customHeight="1" x14ac:dyDescent="0.2">
      <c r="A682" s="140">
        <v>734</v>
      </c>
      <c r="B682" s="151"/>
      <c r="C682" s="141"/>
      <c r="D682" s="145"/>
      <c r="E682" s="145"/>
      <c r="F682" s="147"/>
      <c r="G682" s="148"/>
      <c r="H682" s="148"/>
      <c r="I682" s="148"/>
      <c r="J682" s="142" t="str">
        <f>'YARIŞMA BİLGİLERİ'!$F$21</f>
        <v>Master Kadınlar</v>
      </c>
      <c r="K682" s="145" t="str">
        <f t="shared" si="15"/>
        <v>İZMİR-Masterler Türkiye Şampiyonası</v>
      </c>
      <c r="L682" s="196"/>
      <c r="M682" s="146"/>
    </row>
    <row r="683" spans="1:13" s="138" customFormat="1" ht="26.25" customHeight="1" x14ac:dyDescent="0.2">
      <c r="A683" s="140">
        <v>735</v>
      </c>
      <c r="B683" s="151"/>
      <c r="C683" s="141"/>
      <c r="D683" s="145"/>
      <c r="E683" s="145"/>
      <c r="F683" s="147"/>
      <c r="G683" s="148"/>
      <c r="H683" s="148"/>
      <c r="I683" s="148"/>
      <c r="J683" s="142" t="str">
        <f>'YARIŞMA BİLGİLERİ'!$F$21</f>
        <v>Master Kadınlar</v>
      </c>
      <c r="K683" s="145" t="str">
        <f t="shared" si="15"/>
        <v>İZMİR-Masterler Türkiye Şampiyonası</v>
      </c>
      <c r="L683" s="196"/>
      <c r="M683" s="146"/>
    </row>
    <row r="684" spans="1:13" s="138" customFormat="1" ht="26.25" customHeight="1" x14ac:dyDescent="0.2">
      <c r="A684" s="140">
        <v>736</v>
      </c>
      <c r="B684" s="151"/>
      <c r="C684" s="141"/>
      <c r="D684" s="145"/>
      <c r="E684" s="145"/>
      <c r="F684" s="147"/>
      <c r="G684" s="148"/>
      <c r="H684" s="148"/>
      <c r="I684" s="148"/>
      <c r="J684" s="142" t="str">
        <f>'YARIŞMA BİLGİLERİ'!$F$21</f>
        <v>Master Kadınlar</v>
      </c>
      <c r="K684" s="145" t="str">
        <f t="shared" si="15"/>
        <v>İZMİR-Masterler Türkiye Şampiyonası</v>
      </c>
      <c r="L684" s="196"/>
      <c r="M684" s="146"/>
    </row>
    <row r="685" spans="1:13" s="138" customFormat="1" ht="26.25" customHeight="1" x14ac:dyDescent="0.2">
      <c r="A685" s="140">
        <v>737</v>
      </c>
      <c r="B685" s="151"/>
      <c r="C685" s="141"/>
      <c r="D685" s="145"/>
      <c r="E685" s="145"/>
      <c r="F685" s="147"/>
      <c r="G685" s="148"/>
      <c r="H685" s="148"/>
      <c r="I685" s="148"/>
      <c r="J685" s="142" t="str">
        <f>'YARIŞMA BİLGİLERİ'!$F$21</f>
        <v>Master Kadınlar</v>
      </c>
      <c r="K685" s="145" t="str">
        <f t="shared" si="15"/>
        <v>İZMİR-Masterler Türkiye Şampiyonası</v>
      </c>
      <c r="L685" s="196"/>
      <c r="M685" s="146"/>
    </row>
    <row r="686" spans="1:13" s="138" customFormat="1" ht="26.25" customHeight="1" x14ac:dyDescent="0.2">
      <c r="A686" s="140">
        <v>738</v>
      </c>
      <c r="B686" s="151"/>
      <c r="C686" s="141"/>
      <c r="D686" s="145"/>
      <c r="E686" s="145"/>
      <c r="F686" s="147"/>
      <c r="G686" s="148"/>
      <c r="H686" s="148"/>
      <c r="I686" s="148"/>
      <c r="J686" s="142" t="str">
        <f>'YARIŞMA BİLGİLERİ'!$F$21</f>
        <v>Master Kadınlar</v>
      </c>
      <c r="K686" s="145" t="str">
        <f t="shared" si="15"/>
        <v>İZMİR-Masterler Türkiye Şampiyonası</v>
      </c>
      <c r="L686" s="196"/>
      <c r="M686" s="146"/>
    </row>
    <row r="687" spans="1:13" s="138" customFormat="1" ht="26.25" customHeight="1" x14ac:dyDescent="0.2">
      <c r="A687" s="140">
        <v>739</v>
      </c>
      <c r="B687" s="151"/>
      <c r="C687" s="141"/>
      <c r="D687" s="145"/>
      <c r="E687" s="145"/>
      <c r="F687" s="147"/>
      <c r="G687" s="148"/>
      <c r="H687" s="148"/>
      <c r="I687" s="148"/>
      <c r="J687" s="142" t="str">
        <f>'YARIŞMA BİLGİLERİ'!$F$21</f>
        <v>Master Kadınlar</v>
      </c>
      <c r="K687" s="145" t="str">
        <f t="shared" si="15"/>
        <v>İZMİR-Masterler Türkiye Şampiyonası</v>
      </c>
      <c r="L687" s="196"/>
      <c r="M687" s="146"/>
    </row>
    <row r="688" spans="1:13" s="138" customFormat="1" ht="26.25" customHeight="1" x14ac:dyDescent="0.2">
      <c r="A688" s="140">
        <v>740</v>
      </c>
      <c r="B688" s="151"/>
      <c r="C688" s="141"/>
      <c r="D688" s="145"/>
      <c r="E688" s="145"/>
      <c r="F688" s="147"/>
      <c r="G688" s="148"/>
      <c r="H688" s="148"/>
      <c r="I688" s="148"/>
      <c r="J688" s="142" t="str">
        <f>'YARIŞMA BİLGİLERİ'!$F$21</f>
        <v>Master Kadınlar</v>
      </c>
      <c r="K688" s="145" t="str">
        <f t="shared" si="15"/>
        <v>İZMİR-Masterler Türkiye Şampiyonası</v>
      </c>
      <c r="L688" s="196"/>
      <c r="M688" s="146"/>
    </row>
    <row r="689" spans="1:13" s="138" customFormat="1" ht="26.25" customHeight="1" x14ac:dyDescent="0.2">
      <c r="A689" s="140">
        <v>741</v>
      </c>
      <c r="B689" s="151"/>
      <c r="C689" s="141"/>
      <c r="D689" s="145"/>
      <c r="E689" s="145"/>
      <c r="F689" s="147"/>
      <c r="G689" s="148"/>
      <c r="H689" s="148"/>
      <c r="I689" s="148"/>
      <c r="J689" s="142" t="str">
        <f>'YARIŞMA BİLGİLERİ'!$F$21</f>
        <v>Master Kadınlar</v>
      </c>
      <c r="K689" s="145" t="str">
        <f t="shared" si="15"/>
        <v>İZMİR-Masterler Türkiye Şampiyonası</v>
      </c>
      <c r="L689" s="196"/>
      <c r="M689" s="146"/>
    </row>
    <row r="690" spans="1:13" s="138" customFormat="1" ht="26.25" customHeight="1" x14ac:dyDescent="0.2">
      <c r="A690" s="140">
        <v>742</v>
      </c>
      <c r="B690" s="151"/>
      <c r="C690" s="141"/>
      <c r="D690" s="145"/>
      <c r="E690" s="145"/>
      <c r="F690" s="147"/>
      <c r="G690" s="148"/>
      <c r="H690" s="148"/>
      <c r="I690" s="148"/>
      <c r="J690" s="142" t="str">
        <f>'YARIŞMA BİLGİLERİ'!$F$21</f>
        <v>Master Kadınlar</v>
      </c>
      <c r="K690" s="145" t="str">
        <f t="shared" si="15"/>
        <v>İZMİR-Masterler Türkiye Şampiyonası</v>
      </c>
      <c r="L690" s="196"/>
      <c r="M690" s="146"/>
    </row>
    <row r="691" spans="1:13" s="138" customFormat="1" ht="26.25" customHeight="1" x14ac:dyDescent="0.2">
      <c r="A691" s="140">
        <v>743</v>
      </c>
      <c r="B691" s="151"/>
      <c r="C691" s="141"/>
      <c r="D691" s="145"/>
      <c r="E691" s="145"/>
      <c r="F691" s="147"/>
      <c r="G691" s="148"/>
      <c r="H691" s="148"/>
      <c r="I691" s="148"/>
      <c r="J691" s="142" t="str">
        <f>'YARIŞMA BİLGİLERİ'!$F$21</f>
        <v>Master Kadınlar</v>
      </c>
      <c r="K691" s="145" t="str">
        <f t="shared" si="15"/>
        <v>İZMİR-Masterler Türkiye Şampiyonası</v>
      </c>
      <c r="L691" s="196"/>
      <c r="M691" s="146"/>
    </row>
    <row r="692" spans="1:13" s="138" customFormat="1" ht="26.25" customHeight="1" x14ac:dyDescent="0.2">
      <c r="A692" s="140">
        <v>744</v>
      </c>
      <c r="B692" s="151"/>
      <c r="C692" s="141"/>
      <c r="D692" s="145"/>
      <c r="E692" s="145"/>
      <c r="F692" s="147"/>
      <c r="G692" s="148"/>
      <c r="H692" s="148"/>
      <c r="I692" s="148"/>
      <c r="J692" s="142" t="str">
        <f>'YARIŞMA BİLGİLERİ'!$F$21</f>
        <v>Master Kadınlar</v>
      </c>
      <c r="K692" s="145" t="str">
        <f t="shared" si="15"/>
        <v>İZMİR-Masterler Türkiye Şampiyonası</v>
      </c>
      <c r="L692" s="196"/>
      <c r="M692" s="146"/>
    </row>
    <row r="693" spans="1:13" s="138" customFormat="1" ht="26.25" customHeight="1" x14ac:dyDescent="0.2">
      <c r="A693" s="140">
        <v>745</v>
      </c>
      <c r="B693" s="151"/>
      <c r="C693" s="141"/>
      <c r="D693" s="145"/>
      <c r="E693" s="145"/>
      <c r="F693" s="147"/>
      <c r="G693" s="148"/>
      <c r="H693" s="148"/>
      <c r="I693" s="148"/>
      <c r="J693" s="142" t="str">
        <f>'YARIŞMA BİLGİLERİ'!$F$21</f>
        <v>Master Kadınlar</v>
      </c>
      <c r="K693" s="145" t="str">
        <f t="shared" si="15"/>
        <v>İZMİR-Masterler Türkiye Şampiyonası</v>
      </c>
      <c r="L693" s="196"/>
      <c r="M693" s="146"/>
    </row>
    <row r="694" spans="1:13" s="138" customFormat="1" ht="26.25" customHeight="1" x14ac:dyDescent="0.2">
      <c r="A694" s="140">
        <v>746</v>
      </c>
      <c r="B694" s="151"/>
      <c r="C694" s="141"/>
      <c r="D694" s="145"/>
      <c r="E694" s="145"/>
      <c r="F694" s="147"/>
      <c r="G694" s="148"/>
      <c r="H694" s="148"/>
      <c r="I694" s="148"/>
      <c r="J694" s="142" t="str">
        <f>'YARIŞMA BİLGİLERİ'!$F$21</f>
        <v>Master Kadınlar</v>
      </c>
      <c r="K694" s="145" t="str">
        <f t="shared" si="15"/>
        <v>İZMİR-Masterler Türkiye Şampiyonası</v>
      </c>
      <c r="L694" s="196"/>
      <c r="M694" s="146"/>
    </row>
    <row r="695" spans="1:13" s="138" customFormat="1" ht="26.25" customHeight="1" x14ac:dyDescent="0.2">
      <c r="A695" s="140">
        <v>747</v>
      </c>
      <c r="B695" s="151"/>
      <c r="C695" s="141"/>
      <c r="D695" s="145"/>
      <c r="E695" s="145"/>
      <c r="F695" s="147"/>
      <c r="G695" s="148"/>
      <c r="H695" s="148"/>
      <c r="I695" s="148"/>
      <c r="J695" s="142" t="str">
        <f>'YARIŞMA BİLGİLERİ'!$F$21</f>
        <v>Master Kadınlar</v>
      </c>
      <c r="K695" s="145" t="str">
        <f t="shared" si="15"/>
        <v>İZMİR-Masterler Türkiye Şampiyonası</v>
      </c>
      <c r="L695" s="196"/>
      <c r="M695" s="146"/>
    </row>
    <row r="696" spans="1:13" s="138" customFormat="1" ht="26.25" customHeight="1" x14ac:dyDescent="0.2">
      <c r="A696" s="140">
        <v>748</v>
      </c>
      <c r="B696" s="151"/>
      <c r="C696" s="141"/>
      <c r="D696" s="145"/>
      <c r="E696" s="145"/>
      <c r="F696" s="147"/>
      <c r="G696" s="148"/>
      <c r="H696" s="148"/>
      <c r="I696" s="148"/>
      <c r="J696" s="142" t="str">
        <f>'YARIŞMA BİLGİLERİ'!$F$21</f>
        <v>Master Kadınlar</v>
      </c>
      <c r="K696" s="145" t="str">
        <f t="shared" si="15"/>
        <v>İZMİR-Masterler Türkiye Şampiyonası</v>
      </c>
      <c r="L696" s="196"/>
      <c r="M696" s="146"/>
    </row>
    <row r="697" spans="1:13" s="138" customFormat="1" ht="26.25" customHeight="1" x14ac:dyDescent="0.2">
      <c r="A697" s="140">
        <v>749</v>
      </c>
      <c r="B697" s="151"/>
      <c r="C697" s="141"/>
      <c r="D697" s="145"/>
      <c r="E697" s="145"/>
      <c r="F697" s="147"/>
      <c r="G697" s="148"/>
      <c r="H697" s="148"/>
      <c r="I697" s="148"/>
      <c r="J697" s="142" t="str">
        <f>'YARIŞMA BİLGİLERİ'!$F$21</f>
        <v>Master Kadınlar</v>
      </c>
      <c r="K697" s="145" t="str">
        <f t="shared" si="15"/>
        <v>İZMİR-Masterler Türkiye Şampiyonası</v>
      </c>
      <c r="L697" s="196"/>
      <c r="M697" s="146"/>
    </row>
    <row r="698" spans="1:13" s="138" customFormat="1" ht="26.25" customHeight="1" x14ac:dyDescent="0.2">
      <c r="A698" s="140">
        <v>750</v>
      </c>
      <c r="B698" s="151"/>
      <c r="C698" s="141"/>
      <c r="D698" s="145"/>
      <c r="E698" s="145"/>
      <c r="F698" s="147"/>
      <c r="G698" s="148"/>
      <c r="H698" s="148"/>
      <c r="I698" s="148"/>
      <c r="J698" s="142" t="str">
        <f>'YARIŞMA BİLGİLERİ'!$F$21</f>
        <v>Master Kadınlar</v>
      </c>
      <c r="K698" s="145" t="str">
        <f t="shared" si="15"/>
        <v>İZMİR-Masterler Türkiye Şampiyonası</v>
      </c>
      <c r="L698" s="196"/>
      <c r="M698" s="146"/>
    </row>
    <row r="699" spans="1:13" s="138" customFormat="1" ht="26.25" customHeight="1" x14ac:dyDescent="0.2">
      <c r="A699" s="140">
        <v>751</v>
      </c>
      <c r="B699" s="151"/>
      <c r="C699" s="141"/>
      <c r="D699" s="145"/>
      <c r="E699" s="145"/>
      <c r="F699" s="147"/>
      <c r="G699" s="148"/>
      <c r="H699" s="148"/>
      <c r="I699" s="148"/>
      <c r="J699" s="142" t="str">
        <f>'YARIŞMA BİLGİLERİ'!$F$21</f>
        <v>Master Kadınlar</v>
      </c>
      <c r="K699" s="145" t="str">
        <f t="shared" si="15"/>
        <v>İZMİR-Masterler Türkiye Şampiyonası</v>
      </c>
      <c r="L699" s="196"/>
      <c r="M699" s="146"/>
    </row>
    <row r="700" spans="1:13" s="138" customFormat="1" ht="26.25" customHeight="1" x14ac:dyDescent="0.2">
      <c r="A700" s="140">
        <v>752</v>
      </c>
      <c r="B700" s="151"/>
      <c r="C700" s="141"/>
      <c r="D700" s="145"/>
      <c r="E700" s="145"/>
      <c r="F700" s="147"/>
      <c r="G700" s="148"/>
      <c r="H700" s="148"/>
      <c r="I700" s="148"/>
      <c r="J700" s="142" t="str">
        <f>'YARIŞMA BİLGİLERİ'!$F$21</f>
        <v>Master Kadınlar</v>
      </c>
      <c r="K700" s="145" t="str">
        <f t="shared" si="15"/>
        <v>İZMİR-Masterler Türkiye Şampiyonası</v>
      </c>
      <c r="L700" s="196"/>
      <c r="M700" s="146"/>
    </row>
    <row r="701" spans="1:13" s="138" customFormat="1" ht="26.25" customHeight="1" x14ac:dyDescent="0.2">
      <c r="A701" s="140">
        <v>753</v>
      </c>
      <c r="B701" s="151"/>
      <c r="C701" s="141"/>
      <c r="D701" s="145"/>
      <c r="E701" s="145"/>
      <c r="F701" s="147"/>
      <c r="G701" s="148"/>
      <c r="H701" s="148"/>
      <c r="I701" s="148"/>
      <c r="J701" s="142" t="str">
        <f>'YARIŞMA BİLGİLERİ'!$F$21</f>
        <v>Master Kadınlar</v>
      </c>
      <c r="K701" s="145" t="str">
        <f t="shared" si="15"/>
        <v>İZMİR-Masterler Türkiye Şampiyonası</v>
      </c>
      <c r="L701" s="196"/>
      <c r="M701" s="146"/>
    </row>
    <row r="702" spans="1:13" s="138" customFormat="1" ht="26.25" customHeight="1" x14ac:dyDescent="0.2">
      <c r="A702" s="140">
        <v>754</v>
      </c>
      <c r="B702" s="151"/>
      <c r="C702" s="141"/>
      <c r="D702" s="145"/>
      <c r="E702" s="145"/>
      <c r="F702" s="147"/>
      <c r="G702" s="148"/>
      <c r="H702" s="148"/>
      <c r="I702" s="148"/>
      <c r="J702" s="142" t="str">
        <f>'YARIŞMA BİLGİLERİ'!$F$21</f>
        <v>Master Kadınlar</v>
      </c>
      <c r="K702" s="145" t="str">
        <f t="shared" si="15"/>
        <v>İZMİR-Masterler Türkiye Şampiyonası</v>
      </c>
      <c r="L702" s="196"/>
      <c r="M702" s="146"/>
    </row>
    <row r="703" spans="1:13" s="138" customFormat="1" ht="26.25" customHeight="1" x14ac:dyDescent="0.2">
      <c r="A703" s="140">
        <v>755</v>
      </c>
      <c r="B703" s="151"/>
      <c r="C703" s="141"/>
      <c r="D703" s="145"/>
      <c r="E703" s="145"/>
      <c r="F703" s="147"/>
      <c r="G703" s="148"/>
      <c r="H703" s="148"/>
      <c r="I703" s="148"/>
      <c r="J703" s="142" t="str">
        <f>'YARIŞMA BİLGİLERİ'!$F$21</f>
        <v>Master Kadınlar</v>
      </c>
      <c r="K703" s="145" t="str">
        <f t="shared" si="15"/>
        <v>İZMİR-Masterler Türkiye Şampiyonası</v>
      </c>
      <c r="L703" s="196"/>
      <c r="M703" s="146"/>
    </row>
    <row r="704" spans="1:13" s="138" customFormat="1" ht="26.25" customHeight="1" x14ac:dyDescent="0.2">
      <c r="A704" s="140">
        <v>756</v>
      </c>
      <c r="B704" s="151"/>
      <c r="C704" s="141"/>
      <c r="D704" s="145"/>
      <c r="E704" s="145"/>
      <c r="F704" s="147"/>
      <c r="G704" s="148"/>
      <c r="H704" s="148"/>
      <c r="I704" s="148"/>
      <c r="J704" s="142" t="str">
        <f>'YARIŞMA BİLGİLERİ'!$F$21</f>
        <v>Master Kadınlar</v>
      </c>
      <c r="K704" s="145" t="str">
        <f t="shared" si="15"/>
        <v>İZMİR-Masterler Türkiye Şampiyonası</v>
      </c>
      <c r="L704" s="196"/>
      <c r="M704" s="146"/>
    </row>
    <row r="705" spans="1:13" s="138" customFormat="1" ht="26.25" customHeight="1" x14ac:dyDescent="0.2">
      <c r="A705" s="140">
        <v>757</v>
      </c>
      <c r="B705" s="151"/>
      <c r="C705" s="141"/>
      <c r="D705" s="145"/>
      <c r="E705" s="145"/>
      <c r="F705" s="147"/>
      <c r="G705" s="148"/>
      <c r="H705" s="148"/>
      <c r="I705" s="148"/>
      <c r="J705" s="142" t="str">
        <f>'YARIŞMA BİLGİLERİ'!$F$21</f>
        <v>Master Kadınlar</v>
      </c>
      <c r="K705" s="145" t="str">
        <f t="shared" si="15"/>
        <v>İZMİR-Masterler Türkiye Şampiyonası</v>
      </c>
      <c r="L705" s="196"/>
      <c r="M705" s="146"/>
    </row>
    <row r="706" spans="1:13" s="138" customFormat="1" ht="26.25" customHeight="1" x14ac:dyDescent="0.2">
      <c r="A706" s="140">
        <v>758</v>
      </c>
      <c r="B706" s="151"/>
      <c r="C706" s="141"/>
      <c r="D706" s="145"/>
      <c r="E706" s="145"/>
      <c r="F706" s="147"/>
      <c r="G706" s="148"/>
      <c r="H706" s="148"/>
      <c r="I706" s="148"/>
      <c r="J706" s="142" t="str">
        <f>'YARIŞMA BİLGİLERİ'!$F$21</f>
        <v>Master Kadınlar</v>
      </c>
      <c r="K706" s="145" t="str">
        <f t="shared" si="15"/>
        <v>İZMİR-Masterler Türkiye Şampiyonası</v>
      </c>
      <c r="L706" s="196"/>
      <c r="M706" s="146"/>
    </row>
    <row r="707" spans="1:13" s="138" customFormat="1" ht="26.25" customHeight="1" x14ac:dyDescent="0.2">
      <c r="A707" s="140">
        <v>759</v>
      </c>
      <c r="B707" s="151"/>
      <c r="C707" s="141"/>
      <c r="D707" s="145"/>
      <c r="E707" s="145"/>
      <c r="F707" s="147"/>
      <c r="G707" s="148"/>
      <c r="H707" s="148"/>
      <c r="I707" s="148"/>
      <c r="J707" s="142" t="str">
        <f>'YARIŞMA BİLGİLERİ'!$F$21</f>
        <v>Master Kadınlar</v>
      </c>
      <c r="K707" s="145" t="str">
        <f t="shared" si="15"/>
        <v>İZMİR-Masterler Türkiye Şampiyonası</v>
      </c>
      <c r="L707" s="196"/>
      <c r="M707" s="146"/>
    </row>
    <row r="708" spans="1:13" s="138" customFormat="1" ht="26.25" customHeight="1" x14ac:dyDescent="0.2">
      <c r="A708" s="140">
        <v>760</v>
      </c>
      <c r="B708" s="151"/>
      <c r="C708" s="141"/>
      <c r="D708" s="145"/>
      <c r="E708" s="145"/>
      <c r="F708" s="147"/>
      <c r="G708" s="148"/>
      <c r="H708" s="148"/>
      <c r="I708" s="148"/>
      <c r="J708" s="142" t="str">
        <f>'YARIŞMA BİLGİLERİ'!$F$21</f>
        <v>Master Kadınlar</v>
      </c>
      <c r="K708" s="145" t="str">
        <f t="shared" si="15"/>
        <v>İZMİR-Masterler Türkiye Şampiyonası</v>
      </c>
      <c r="L708" s="196"/>
      <c r="M708" s="146"/>
    </row>
    <row r="709" spans="1:13" s="138" customFormat="1" ht="26.25" customHeight="1" x14ac:dyDescent="0.2">
      <c r="A709" s="140">
        <v>761</v>
      </c>
      <c r="B709" s="151"/>
      <c r="C709" s="141"/>
      <c r="D709" s="145"/>
      <c r="E709" s="145"/>
      <c r="F709" s="147"/>
      <c r="G709" s="148"/>
      <c r="H709" s="148"/>
      <c r="I709" s="148"/>
      <c r="J709" s="142" t="str">
        <f>'YARIŞMA BİLGİLERİ'!$F$21</f>
        <v>Master Kadınlar</v>
      </c>
      <c r="K709" s="145" t="str">
        <f t="shared" si="15"/>
        <v>İZMİR-Masterler Türkiye Şampiyonası</v>
      </c>
      <c r="L709" s="196"/>
      <c r="M709" s="146"/>
    </row>
    <row r="710" spans="1:13" s="138" customFormat="1" ht="26.25" customHeight="1" x14ac:dyDescent="0.2">
      <c r="A710" s="140">
        <v>762</v>
      </c>
      <c r="B710" s="151"/>
      <c r="C710" s="141"/>
      <c r="D710" s="145"/>
      <c r="E710" s="145"/>
      <c r="F710" s="147"/>
      <c r="G710" s="148"/>
      <c r="H710" s="148"/>
      <c r="I710" s="148"/>
      <c r="J710" s="142" t="str">
        <f>'YARIŞMA BİLGİLERİ'!$F$21</f>
        <v>Master Kadınlar</v>
      </c>
      <c r="K710" s="145" t="str">
        <f t="shared" si="15"/>
        <v>İZMİR-Masterler Türkiye Şampiyonası</v>
      </c>
      <c r="L710" s="196"/>
      <c r="M710" s="146"/>
    </row>
    <row r="711" spans="1:13" s="138" customFormat="1" ht="26.25" customHeight="1" x14ac:dyDescent="0.2">
      <c r="A711" s="140">
        <v>763</v>
      </c>
      <c r="B711" s="151"/>
      <c r="C711" s="141"/>
      <c r="D711" s="145"/>
      <c r="E711" s="145"/>
      <c r="F711" s="147"/>
      <c r="G711" s="148"/>
      <c r="H711" s="148"/>
      <c r="I711" s="148"/>
      <c r="J711" s="142" t="str">
        <f>'YARIŞMA BİLGİLERİ'!$F$21</f>
        <v>Master Kadınlar</v>
      </c>
      <c r="K711" s="145" t="str">
        <f t="shared" si="15"/>
        <v>İZMİR-Masterler Türkiye Şampiyonası</v>
      </c>
      <c r="L711" s="196"/>
      <c r="M711" s="146"/>
    </row>
    <row r="712" spans="1:13" s="138" customFormat="1" ht="26.25" customHeight="1" x14ac:dyDescent="0.2">
      <c r="A712" s="140">
        <v>764</v>
      </c>
      <c r="B712" s="151"/>
      <c r="C712" s="141"/>
      <c r="D712" s="145"/>
      <c r="E712" s="145"/>
      <c r="F712" s="147"/>
      <c r="G712" s="148"/>
      <c r="H712" s="148"/>
      <c r="I712" s="148"/>
      <c r="J712" s="142" t="str">
        <f>'YARIŞMA BİLGİLERİ'!$F$21</f>
        <v>Master Kadınlar</v>
      </c>
      <c r="K712" s="145" t="str">
        <f t="shared" ref="K712:K726" si="16">CONCATENATE(K$1,"-",A$1)</f>
        <v>İZMİR-Masterler Türkiye Şampiyonası</v>
      </c>
      <c r="L712" s="196"/>
      <c r="M712" s="146"/>
    </row>
    <row r="713" spans="1:13" s="138" customFormat="1" ht="26.25" customHeight="1" x14ac:dyDescent="0.2">
      <c r="A713" s="140">
        <v>765</v>
      </c>
      <c r="B713" s="151"/>
      <c r="C713" s="141"/>
      <c r="D713" s="145"/>
      <c r="E713" s="145"/>
      <c r="F713" s="147"/>
      <c r="G713" s="148"/>
      <c r="H713" s="148"/>
      <c r="I713" s="148"/>
      <c r="J713" s="142" t="str">
        <f>'YARIŞMA BİLGİLERİ'!$F$21</f>
        <v>Master Kadınlar</v>
      </c>
      <c r="K713" s="145" t="str">
        <f t="shared" si="16"/>
        <v>İZMİR-Masterler Türkiye Şampiyonası</v>
      </c>
      <c r="L713" s="196"/>
      <c r="M713" s="146"/>
    </row>
    <row r="714" spans="1:13" s="138" customFormat="1" ht="26.25" customHeight="1" x14ac:dyDescent="0.2">
      <c r="A714" s="140">
        <v>766</v>
      </c>
      <c r="B714" s="151"/>
      <c r="C714" s="141"/>
      <c r="D714" s="145"/>
      <c r="E714" s="145"/>
      <c r="F714" s="147"/>
      <c r="G714" s="148"/>
      <c r="H714" s="148"/>
      <c r="I714" s="148"/>
      <c r="J714" s="142" t="str">
        <f>'YARIŞMA BİLGİLERİ'!$F$21</f>
        <v>Master Kadınlar</v>
      </c>
      <c r="K714" s="145" t="str">
        <f t="shared" si="16"/>
        <v>İZMİR-Masterler Türkiye Şampiyonası</v>
      </c>
      <c r="L714" s="196"/>
      <c r="M714" s="146"/>
    </row>
    <row r="715" spans="1:13" s="138" customFormat="1" ht="26.25" customHeight="1" x14ac:dyDescent="0.2">
      <c r="A715" s="140">
        <v>767</v>
      </c>
      <c r="B715" s="151"/>
      <c r="C715" s="141"/>
      <c r="D715" s="145"/>
      <c r="E715" s="145"/>
      <c r="F715" s="147"/>
      <c r="G715" s="148"/>
      <c r="H715" s="148"/>
      <c r="I715" s="148"/>
      <c r="J715" s="142" t="str">
        <f>'YARIŞMA BİLGİLERİ'!$F$21</f>
        <v>Master Kadınlar</v>
      </c>
      <c r="K715" s="145" t="str">
        <f t="shared" si="16"/>
        <v>İZMİR-Masterler Türkiye Şampiyonası</v>
      </c>
      <c r="L715" s="196"/>
      <c r="M715" s="146"/>
    </row>
    <row r="716" spans="1:13" s="138" customFormat="1" ht="26.25" customHeight="1" x14ac:dyDescent="0.2">
      <c r="A716" s="140">
        <v>768</v>
      </c>
      <c r="B716" s="151"/>
      <c r="C716" s="141"/>
      <c r="D716" s="145"/>
      <c r="E716" s="145"/>
      <c r="F716" s="147"/>
      <c r="G716" s="148"/>
      <c r="H716" s="148"/>
      <c r="I716" s="148"/>
      <c r="J716" s="142" t="str">
        <f>'YARIŞMA BİLGİLERİ'!$F$21</f>
        <v>Master Kadınlar</v>
      </c>
      <c r="K716" s="145" t="str">
        <f t="shared" si="16"/>
        <v>İZMİR-Masterler Türkiye Şampiyonası</v>
      </c>
      <c r="L716" s="196"/>
      <c r="M716" s="146"/>
    </row>
    <row r="717" spans="1:13" s="138" customFormat="1" ht="26.25" customHeight="1" x14ac:dyDescent="0.2">
      <c r="A717" s="140">
        <v>769</v>
      </c>
      <c r="B717" s="151"/>
      <c r="C717" s="141"/>
      <c r="D717" s="145"/>
      <c r="E717" s="145"/>
      <c r="F717" s="147"/>
      <c r="G717" s="148"/>
      <c r="H717" s="148"/>
      <c r="I717" s="148"/>
      <c r="J717" s="142" t="str">
        <f>'YARIŞMA BİLGİLERİ'!$F$21</f>
        <v>Master Kadınlar</v>
      </c>
      <c r="K717" s="145" t="str">
        <f t="shared" si="16"/>
        <v>İZMİR-Masterler Türkiye Şampiyonası</v>
      </c>
      <c r="L717" s="196"/>
      <c r="M717" s="146"/>
    </row>
    <row r="718" spans="1:13" s="138" customFormat="1" ht="26.25" customHeight="1" x14ac:dyDescent="0.2">
      <c r="A718" s="140">
        <v>770</v>
      </c>
      <c r="B718" s="151"/>
      <c r="C718" s="141"/>
      <c r="D718" s="145"/>
      <c r="E718" s="145"/>
      <c r="F718" s="147"/>
      <c r="G718" s="148"/>
      <c r="H718" s="148"/>
      <c r="I718" s="148"/>
      <c r="J718" s="142" t="str">
        <f>'YARIŞMA BİLGİLERİ'!$F$21</f>
        <v>Master Kadınlar</v>
      </c>
      <c r="K718" s="145" t="str">
        <f t="shared" si="16"/>
        <v>İZMİR-Masterler Türkiye Şampiyonası</v>
      </c>
      <c r="L718" s="196"/>
      <c r="M718" s="146"/>
    </row>
    <row r="719" spans="1:13" s="138" customFormat="1" ht="26.25" customHeight="1" x14ac:dyDescent="0.2">
      <c r="A719" s="140">
        <v>771</v>
      </c>
      <c r="B719" s="151"/>
      <c r="C719" s="141"/>
      <c r="D719" s="145"/>
      <c r="E719" s="145"/>
      <c r="F719" s="147"/>
      <c r="G719" s="148"/>
      <c r="H719" s="148"/>
      <c r="I719" s="148"/>
      <c r="J719" s="142" t="str">
        <f>'YARIŞMA BİLGİLERİ'!$F$21</f>
        <v>Master Kadınlar</v>
      </c>
      <c r="K719" s="145" t="str">
        <f t="shared" si="16"/>
        <v>İZMİR-Masterler Türkiye Şampiyonası</v>
      </c>
      <c r="L719" s="196"/>
      <c r="M719" s="146"/>
    </row>
    <row r="720" spans="1:13" s="138" customFormat="1" ht="26.25" customHeight="1" x14ac:dyDescent="0.2">
      <c r="A720" s="140">
        <v>772</v>
      </c>
      <c r="B720" s="151"/>
      <c r="C720" s="141"/>
      <c r="D720" s="145"/>
      <c r="E720" s="145"/>
      <c r="F720" s="147"/>
      <c r="G720" s="148"/>
      <c r="H720" s="148"/>
      <c r="I720" s="148"/>
      <c r="J720" s="142" t="str">
        <f>'YARIŞMA BİLGİLERİ'!$F$21</f>
        <v>Master Kadınlar</v>
      </c>
      <c r="K720" s="145" t="str">
        <f t="shared" si="16"/>
        <v>İZMİR-Masterler Türkiye Şampiyonası</v>
      </c>
      <c r="L720" s="196"/>
      <c r="M720" s="146"/>
    </row>
    <row r="721" spans="1:13" s="138" customFormat="1" ht="26.25" customHeight="1" x14ac:dyDescent="0.2">
      <c r="A721" s="140">
        <v>773</v>
      </c>
      <c r="B721" s="151"/>
      <c r="C721" s="141"/>
      <c r="D721" s="145"/>
      <c r="E721" s="145"/>
      <c r="F721" s="147"/>
      <c r="G721" s="148"/>
      <c r="H721" s="148"/>
      <c r="I721" s="148"/>
      <c r="J721" s="142" t="str">
        <f>'YARIŞMA BİLGİLERİ'!$F$21</f>
        <v>Master Kadınlar</v>
      </c>
      <c r="K721" s="145" t="str">
        <f t="shared" si="16"/>
        <v>İZMİR-Masterler Türkiye Şampiyonası</v>
      </c>
      <c r="L721" s="196"/>
      <c r="M721" s="146"/>
    </row>
    <row r="722" spans="1:13" s="138" customFormat="1" ht="26.25" customHeight="1" x14ac:dyDescent="0.2">
      <c r="A722" s="140">
        <v>774</v>
      </c>
      <c r="B722" s="151"/>
      <c r="C722" s="141"/>
      <c r="D722" s="145"/>
      <c r="E722" s="145"/>
      <c r="F722" s="147"/>
      <c r="G722" s="148"/>
      <c r="H722" s="148"/>
      <c r="I722" s="148"/>
      <c r="J722" s="142" t="str">
        <f>'YARIŞMA BİLGİLERİ'!$F$21</f>
        <v>Master Kadınlar</v>
      </c>
      <c r="K722" s="145" t="str">
        <f t="shared" si="16"/>
        <v>İZMİR-Masterler Türkiye Şampiyonası</v>
      </c>
      <c r="L722" s="196"/>
      <c r="M722" s="146"/>
    </row>
    <row r="723" spans="1:13" s="138" customFormat="1" ht="26.25" customHeight="1" x14ac:dyDescent="0.2">
      <c r="A723" s="140">
        <v>775</v>
      </c>
      <c r="B723" s="151"/>
      <c r="C723" s="141"/>
      <c r="D723" s="145"/>
      <c r="E723" s="145"/>
      <c r="F723" s="147"/>
      <c r="G723" s="148"/>
      <c r="H723" s="148"/>
      <c r="I723" s="148"/>
      <c r="J723" s="142" t="str">
        <f>'YARIŞMA BİLGİLERİ'!$F$21</f>
        <v>Master Kadınlar</v>
      </c>
      <c r="K723" s="145" t="str">
        <f t="shared" si="16"/>
        <v>İZMİR-Masterler Türkiye Şampiyonası</v>
      </c>
      <c r="L723" s="196"/>
      <c r="M723" s="146"/>
    </row>
    <row r="724" spans="1:13" s="138" customFormat="1" ht="26.25" customHeight="1" x14ac:dyDescent="0.2">
      <c r="A724" s="140">
        <v>776</v>
      </c>
      <c r="B724" s="151"/>
      <c r="C724" s="141"/>
      <c r="D724" s="145"/>
      <c r="E724" s="145"/>
      <c r="F724" s="147"/>
      <c r="G724" s="148"/>
      <c r="H724" s="148"/>
      <c r="I724" s="148"/>
      <c r="J724" s="142" t="str">
        <f>'YARIŞMA BİLGİLERİ'!$F$21</f>
        <v>Master Kadınlar</v>
      </c>
      <c r="K724" s="145" t="str">
        <f t="shared" si="16"/>
        <v>İZMİR-Masterler Türkiye Şampiyonası</v>
      </c>
      <c r="L724" s="196"/>
      <c r="M724" s="146"/>
    </row>
    <row r="725" spans="1:13" s="138" customFormat="1" ht="26.25" customHeight="1" x14ac:dyDescent="0.2">
      <c r="A725" s="140">
        <v>777</v>
      </c>
      <c r="B725" s="151"/>
      <c r="C725" s="141"/>
      <c r="D725" s="145"/>
      <c r="E725" s="145"/>
      <c r="F725" s="147"/>
      <c r="G725" s="148"/>
      <c r="H725" s="148"/>
      <c r="I725" s="148"/>
      <c r="J725" s="142" t="str">
        <f>'YARIŞMA BİLGİLERİ'!$F$21</f>
        <v>Master Kadınlar</v>
      </c>
      <c r="K725" s="145" t="str">
        <f t="shared" si="16"/>
        <v>İZMİR-Masterler Türkiye Şampiyonası</v>
      </c>
      <c r="L725" s="196"/>
      <c r="M725" s="146"/>
    </row>
    <row r="726" spans="1:13" s="138" customFormat="1" ht="26.25" customHeight="1" x14ac:dyDescent="0.2">
      <c r="A726" s="140">
        <v>778</v>
      </c>
      <c r="B726" s="151"/>
      <c r="C726" s="141"/>
      <c r="D726" s="145"/>
      <c r="E726" s="145"/>
      <c r="F726" s="147"/>
      <c r="G726" s="148"/>
      <c r="H726" s="148"/>
      <c r="I726" s="148"/>
      <c r="J726" s="142" t="str">
        <f>'YARIŞMA BİLGİLERİ'!$F$21</f>
        <v>Master Kadınlar</v>
      </c>
      <c r="K726" s="145" t="str">
        <f t="shared" si="16"/>
        <v>İZMİR-Masterler Türkiye Şampiyonası</v>
      </c>
      <c r="L726" s="196"/>
      <c r="M726" s="146"/>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23</vt:i4>
      </vt:variant>
    </vt:vector>
  </HeadingPairs>
  <TitlesOfParts>
    <vt:vector size="48" baseType="lpstr">
      <vt:lpstr>YARIŞMA BİLGİLERİ</vt:lpstr>
      <vt:lpstr>KAYIT LİSTESİ</vt:lpstr>
      <vt:lpstr>YARIŞMA PROGRAMI</vt:lpstr>
      <vt:lpstr>GÜLLE</vt:lpstr>
      <vt:lpstr>80M.ENG</vt:lpstr>
      <vt:lpstr>100M.</vt:lpstr>
      <vt:lpstr>ÜÇADIM</vt:lpstr>
      <vt:lpstr>400M.</vt:lpstr>
      <vt:lpstr>ÇEKİÇ</vt:lpstr>
      <vt:lpstr>1500M.</vt:lpstr>
      <vt:lpstr>5000M.</vt:lpstr>
      <vt:lpstr>4X100M.</vt:lpstr>
      <vt:lpstr>300M.ENG</vt:lpstr>
      <vt:lpstr>400M.ENG</vt:lpstr>
      <vt:lpstr>YÜKSEK</vt:lpstr>
      <vt:lpstr>UZUN</vt:lpstr>
      <vt:lpstr>200M.</vt:lpstr>
      <vt:lpstr>800M.</vt:lpstr>
      <vt:lpstr>2000M.ENG</vt:lpstr>
      <vt:lpstr>CİRİT</vt:lpstr>
      <vt:lpstr>DİSK</vt:lpstr>
      <vt:lpstr>10.000M.</vt:lpstr>
      <vt:lpstr>5000M.YÜRÜYÜŞ</vt:lpstr>
      <vt:lpstr>4X400M.</vt:lpstr>
      <vt:lpstr>ALMANAK TOPLU SONUÇ</vt:lpstr>
      <vt:lpstr>'10.000M.'!Yazdırma_Alanı</vt:lpstr>
      <vt:lpstr>'100M.'!Yazdırma_Alanı</vt:lpstr>
      <vt:lpstr>'1500M.'!Yazdırma_Alanı</vt:lpstr>
      <vt:lpstr>'2000M.ENG'!Yazdırma_Alanı</vt:lpstr>
      <vt:lpstr>'200M.'!Yazdırma_Alanı</vt:lpstr>
      <vt:lpstr>'300M.ENG'!Yazdırma_Alanı</vt:lpstr>
      <vt:lpstr>'400M.'!Yazdırma_Alanı</vt:lpstr>
      <vt:lpstr>'400M.ENG'!Yazdırma_Alanı</vt:lpstr>
      <vt:lpstr>'4X100M.'!Yazdırma_Alanı</vt:lpstr>
      <vt:lpstr>'4X400M.'!Yazdırma_Alanı</vt:lpstr>
      <vt:lpstr>'5000M.'!Yazdırma_Alanı</vt:lpstr>
      <vt:lpstr>'5000M.YÜRÜYÜŞ'!Yazdırma_Alanı</vt:lpstr>
      <vt:lpstr>'800M.'!Yazdırma_Alanı</vt:lpstr>
      <vt:lpstr>'80M.ENG'!Yazdırma_Alanı</vt:lpstr>
      <vt:lpstr>CİRİT!Yazdırma_Alanı</vt:lpstr>
      <vt:lpstr>ÇEKİÇ!Yazdırma_Alanı</vt:lpstr>
      <vt:lpstr>DİSK!Yazdırma_Alanı</vt:lpstr>
      <vt:lpstr>GÜLLE!Yazdırma_Alanı</vt:lpstr>
      <vt:lpstr>'KAYIT LİSTESİ'!Yazdırma_Alanı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2015-07-26T19:21:58Z</cp:lastPrinted>
  <dcterms:created xsi:type="dcterms:W3CDTF">2004-05-10T13:01:28Z</dcterms:created>
  <dcterms:modified xsi:type="dcterms:W3CDTF">2015-07-27T09:10:08Z</dcterms:modified>
</cp:coreProperties>
</file>