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9210" tabRatio="894" firstSheet="2" activeTab="2"/>
  </bookViews>
  <sheets>
    <sheet name="B.BAYAN KAPAK" sheetId="1" state="hidden" r:id="rId1"/>
    <sheet name="B.BAYAN START LİSTE" sheetId="2" state="hidden" r:id="rId2"/>
    <sheet name="B.BAYAN FERDİ SONUÇ" sheetId="3" r:id="rId3"/>
    <sheet name="B.BAYAN tur takip" sheetId="4" state="hidden" r:id="rId4"/>
    <sheet name="B.ERKEK KAPAK" sheetId="5" state="hidden" r:id="rId5"/>
    <sheet name="B.ERKEK START LİSTE" sheetId="6" state="hidden" r:id="rId6"/>
    <sheet name="B.ERKEK FERDİ SONUÇ" sheetId="7" r:id="rId7"/>
    <sheet name="B.ERKEK tur takip" sheetId="8" state="hidden" r:id="rId8"/>
    <sheet name="KULLANMA BİLGİLERİ" sheetId="9" state="hidden" r:id="rId9"/>
  </sheets>
  <externalReferences>
    <externalReference r:id="rId12"/>
  </externalReferences>
  <definedNames>
    <definedName name="EsasPuan" localSheetId="0">#REF!</definedName>
    <definedName name="EsasPuan" localSheetId="3">#REF!</definedName>
    <definedName name="EsasPuan" localSheetId="4">#REF!</definedName>
    <definedName name="EsasPuan" localSheetId="7">#REF!</definedName>
    <definedName name="EsasPuan" localSheetId="8">#REF!</definedName>
    <definedName name="EsasPuan">#REF!</definedName>
    <definedName name="jkb">#REF!</definedName>
    <definedName name="kmn">#REF!</definedName>
    <definedName name="Kodlama" localSheetId="0">#REF!</definedName>
    <definedName name="Kodlama" localSheetId="3">#REF!</definedName>
    <definedName name="Kodlama" localSheetId="4">#REF!</definedName>
    <definedName name="Kodlama" localSheetId="7">#REF!</definedName>
    <definedName name="Kodlama" localSheetId="8">#REF!</definedName>
    <definedName name="Kodlama">#REF!</definedName>
    <definedName name="njk">#REF!</definedName>
    <definedName name="Puanlama" localSheetId="0">#REF!</definedName>
    <definedName name="Puanlama" localSheetId="3">#REF!</definedName>
    <definedName name="Puanlama" localSheetId="4">#REF!</definedName>
    <definedName name="Puanlama" localSheetId="7">#REF!</definedName>
    <definedName name="Puanlama" localSheetId="8">#REF!</definedName>
    <definedName name="Puanlama">#REF!</definedName>
    <definedName name="Sonuc" localSheetId="0">#REF!</definedName>
    <definedName name="Sonuc" localSheetId="3">#REF!</definedName>
    <definedName name="Sonuc" localSheetId="4">#REF!</definedName>
    <definedName name="Sonuc" localSheetId="7">#REF!</definedName>
    <definedName name="Sonuc" localSheetId="8">#REF!</definedName>
    <definedName name="Sonuc">#REF!</definedName>
    <definedName name="Sporcular" localSheetId="0">#REF!</definedName>
    <definedName name="Sporcular" localSheetId="3">#REF!</definedName>
    <definedName name="Sporcular" localSheetId="4">#REF!</definedName>
    <definedName name="Sporcular" localSheetId="7">#REF!</definedName>
    <definedName name="Sporcular" localSheetId="8">#REF!</definedName>
    <definedName name="Sporcular">#REF!</definedName>
    <definedName name="TakımData" localSheetId="0">#REF!</definedName>
    <definedName name="TakımData" localSheetId="3">#REF!</definedName>
    <definedName name="TakımData" localSheetId="4">#REF!</definedName>
    <definedName name="TakımData" localSheetId="7">#REF!</definedName>
    <definedName name="TakımData" localSheetId="8">#REF!</definedName>
    <definedName name="TakımData">#REF!</definedName>
    <definedName name="TakımKod" localSheetId="0">#REF!</definedName>
    <definedName name="TakımKod" localSheetId="3">#REF!</definedName>
    <definedName name="TakımKod" localSheetId="4">#REF!</definedName>
    <definedName name="TakımKod" localSheetId="7">#REF!</definedName>
    <definedName name="TakımKod" localSheetId="8">#REF!</definedName>
    <definedName name="TakımKod">#REF!</definedName>
    <definedName name="TakımKod2" localSheetId="0">#REF!</definedName>
    <definedName name="TakımKod2" localSheetId="3">#REF!</definedName>
    <definedName name="TakımKod2" localSheetId="4">#REF!</definedName>
    <definedName name="TakımKod2" localSheetId="7">#REF!</definedName>
    <definedName name="TakımKod2" localSheetId="8">#REF!</definedName>
    <definedName name="TakımKod2">#REF!</definedName>
    <definedName name="TakımPuan" localSheetId="0">#REF!</definedName>
    <definedName name="TakımPuan" localSheetId="3">#REF!</definedName>
    <definedName name="TakımPuan" localSheetId="4">#REF!</definedName>
    <definedName name="TakımPuan" localSheetId="7">#REF!</definedName>
    <definedName name="TakımPuan" localSheetId="8">#REF!</definedName>
    <definedName name="TakımPuan">#REF!</definedName>
    <definedName name="ToplamPuanlar" localSheetId="0">#REF!</definedName>
    <definedName name="ToplamPuanlar" localSheetId="3">#REF!</definedName>
    <definedName name="ToplamPuanlar" localSheetId="4">#REF!</definedName>
    <definedName name="ToplamPuanlar" localSheetId="7">#REF!</definedName>
    <definedName name="ToplamPuanlar" localSheetId="8">#REF!</definedName>
    <definedName name="ToplamPuanlar">#REF!</definedName>
    <definedName name="_xlnm.Print_Area" localSheetId="2">'B.BAYAN FERDİ SONUÇ'!$A$1:$H$45</definedName>
    <definedName name="_xlnm.Print_Area" localSheetId="1">'B.BAYAN START LİSTE'!$A$1:$F$35</definedName>
    <definedName name="_xlnm.Print_Area" localSheetId="3">'B.BAYAN tur takip'!$A$1:$N$18</definedName>
    <definedName name="_xlnm.Print_Area" localSheetId="6">'B.ERKEK FERDİ SONUÇ'!$A$1:$H$45</definedName>
    <definedName name="_xlnm.Print_Area" localSheetId="5">'B.ERKEK START LİSTE'!$A$1:$F$35</definedName>
    <definedName name="_xlnm.Print_Area" localSheetId="7">'B.ERKEK tur takip'!$A$1:$G$18</definedName>
    <definedName name="_xlnm.Print_Titles" localSheetId="2">'B.BAYAN FERDİ SONUÇ'!$4:$5</definedName>
    <definedName name="_xlnm.Print_Titles" localSheetId="1">'B.BAYAN START LİSTE'!$4:$5</definedName>
    <definedName name="_xlnm.Print_Titles" localSheetId="3">'B.BAYAN tur takip'!$2:$2</definedName>
    <definedName name="_xlnm.Print_Titles" localSheetId="6">'B.ERKEK FERDİ SONUÇ'!$4:$5</definedName>
    <definedName name="_xlnm.Print_Titles" localSheetId="5">'B.ERKEK START LİSTE'!$4:$5</definedName>
    <definedName name="_xlnm.Print_Titles" localSheetId="7">'B.ERKEK tur takip'!$2:$2</definedName>
  </definedNames>
  <calcPr fullCalcOnLoad="1"/>
</workbook>
</file>

<file path=xl/sharedStrings.xml><?xml version="1.0" encoding="utf-8"?>
<sst xmlns="http://schemas.openxmlformats.org/spreadsheetml/2006/main" count="127" uniqueCount="60">
  <si>
    <t>Sıra No</t>
  </si>
  <si>
    <t>Göğüs No</t>
  </si>
  <si>
    <t>Doğum Tarihi</t>
  </si>
  <si>
    <t>Adı Soyadı</t>
  </si>
  <si>
    <t>Derecesi</t>
  </si>
  <si>
    <t>Takım
Ferdi</t>
  </si>
  <si>
    <t>Yarışma Adı  :</t>
  </si>
  <si>
    <t>Mesafe  :</t>
  </si>
  <si>
    <t>Kategori  :</t>
  </si>
  <si>
    <t>Yarışma Yeri  :</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</si>
  <si>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</si>
  <si>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</si>
  <si>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</si>
  <si>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</si>
  <si>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</si>
  <si>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</si>
  <si>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</si>
  <si>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</si>
  <si>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</si>
  <si>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</si>
  <si>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</si>
  <si>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</si>
  <si>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rPr>
        <b/>
        <sz val="14"/>
        <color indexed="8"/>
        <rFont val="Cambria"/>
        <family val="1"/>
      </rPr>
      <t xml:space="preserve">Türkiye Atletizm Federasyonu
</t>
    </r>
    <r>
      <rPr>
        <b/>
        <sz val="14"/>
        <color indexed="10"/>
        <rFont val="Cambria"/>
        <family val="1"/>
      </rPr>
      <t xml:space="preserve">İzmir </t>
    </r>
    <r>
      <rPr>
        <b/>
        <sz val="12"/>
        <color indexed="10"/>
        <rFont val="Cambria"/>
        <family val="1"/>
      </rPr>
      <t>Atletizm İl Temsilciliği</t>
    </r>
  </si>
  <si>
    <t>Yürüyüş Türkiye Şampiyonası</t>
  </si>
  <si>
    <t>15 Km.</t>
  </si>
  <si>
    <t>Büyük Bayanlar</t>
  </si>
  <si>
    <t>İzmir</t>
  </si>
  <si>
    <t>Büyük Erkekler</t>
  </si>
  <si>
    <t>İli</t>
  </si>
  <si>
    <t>ESRA OTLU</t>
  </si>
  <si>
    <t>ANKARA</t>
  </si>
  <si>
    <t>SEREN OĞUZ</t>
  </si>
  <si>
    <t>BALIKESİR</t>
  </si>
  <si>
    <t>EBRU BOZÖŞ</t>
  </si>
  <si>
    <t>DİYARBAKIR</t>
  </si>
  <si>
    <t>HÜLYA FANSA</t>
  </si>
  <si>
    <t>HATAY</t>
  </si>
  <si>
    <t>FATMA ALMA</t>
  </si>
  <si>
    <t>SABAHAT AKPINAR</t>
  </si>
  <si>
    <t>YASEMİN FANSA</t>
  </si>
  <si>
    <t>ESRA DOĞRUCA</t>
  </si>
  <si>
    <t>GAMZE ÖZGÖR</t>
  </si>
  <si>
    <t>İZMİR</t>
  </si>
  <si>
    <t>GÜLŞEN KILINÇ</t>
  </si>
  <si>
    <t>SAMSUN</t>
  </si>
  <si>
    <t>NERGİS ADAŞ</t>
  </si>
  <si>
    <t>NARİN SAĞLAM</t>
  </si>
  <si>
    <t>ŞANLIURFA</t>
  </si>
  <si>
    <t>IŞILAY NUR KOÇ</t>
  </si>
  <si>
    <t>MALATYA</t>
  </si>
  <si>
    <t>F</t>
  </si>
  <si>
    <t>MERT ATLI</t>
  </si>
  <si>
    <t>ÖZGÜR OZAN PAMUK</t>
  </si>
  <si>
    <t>ERSİN TACİR</t>
  </si>
  <si>
    <t>SERKAN DOĞAN</t>
  </si>
  <si>
    <t>MEHMET HAN</t>
  </si>
  <si>
    <t>BURAK ÇETİNKAYA</t>
  </si>
  <si>
    <t>Tur</t>
  </si>
  <si>
    <t>BAYAN</t>
  </si>
  <si>
    <t>ERKEKLER</t>
  </si>
</sst>
</file>

<file path=xl/styles.xml><?xml version="1.0" encoding="utf-8"?>
<styleSheet xmlns="http://schemas.openxmlformats.org/spreadsheetml/2006/main">
  <numFmts count="3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41F]d\ mmmm\ yyyy\ dddd"/>
    <numFmt numFmtId="188" formatCode="00\:00\:00"/>
    <numFmt numFmtId="189" formatCode="0\:00\:00"/>
  </numFmts>
  <fonts count="60">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sz val="12"/>
      <color indexed="10"/>
      <name val="Cambria"/>
      <family val="1"/>
    </font>
    <font>
      <b/>
      <sz val="18"/>
      <name val="Cambria"/>
      <family val="1"/>
    </font>
    <font>
      <b/>
      <sz val="14"/>
      <color indexed="8"/>
      <name val="Cambria"/>
      <family val="1"/>
    </font>
    <font>
      <b/>
      <sz val="14"/>
      <color indexed="10"/>
      <name val="Cambria"/>
      <family val="1"/>
    </font>
    <font>
      <b/>
      <sz val="18"/>
      <color indexed="10"/>
      <name val="Cambria"/>
      <family val="1"/>
    </font>
    <font>
      <b/>
      <sz val="9"/>
      <name val="Cambria"/>
      <family val="1"/>
    </font>
    <font>
      <b/>
      <sz val="8"/>
      <name val="Cambria"/>
      <family val="1"/>
    </font>
    <font>
      <sz val="10"/>
      <name val="Cambria"/>
      <family val="1"/>
    </font>
    <font>
      <sz val="12"/>
      <name val="Cambria"/>
      <family val="1"/>
    </font>
    <font>
      <b/>
      <sz val="22"/>
      <color indexed="56"/>
      <name val="Cambria"/>
      <family val="1"/>
    </font>
    <font>
      <b/>
      <sz val="11"/>
      <color indexed="8"/>
      <name val="Cambria"/>
      <family val="1"/>
    </font>
    <font>
      <b/>
      <sz val="10"/>
      <color indexed="10"/>
      <name val="Cambria"/>
      <family val="1"/>
    </font>
    <font>
      <sz val="12"/>
      <color indexed="8"/>
      <name val="Cambria"/>
      <family val="1"/>
    </font>
    <font>
      <b/>
      <sz val="10"/>
      <color indexed="56"/>
      <name val="Cambria"/>
      <family val="1"/>
    </font>
    <font>
      <b/>
      <sz val="12"/>
      <color indexed="30"/>
      <name val="Cambria"/>
      <family val="1"/>
    </font>
    <font>
      <b/>
      <sz val="12"/>
      <color indexed="56"/>
      <name val="Cambria"/>
      <family val="1"/>
    </font>
    <font>
      <b/>
      <sz val="11"/>
      <color indexed="30"/>
      <name val="Cambria"/>
      <family val="1"/>
    </font>
    <font>
      <b/>
      <sz val="12"/>
      <color indexed="8"/>
      <name val="Cambria"/>
      <family val="1"/>
    </font>
    <font>
      <b/>
      <sz val="20"/>
      <color indexed="30"/>
      <name val="Cambria"/>
      <family val="1"/>
    </font>
    <font>
      <b/>
      <sz val="12"/>
      <name val="Cambria"/>
      <family val="1"/>
    </font>
    <font>
      <b/>
      <sz val="14"/>
      <color indexed="30"/>
      <name val="Cambria"/>
      <family val="1"/>
    </font>
    <font>
      <b/>
      <sz val="11"/>
      <name val="Cambria"/>
      <family val="1"/>
    </font>
    <font>
      <b/>
      <sz val="18"/>
      <color rgb="FF002060"/>
      <name val="Cambria"/>
      <family val="1"/>
    </font>
    <font>
      <b/>
      <sz val="22"/>
      <color rgb="FF002060"/>
      <name val="Cambria"/>
      <family val="1"/>
    </font>
    <font>
      <b/>
      <sz val="12"/>
      <color rgb="FFFF0000"/>
      <name val="Cambria"/>
      <family val="1"/>
    </font>
    <font>
      <b/>
      <sz val="11"/>
      <color theme="1"/>
      <name val="Cambria"/>
      <family val="1"/>
    </font>
    <font>
      <b/>
      <sz val="10"/>
      <color rgb="FFFF0000"/>
      <name val="Cambria"/>
      <family val="1"/>
    </font>
    <font>
      <b/>
      <sz val="10"/>
      <color rgb="FF002060"/>
      <name val="Cambria"/>
      <family val="1"/>
    </font>
    <font>
      <b/>
      <sz val="12"/>
      <color rgb="FF0070C0"/>
      <name val="Cambria"/>
      <family val="1"/>
    </font>
    <font>
      <b/>
      <sz val="12"/>
      <color rgb="FF002060"/>
      <name val="Cambria"/>
      <family val="1"/>
    </font>
    <font>
      <b/>
      <sz val="11"/>
      <color rgb="FF0070C0"/>
      <name val="Cambria"/>
      <family val="1"/>
    </font>
    <font>
      <b/>
      <sz val="12"/>
      <color theme="1"/>
      <name val="Cambria"/>
      <family val="1"/>
    </font>
    <font>
      <b/>
      <sz val="20"/>
      <color rgb="FF0070C0"/>
      <name val="Cambria"/>
      <family val="1"/>
    </font>
    <font>
      <b/>
      <sz val="14"/>
      <color rgb="FF0070C0"/>
      <name val="Cambria"/>
      <family val="1"/>
    </font>
    <font>
      <b/>
      <sz val="14"/>
      <color theme="1"/>
      <name val="Cambria"/>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rgb="FFD9FFFF"/>
        <bgColor indexed="64"/>
      </patternFill>
    </fill>
    <fill>
      <patternFill patternType="solid">
        <fgColor indexed="9"/>
        <bgColor indexed="64"/>
      </patternFill>
    </fill>
    <fill>
      <patternFill patternType="solid">
        <fgColor rgb="FFFFFFCC"/>
        <bgColor indexed="64"/>
      </patternFill>
    </fill>
    <fill>
      <patternFill patternType="solid">
        <fgColor rgb="FFFFFFDD"/>
        <bgColor indexed="64"/>
      </patternFill>
    </fill>
    <fill>
      <patternFill patternType="solid">
        <fgColor rgb="FFF3FBFF"/>
        <bgColor indexed="64"/>
      </patternFill>
    </fill>
  </fills>
  <borders count="35">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style="thin"/>
      <right style="thin"/>
      <top style="thin"/>
      <bottom style="hair"/>
    </border>
    <border>
      <left/>
      <right style="thin"/>
      <top style="thin"/>
      <bottom style="hair"/>
    </border>
    <border>
      <left style="thin"/>
      <right style="thin"/>
      <top style="hair"/>
      <bottom style="hair"/>
    </border>
    <border>
      <left/>
      <right style="thin"/>
      <top style="hair"/>
      <bottom style="hair"/>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thin"/>
      <top/>
      <bottom style="hair"/>
    </border>
    <border>
      <left/>
      <right/>
      <top style="thin"/>
      <bottom style="thin"/>
    </border>
    <border>
      <left/>
      <right style="thin"/>
      <top style="thin"/>
      <bottom style="thin"/>
    </border>
    <border>
      <left/>
      <right/>
      <top/>
      <bottom style="thin"/>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style="thin"/>
      <top style="thin"/>
      <bottom>
        <color indexed="63"/>
      </bottom>
    </border>
    <border>
      <left style="thin"/>
      <right style="thin"/>
      <top>
        <color indexed="63"/>
      </top>
      <bottom style="hair"/>
    </border>
    <border>
      <left style="thin"/>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08">
    <xf numFmtId="0" fontId="0" fillId="0" borderId="0" xfId="0" applyAlignment="1">
      <alignment/>
    </xf>
    <xf numFmtId="0" fontId="32" fillId="0" borderId="0" xfId="0" applyFont="1" applyAlignment="1">
      <alignment vertical="center"/>
    </xf>
    <xf numFmtId="0" fontId="32" fillId="0" borderId="0" xfId="0" applyFont="1" applyAlignment="1">
      <alignment horizontal="center" vertical="center"/>
    </xf>
    <xf numFmtId="180" fontId="32" fillId="0" borderId="0" xfId="0" applyNumberFormat="1" applyFont="1" applyAlignment="1">
      <alignment vertical="center"/>
    </xf>
    <xf numFmtId="0" fontId="32" fillId="0" borderId="0" xfId="0" applyFont="1" applyBorder="1" applyAlignment="1">
      <alignment vertical="center" wrapText="1"/>
    </xf>
    <xf numFmtId="0" fontId="32" fillId="0" borderId="0" xfId="0" applyFont="1" applyBorder="1" applyAlignment="1">
      <alignment/>
    </xf>
    <xf numFmtId="0" fontId="32" fillId="0" borderId="0" xfId="0" applyFont="1" applyAlignment="1">
      <alignment horizontal="left" vertical="center"/>
    </xf>
    <xf numFmtId="0" fontId="32" fillId="0" borderId="0" xfId="0" applyFont="1" applyFill="1" applyAlignment="1">
      <alignmen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0" fontId="22" fillId="24" borderId="10"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0"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0" xfId="0" applyBorder="1" applyAlignment="1" applyProtection="1">
      <alignment horizontal="center" vertical="center" wrapText="1"/>
      <protection hidden="1"/>
    </xf>
    <xf numFmtId="0" fontId="20" fillId="0" borderId="10" xfId="0" applyFont="1" applyBorder="1" applyAlignment="1" applyProtection="1">
      <alignment horizont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33" fillId="0" borderId="11" xfId="0" applyFont="1" applyFill="1" applyBorder="1" applyAlignment="1">
      <alignment horizontal="center" vertical="center"/>
    </xf>
    <xf numFmtId="0" fontId="33" fillId="0" borderId="12" xfId="0" applyFont="1" applyFill="1" applyBorder="1" applyAlignment="1">
      <alignment horizontal="left" vertical="center"/>
    </xf>
    <xf numFmtId="0" fontId="33" fillId="0" borderId="12" xfId="0" applyFont="1" applyFill="1" applyBorder="1" applyAlignment="1">
      <alignment horizontal="left" vertical="center" shrinkToFit="1"/>
    </xf>
    <xf numFmtId="0" fontId="33" fillId="0" borderId="12" xfId="0" applyFont="1" applyFill="1" applyBorder="1" applyAlignment="1">
      <alignment horizontal="center" vertical="center" wrapText="1"/>
    </xf>
    <xf numFmtId="14" fontId="33" fillId="0" borderId="12" xfId="0" applyNumberFormat="1" applyFont="1" applyFill="1" applyBorder="1" applyAlignment="1">
      <alignment horizontal="center" vertical="center"/>
    </xf>
    <xf numFmtId="0" fontId="33" fillId="0" borderId="13" xfId="0" applyFont="1" applyFill="1" applyBorder="1" applyAlignment="1">
      <alignment horizontal="center" vertical="center"/>
    </xf>
    <xf numFmtId="0" fontId="33" fillId="0" borderId="14" xfId="0" applyFont="1" applyFill="1" applyBorder="1" applyAlignment="1">
      <alignment horizontal="left" vertical="center"/>
    </xf>
    <xf numFmtId="0" fontId="33" fillId="0" borderId="14" xfId="0" applyFont="1" applyFill="1" applyBorder="1" applyAlignment="1">
      <alignment horizontal="left" vertical="center" shrinkToFit="1"/>
    </xf>
    <xf numFmtId="0" fontId="33" fillId="0" borderId="14" xfId="0" applyFont="1" applyFill="1" applyBorder="1" applyAlignment="1">
      <alignment horizontal="center" vertical="center" wrapText="1"/>
    </xf>
    <xf numFmtId="14" fontId="33" fillId="0" borderId="14" xfId="0" applyNumberFormat="1" applyFont="1" applyFill="1" applyBorder="1" applyAlignment="1">
      <alignment horizontal="center" vertical="center"/>
    </xf>
    <xf numFmtId="0" fontId="33" fillId="0" borderId="0" xfId="0" applyFont="1" applyFill="1" applyAlignment="1">
      <alignment vertical="center"/>
    </xf>
    <xf numFmtId="0" fontId="29" fillId="25" borderId="15" xfId="0" applyFont="1" applyFill="1" applyBorder="1" applyAlignment="1" applyProtection="1">
      <alignment vertical="center"/>
      <protection hidden="1"/>
    </xf>
    <xf numFmtId="0" fontId="29" fillId="25" borderId="0" xfId="0" applyFont="1" applyFill="1" applyBorder="1" applyAlignment="1" applyProtection="1">
      <alignment vertical="center"/>
      <protection hidden="1"/>
    </xf>
    <xf numFmtId="0" fontId="29" fillId="25" borderId="16" xfId="0" applyFont="1" applyFill="1" applyBorder="1" applyAlignment="1" applyProtection="1">
      <alignment vertical="center"/>
      <protection hidden="1"/>
    </xf>
    <xf numFmtId="0" fontId="47" fillId="25" borderId="15" xfId="0" applyFont="1" applyFill="1" applyBorder="1" applyAlignment="1" applyProtection="1">
      <alignment vertical="center"/>
      <protection hidden="1"/>
    </xf>
    <xf numFmtId="0" fontId="48" fillId="25" borderId="0" xfId="0" applyFont="1" applyFill="1" applyBorder="1" applyAlignment="1" applyProtection="1">
      <alignment horizontal="center" vertical="center"/>
      <protection hidden="1"/>
    </xf>
    <xf numFmtId="0" fontId="47" fillId="25" borderId="16" xfId="0" applyFont="1" applyFill="1" applyBorder="1" applyAlignment="1" applyProtection="1">
      <alignment vertical="center"/>
      <protection hidden="1"/>
    </xf>
    <xf numFmtId="0" fontId="29" fillId="25" borderId="0" xfId="0" applyFont="1" applyFill="1" applyBorder="1" applyAlignment="1" applyProtection="1">
      <alignment horizontal="center" vertical="center"/>
      <protection hidden="1"/>
    </xf>
    <xf numFmtId="0" fontId="29" fillId="25" borderId="17" xfId="0" applyFont="1" applyFill="1" applyBorder="1" applyAlignment="1" applyProtection="1">
      <alignment vertical="center"/>
      <protection hidden="1"/>
    </xf>
    <xf numFmtId="0" fontId="29" fillId="25" borderId="18" xfId="0" applyFont="1" applyFill="1" applyBorder="1" applyAlignment="1" applyProtection="1">
      <alignment vertical="center"/>
      <protection hidden="1"/>
    </xf>
    <xf numFmtId="0" fontId="29" fillId="25" borderId="19" xfId="0" applyFont="1" applyFill="1" applyBorder="1" applyAlignment="1" applyProtection="1">
      <alignment vertical="center"/>
      <protection hidden="1"/>
    </xf>
    <xf numFmtId="0" fontId="49" fillId="25" borderId="15" xfId="0" applyFont="1" applyFill="1" applyBorder="1" applyAlignment="1" applyProtection="1">
      <alignment horizontal="right" vertical="center" wrapText="1"/>
      <protection hidden="1"/>
    </xf>
    <xf numFmtId="181" fontId="50" fillId="25" borderId="0" xfId="0" applyNumberFormat="1" applyFont="1" applyFill="1" applyBorder="1" applyAlignment="1" applyProtection="1">
      <alignment horizontal="left" vertical="center" wrapText="1"/>
      <protection hidden="1"/>
    </xf>
    <xf numFmtId="181" fontId="50" fillId="25" borderId="16" xfId="0" applyNumberFormat="1" applyFont="1" applyFill="1" applyBorder="1" applyAlignment="1" applyProtection="1">
      <alignment horizontal="left" vertical="center" wrapText="1"/>
      <protection hidden="1"/>
    </xf>
    <xf numFmtId="0" fontId="30" fillId="25" borderId="20" xfId="0" applyFont="1" applyFill="1" applyBorder="1" applyAlignment="1" applyProtection="1">
      <alignment horizontal="left" vertical="center"/>
      <protection hidden="1"/>
    </xf>
    <xf numFmtId="0" fontId="30" fillId="25" borderId="21" xfId="0" applyFont="1" applyFill="1" applyBorder="1" applyAlignment="1" applyProtection="1">
      <alignment vertical="center" wrapText="1"/>
      <protection hidden="1"/>
    </xf>
    <xf numFmtId="0" fontId="31" fillId="25" borderId="22" xfId="0" applyFont="1" applyFill="1" applyBorder="1" applyAlignment="1" applyProtection="1">
      <alignment vertical="center"/>
      <protection hidden="1"/>
    </xf>
    <xf numFmtId="0" fontId="49" fillId="0" borderId="12" xfId="0" applyFont="1" applyFill="1" applyBorder="1" applyAlignment="1">
      <alignment horizontal="center" vertical="center"/>
    </xf>
    <xf numFmtId="0" fontId="49" fillId="0" borderId="14" xfId="0" applyFont="1" applyFill="1" applyBorder="1" applyAlignment="1">
      <alignment horizontal="center" vertical="center"/>
    </xf>
    <xf numFmtId="0" fontId="51" fillId="0" borderId="0" xfId="0" applyFont="1" applyFill="1" applyAlignment="1">
      <alignment horizontal="center" vertical="center"/>
    </xf>
    <xf numFmtId="0" fontId="33" fillId="0" borderId="0" xfId="0" applyFont="1" applyAlignment="1">
      <alignment vertical="center"/>
    </xf>
    <xf numFmtId="0" fontId="37" fillId="26" borderId="13" xfId="0" applyFont="1" applyFill="1" applyBorder="1" applyAlignment="1" applyProtection="1">
      <alignment horizontal="center" vertical="center"/>
      <protection hidden="1"/>
    </xf>
    <xf numFmtId="0" fontId="33" fillId="27" borderId="14" xfId="0" applyFont="1" applyFill="1" applyBorder="1" applyAlignment="1" applyProtection="1">
      <alignment horizontal="center" vertical="center"/>
      <protection locked="0"/>
    </xf>
    <xf numFmtId="0" fontId="33" fillId="26" borderId="14" xfId="0" applyFont="1" applyFill="1" applyBorder="1" applyAlignment="1" applyProtection="1">
      <alignment horizontal="left" vertical="center" shrinkToFit="1"/>
      <protection hidden="1"/>
    </xf>
    <xf numFmtId="0" fontId="33" fillId="26" borderId="14" xfId="0" applyFont="1" applyFill="1" applyBorder="1" applyAlignment="1" applyProtection="1">
      <alignment horizontal="center" vertical="center"/>
      <protection hidden="1"/>
    </xf>
    <xf numFmtId="14" fontId="33" fillId="26" borderId="14" xfId="0" applyNumberFormat="1" applyFont="1" applyFill="1" applyBorder="1" applyAlignment="1" applyProtection="1">
      <alignment horizontal="center" vertical="center"/>
      <protection hidden="1"/>
    </xf>
    <xf numFmtId="0" fontId="33" fillId="26" borderId="23" xfId="0" applyFont="1" applyFill="1" applyBorder="1" applyAlignment="1" applyProtection="1">
      <alignment horizontal="center" vertical="center"/>
      <protection hidden="1"/>
    </xf>
    <xf numFmtId="0" fontId="52" fillId="28" borderId="10" xfId="0" applyFont="1" applyFill="1" applyBorder="1" applyAlignment="1">
      <alignment horizontal="center" vertical="center" wrapText="1"/>
    </xf>
    <xf numFmtId="0" fontId="52" fillId="28" borderId="24" xfId="0" applyFont="1" applyFill="1" applyBorder="1" applyAlignment="1">
      <alignment horizontal="center" vertical="center" wrapText="1"/>
    </xf>
    <xf numFmtId="14" fontId="52" fillId="28" borderId="10" xfId="0" applyNumberFormat="1" applyFont="1" applyFill="1" applyBorder="1" applyAlignment="1">
      <alignment horizontal="center" vertical="center" wrapText="1"/>
    </xf>
    <xf numFmtId="0" fontId="52" fillId="28" borderId="25" xfId="0" applyFont="1" applyFill="1" applyBorder="1" applyAlignment="1">
      <alignment horizontal="center" vertical="center" wrapText="1"/>
    </xf>
    <xf numFmtId="14" fontId="52" fillId="28" borderId="25" xfId="0" applyNumberFormat="1" applyFont="1" applyFill="1" applyBorder="1" applyAlignment="1">
      <alignment horizontal="center" vertical="center" wrapText="1"/>
    </xf>
    <xf numFmtId="184" fontId="53" fillId="29" borderId="26" xfId="0" applyNumberFormat="1" applyFont="1" applyFill="1" applyBorder="1" applyAlignment="1">
      <alignment horizontal="center" vertical="center"/>
    </xf>
    <xf numFmtId="184" fontId="53" fillId="29" borderId="26" xfId="0" applyNumberFormat="1" applyFont="1" applyFill="1" applyBorder="1" applyAlignment="1">
      <alignment vertical="center"/>
    </xf>
    <xf numFmtId="184" fontId="53" fillId="29" borderId="0" xfId="0" applyNumberFormat="1" applyFont="1" applyFill="1" applyBorder="1" applyAlignment="1">
      <alignment horizontal="left" vertical="center"/>
    </xf>
    <xf numFmtId="0" fontId="54" fillId="29" borderId="15" xfId="0" applyFont="1" applyFill="1" applyBorder="1" applyAlignment="1" applyProtection="1">
      <alignment horizontal="right" vertical="center" wrapText="1"/>
      <protection hidden="1"/>
    </xf>
    <xf numFmtId="0" fontId="54" fillId="29" borderId="15" xfId="0" applyFont="1" applyFill="1" applyBorder="1" applyAlignment="1" applyProtection="1">
      <alignment horizontal="right" vertical="center"/>
      <protection hidden="1"/>
    </xf>
    <xf numFmtId="0" fontId="54" fillId="29" borderId="17" xfId="0" applyFont="1" applyFill="1" applyBorder="1" applyAlignment="1" applyProtection="1">
      <alignment horizontal="right" vertical="center" wrapText="1"/>
      <protection hidden="1"/>
    </xf>
    <xf numFmtId="184" fontId="53" fillId="29" borderId="26" xfId="0" applyNumberFormat="1" applyFont="1" applyFill="1" applyBorder="1" applyAlignment="1">
      <alignment horizontal="center" vertical="center"/>
    </xf>
    <xf numFmtId="189" fontId="52" fillId="28" borderId="25" xfId="0" applyNumberFormat="1" applyFont="1" applyFill="1" applyBorder="1" applyAlignment="1">
      <alignment horizontal="center" vertical="center" wrapText="1"/>
    </xf>
    <xf numFmtId="189" fontId="33" fillId="27" borderId="14" xfId="0" applyNumberFormat="1" applyFont="1" applyFill="1" applyBorder="1" applyAlignment="1" applyProtection="1">
      <alignment horizontal="center" vertical="center"/>
      <protection locked="0"/>
    </xf>
    <xf numFmtId="189" fontId="32" fillId="0" borderId="0" xfId="0" applyNumberFormat="1" applyFont="1" applyAlignment="1">
      <alignment horizontal="center" vertical="center"/>
    </xf>
    <xf numFmtId="0" fontId="53" fillId="29" borderId="27" xfId="0" applyFont="1" applyFill="1" applyBorder="1" applyAlignment="1" applyProtection="1">
      <alignment horizontal="left" vertical="center" wrapText="1"/>
      <protection locked="0"/>
    </xf>
    <xf numFmtId="0" fontId="53" fillId="29" borderId="28" xfId="0" applyFont="1" applyFill="1" applyBorder="1" applyAlignment="1" applyProtection="1">
      <alignment horizontal="left" vertical="center" wrapText="1"/>
      <protection locked="0"/>
    </xf>
    <xf numFmtId="184" fontId="55" fillId="29" borderId="27" xfId="0" applyNumberFormat="1" applyFont="1" applyFill="1" applyBorder="1" applyAlignment="1" applyProtection="1">
      <alignment horizontal="left" vertical="center" wrapText="1"/>
      <protection locked="0"/>
    </xf>
    <xf numFmtId="184" fontId="55" fillId="29" borderId="28" xfId="0" applyNumberFormat="1" applyFont="1" applyFill="1" applyBorder="1" applyAlignment="1" applyProtection="1">
      <alignment horizontal="left" vertical="center" wrapText="1"/>
      <protection locked="0"/>
    </xf>
    <xf numFmtId="0" fontId="26" fillId="25" borderId="29" xfId="0" applyFont="1" applyFill="1" applyBorder="1" applyAlignment="1" applyProtection="1">
      <alignment horizontal="center" wrapText="1"/>
      <protection hidden="1"/>
    </xf>
    <xf numFmtId="0" fontId="26" fillId="25" borderId="30" xfId="0" applyFont="1" applyFill="1" applyBorder="1" applyAlignment="1" applyProtection="1">
      <alignment horizontal="center" wrapText="1"/>
      <protection hidden="1"/>
    </xf>
    <xf numFmtId="0" fontId="26" fillId="25" borderId="31" xfId="0" applyFont="1" applyFill="1" applyBorder="1" applyAlignment="1" applyProtection="1">
      <alignment horizontal="center" wrapText="1"/>
      <protection hidden="1"/>
    </xf>
    <xf numFmtId="0" fontId="56" fillId="25" borderId="15" xfId="0" applyFont="1" applyFill="1" applyBorder="1" applyAlignment="1" applyProtection="1">
      <alignment horizontal="center" vertical="center" wrapText="1"/>
      <protection locked="0"/>
    </xf>
    <xf numFmtId="0" fontId="56" fillId="25" borderId="0" xfId="0" applyFont="1" applyFill="1" applyBorder="1" applyAlignment="1" applyProtection="1">
      <alignment horizontal="center" vertical="center"/>
      <protection locked="0"/>
    </xf>
    <xf numFmtId="0" fontId="56" fillId="25" borderId="16" xfId="0" applyFont="1" applyFill="1" applyBorder="1" applyAlignment="1" applyProtection="1">
      <alignment horizontal="center" vertical="center"/>
      <protection locked="0"/>
    </xf>
    <xf numFmtId="0" fontId="56" fillId="25" borderId="15" xfId="0" applyFont="1" applyFill="1" applyBorder="1" applyAlignment="1" applyProtection="1">
      <alignment horizontal="center" vertical="center"/>
      <protection hidden="1"/>
    </xf>
    <xf numFmtId="0" fontId="56" fillId="25" borderId="0" xfId="0" applyFont="1" applyFill="1" applyBorder="1" applyAlignment="1" applyProtection="1">
      <alignment horizontal="center" vertical="center"/>
      <protection hidden="1"/>
    </xf>
    <xf numFmtId="0" fontId="56" fillId="25" borderId="16" xfId="0" applyFont="1" applyFill="1" applyBorder="1" applyAlignment="1" applyProtection="1">
      <alignment horizontal="center" vertical="center"/>
      <protection hidden="1"/>
    </xf>
    <xf numFmtId="0" fontId="57" fillId="25" borderId="15" xfId="0" applyFont="1" applyFill="1" applyBorder="1" applyAlignment="1" applyProtection="1">
      <alignment horizontal="center" vertical="center" wrapText="1"/>
      <protection hidden="1"/>
    </xf>
    <xf numFmtId="0" fontId="57" fillId="25" borderId="0" xfId="0" applyFont="1" applyFill="1" applyBorder="1" applyAlignment="1" applyProtection="1">
      <alignment horizontal="center" vertical="center"/>
      <protection hidden="1"/>
    </xf>
    <xf numFmtId="0" fontId="57" fillId="25" borderId="16" xfId="0" applyFont="1" applyFill="1" applyBorder="1" applyAlignment="1" applyProtection="1">
      <alignment horizontal="center" vertical="center"/>
      <protection hidden="1"/>
    </xf>
    <xf numFmtId="0" fontId="57" fillId="25" borderId="15" xfId="0" applyFont="1" applyFill="1" applyBorder="1" applyAlignment="1" applyProtection="1">
      <alignment horizontal="center" vertical="center"/>
      <protection hidden="1"/>
    </xf>
    <xf numFmtId="0" fontId="53" fillId="29" borderId="0" xfId="0" applyFont="1" applyFill="1" applyBorder="1" applyAlignment="1">
      <alignment horizontal="left" vertical="center"/>
    </xf>
    <xf numFmtId="0" fontId="44" fillId="29" borderId="0" xfId="0" applyFont="1" applyFill="1" applyAlignment="1">
      <alignment horizontal="center" vertical="center" wrapText="1"/>
    </xf>
    <xf numFmtId="0" fontId="44" fillId="29" borderId="0" xfId="0" applyFont="1" applyFill="1" applyAlignment="1">
      <alignment horizontal="center" vertical="center"/>
    </xf>
    <xf numFmtId="0" fontId="58" fillId="28" borderId="0" xfId="0" applyFont="1" applyFill="1" applyAlignment="1">
      <alignment horizontal="center" vertical="center" wrapText="1"/>
    </xf>
    <xf numFmtId="180" fontId="59" fillId="29" borderId="0" xfId="0" applyNumberFormat="1" applyFont="1" applyFill="1" applyAlignment="1">
      <alignment horizontal="center" vertical="center" wrapText="1"/>
    </xf>
    <xf numFmtId="184" fontId="53" fillId="29" borderId="26" xfId="0" applyNumberFormat="1" applyFont="1" applyFill="1" applyBorder="1" applyAlignment="1">
      <alignment horizontal="left" vertical="center"/>
    </xf>
    <xf numFmtId="0" fontId="46" fillId="29" borderId="0" xfId="0" applyFont="1" applyFill="1" applyAlignment="1">
      <alignment horizontal="center" vertical="center" wrapText="1"/>
    </xf>
    <xf numFmtId="0" fontId="58" fillId="28" borderId="0" xfId="0" applyNumberFormat="1" applyFont="1" applyFill="1" applyAlignment="1">
      <alignment horizontal="center" vertical="center" wrapText="1"/>
    </xf>
    <xf numFmtId="0" fontId="56" fillId="29" borderId="0" xfId="0" applyNumberFormat="1" applyFont="1" applyFill="1" applyAlignment="1">
      <alignment horizontal="center" vertical="center" wrapText="1"/>
    </xf>
    <xf numFmtId="184" fontId="53" fillId="29" borderId="26" xfId="0" applyNumberFormat="1" applyFont="1" applyFill="1" applyBorder="1" applyAlignment="1">
      <alignment horizontal="center" vertical="center"/>
    </xf>
    <xf numFmtId="0" fontId="52" fillId="28" borderId="32" xfId="0" applyFont="1" applyFill="1" applyBorder="1" applyAlignment="1">
      <alignment horizontal="center" vertical="center" wrapText="1"/>
    </xf>
    <xf numFmtId="0" fontId="52" fillId="28" borderId="33" xfId="0" applyFont="1" applyFill="1" applyBorder="1" applyAlignment="1">
      <alignment horizontal="center" vertical="center" wrapText="1"/>
    </xf>
    <xf numFmtId="0" fontId="52" fillId="28" borderId="34" xfId="0" applyFont="1" applyFill="1" applyBorder="1" applyAlignment="1">
      <alignment horizontal="center" vertical="center" wrapText="1"/>
    </xf>
    <xf numFmtId="0" fontId="52" fillId="28" borderId="24" xfId="0" applyFont="1" applyFill="1" applyBorder="1" applyAlignment="1">
      <alignment horizontal="center" vertical="center" wrapText="1"/>
    </xf>
    <xf numFmtId="0" fontId="54" fillId="28" borderId="34" xfId="0" applyFont="1" applyFill="1" applyBorder="1" applyAlignment="1">
      <alignment horizontal="center" vertical="center" wrapText="1"/>
    </xf>
    <xf numFmtId="0" fontId="54" fillId="28" borderId="24" xfId="0" applyFont="1" applyFill="1" applyBorder="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1</xdr:col>
      <xdr:colOff>704850</xdr:colOff>
      <xdr:row>2</xdr:row>
      <xdr:rowOff>257175</xdr:rowOff>
    </xdr:from>
    <xdr:to>
      <xdr:col>1</xdr:col>
      <xdr:colOff>1466850</xdr:colOff>
      <xdr:row>5</xdr:row>
      <xdr:rowOff>0</xdr:rowOff>
    </xdr:to>
    <xdr:pic>
      <xdr:nvPicPr>
        <xdr:cNvPr id="4" name="irc_mi" descr="http://www.tsyd.org/resim/taf_logo(8).jpg"/>
        <xdr:cNvPicPr preferRelativeResize="1">
          <a:picLocks noChangeAspect="1"/>
        </xdr:cNvPicPr>
      </xdr:nvPicPr>
      <xdr:blipFill>
        <a:blip r:embed="rId2"/>
        <a:stretch>
          <a:fillRect/>
        </a:stretch>
      </xdr:blipFill>
      <xdr:spPr>
        <a:xfrm>
          <a:off x="3019425" y="1104900"/>
          <a:ext cx="762000"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0</xdr:row>
      <xdr:rowOff>228600</xdr:rowOff>
    </xdr:from>
    <xdr:to>
      <xdr:col>2</xdr:col>
      <xdr:colOff>781050</xdr:colOff>
      <xdr:row>2</xdr:row>
      <xdr:rowOff>209550</xdr:rowOff>
    </xdr:to>
    <xdr:pic>
      <xdr:nvPicPr>
        <xdr:cNvPr id="1" name="irc_mi" descr="http://www.tsyd.org/resim/taf_logo(8).jpg"/>
        <xdr:cNvPicPr preferRelativeResize="1">
          <a:picLocks noChangeAspect="1"/>
        </xdr:cNvPicPr>
      </xdr:nvPicPr>
      <xdr:blipFill>
        <a:blip r:embed="rId1"/>
        <a:stretch>
          <a:fillRect/>
        </a:stretch>
      </xdr:blipFill>
      <xdr:spPr>
        <a:xfrm>
          <a:off x="857250" y="228600"/>
          <a:ext cx="84772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0</xdr:row>
      <xdr:rowOff>114300</xdr:rowOff>
    </xdr:from>
    <xdr:to>
      <xdr:col>2</xdr:col>
      <xdr:colOff>1171575</xdr:colOff>
      <xdr:row>2</xdr:row>
      <xdr:rowOff>161925</xdr:rowOff>
    </xdr:to>
    <xdr:pic>
      <xdr:nvPicPr>
        <xdr:cNvPr id="1" name="irc_mi" descr="http://www.tsyd.org/resim/taf_logo(8).jpg"/>
        <xdr:cNvPicPr preferRelativeResize="1">
          <a:picLocks noChangeAspect="1"/>
        </xdr:cNvPicPr>
      </xdr:nvPicPr>
      <xdr:blipFill>
        <a:blip r:embed="rId1"/>
        <a:stretch>
          <a:fillRect/>
        </a:stretch>
      </xdr:blipFill>
      <xdr:spPr>
        <a:xfrm>
          <a:off x="1200150" y="114300"/>
          <a:ext cx="847725" cy="723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1</xdr:col>
      <xdr:colOff>704850</xdr:colOff>
      <xdr:row>2</xdr:row>
      <xdr:rowOff>257175</xdr:rowOff>
    </xdr:from>
    <xdr:to>
      <xdr:col>1</xdr:col>
      <xdr:colOff>1466850</xdr:colOff>
      <xdr:row>5</xdr:row>
      <xdr:rowOff>0</xdr:rowOff>
    </xdr:to>
    <xdr:pic>
      <xdr:nvPicPr>
        <xdr:cNvPr id="4" name="irc_mi" descr="http://www.tsyd.org/resim/taf_logo(8).jpg"/>
        <xdr:cNvPicPr preferRelativeResize="1">
          <a:picLocks noChangeAspect="1"/>
        </xdr:cNvPicPr>
      </xdr:nvPicPr>
      <xdr:blipFill>
        <a:blip r:embed="rId2"/>
        <a:stretch>
          <a:fillRect/>
        </a:stretch>
      </xdr:blipFill>
      <xdr:spPr>
        <a:xfrm>
          <a:off x="3019425" y="1104900"/>
          <a:ext cx="762000"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0</xdr:row>
      <xdr:rowOff>228600</xdr:rowOff>
    </xdr:from>
    <xdr:to>
      <xdr:col>2</xdr:col>
      <xdr:colOff>781050</xdr:colOff>
      <xdr:row>2</xdr:row>
      <xdr:rowOff>209550</xdr:rowOff>
    </xdr:to>
    <xdr:pic>
      <xdr:nvPicPr>
        <xdr:cNvPr id="1" name="irc_mi" descr="http://www.tsyd.org/resim/taf_logo(8).jpg"/>
        <xdr:cNvPicPr preferRelativeResize="1">
          <a:picLocks noChangeAspect="1"/>
        </xdr:cNvPicPr>
      </xdr:nvPicPr>
      <xdr:blipFill>
        <a:blip r:embed="rId1"/>
        <a:stretch>
          <a:fillRect/>
        </a:stretch>
      </xdr:blipFill>
      <xdr:spPr>
        <a:xfrm>
          <a:off x="857250" y="228600"/>
          <a:ext cx="847725"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0</xdr:row>
      <xdr:rowOff>161925</xdr:rowOff>
    </xdr:from>
    <xdr:to>
      <xdr:col>2</xdr:col>
      <xdr:colOff>990600</xdr:colOff>
      <xdr:row>3</xdr:row>
      <xdr:rowOff>9525</xdr:rowOff>
    </xdr:to>
    <xdr:pic>
      <xdr:nvPicPr>
        <xdr:cNvPr id="1" name="irc_mi" descr="http://www.tsyd.org/resim/taf_logo(8).jpg"/>
        <xdr:cNvPicPr preferRelativeResize="1">
          <a:picLocks noChangeAspect="1"/>
        </xdr:cNvPicPr>
      </xdr:nvPicPr>
      <xdr:blipFill>
        <a:blip r:embed="rId1"/>
        <a:stretch>
          <a:fillRect/>
        </a:stretch>
      </xdr:blipFill>
      <xdr:spPr>
        <a:xfrm>
          <a:off x="1009650" y="161925"/>
          <a:ext cx="857250"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7">
      <selection activeCell="B4" sqref="B4"/>
    </sheetView>
  </sheetViews>
  <sheetFormatPr defaultColWidth="9.00390625" defaultRowHeight="12.75"/>
  <cols>
    <col min="1" max="2" width="30.375" style="19" customWidth="1"/>
    <col min="3" max="3" width="30.875" style="19" customWidth="1"/>
    <col min="4" max="7" width="6.75390625" style="19" customWidth="1"/>
    <col min="8" max="8" width="9.125" style="19" bestFit="1" customWidth="1"/>
    <col min="9" max="9" width="8.875" style="19" bestFit="1" customWidth="1"/>
    <col min="10" max="10" width="8.75390625" style="19" bestFit="1" customWidth="1"/>
    <col min="11" max="11" width="6.625" style="19" customWidth="1"/>
    <col min="12" max="12" width="6.75390625" style="19" customWidth="1"/>
    <col min="13" max="13" width="7.25390625" style="19" customWidth="1"/>
    <col min="14" max="14" width="7.00390625" style="19" customWidth="1"/>
    <col min="15" max="16384" width="9.125" style="19" customWidth="1"/>
  </cols>
  <sheetData>
    <row r="1" spans="1:3" ht="24" customHeight="1">
      <c r="A1" s="79"/>
      <c r="B1" s="80"/>
      <c r="C1" s="81"/>
    </row>
    <row r="2" spans="1:5" ht="42.75" customHeight="1">
      <c r="A2" s="82" t="s">
        <v>22</v>
      </c>
      <c r="B2" s="83"/>
      <c r="C2" s="84"/>
      <c r="D2" s="20"/>
      <c r="E2" s="20"/>
    </row>
    <row r="3" spans="1:5" ht="24.75" customHeight="1">
      <c r="A3" s="85"/>
      <c r="B3" s="86"/>
      <c r="C3" s="87"/>
      <c r="D3" s="21"/>
      <c r="E3" s="21"/>
    </row>
    <row r="4" spans="1:3" s="22" customFormat="1" ht="24.75" customHeight="1">
      <c r="A4" s="34"/>
      <c r="B4" s="35"/>
      <c r="C4" s="36"/>
    </row>
    <row r="5" spans="1:3" s="22" customFormat="1" ht="24.75" customHeight="1">
      <c r="A5" s="34"/>
      <c r="B5" s="35"/>
      <c r="C5" s="36"/>
    </row>
    <row r="6" spans="1:3" s="22" customFormat="1" ht="24.75" customHeight="1">
      <c r="A6" s="34"/>
      <c r="B6" s="35"/>
      <c r="C6" s="36"/>
    </row>
    <row r="7" spans="1:3" s="22" customFormat="1" ht="24.75" customHeight="1">
      <c r="A7" s="34"/>
      <c r="B7" s="35"/>
      <c r="C7" s="36"/>
    </row>
    <row r="8" spans="1:3" s="22" customFormat="1" ht="24.75" customHeight="1">
      <c r="A8" s="34"/>
      <c r="B8" s="35"/>
      <c r="C8" s="36"/>
    </row>
    <row r="9" spans="1:3" ht="22.5">
      <c r="A9" s="34"/>
      <c r="B9" s="35"/>
      <c r="C9" s="36"/>
    </row>
    <row r="10" spans="1:3" ht="22.5">
      <c r="A10" s="34"/>
      <c r="B10" s="35"/>
      <c r="C10" s="36"/>
    </row>
    <row r="11" spans="1:3" ht="22.5">
      <c r="A11" s="34"/>
      <c r="B11" s="35"/>
      <c r="C11" s="36"/>
    </row>
    <row r="12" spans="1:3" ht="22.5">
      <c r="A12" s="34"/>
      <c r="B12" s="35"/>
      <c r="C12" s="36"/>
    </row>
    <row r="13" spans="1:3" ht="22.5">
      <c r="A13" s="34"/>
      <c r="B13" s="35"/>
      <c r="C13" s="36"/>
    </row>
    <row r="14" spans="1:3" ht="22.5">
      <c r="A14" s="34"/>
      <c r="B14" s="35"/>
      <c r="C14" s="36"/>
    </row>
    <row r="15" spans="1:3" ht="22.5">
      <c r="A15" s="34"/>
      <c r="B15" s="35"/>
      <c r="C15" s="36"/>
    </row>
    <row r="16" spans="1:3" ht="22.5">
      <c r="A16" s="34"/>
      <c r="B16" s="35"/>
      <c r="C16" s="36"/>
    </row>
    <row r="17" spans="1:3" ht="22.5">
      <c r="A17" s="34"/>
      <c r="B17" s="35"/>
      <c r="C17" s="36"/>
    </row>
    <row r="18" spans="1:3" ht="18" customHeight="1">
      <c r="A18" s="88" t="str">
        <f>B24</f>
        <v>Yürüyüş Türkiye Şampiyonası</v>
      </c>
      <c r="B18" s="89"/>
      <c r="C18" s="90"/>
    </row>
    <row r="19" spans="1:3" ht="31.5" customHeight="1">
      <c r="A19" s="91"/>
      <c r="B19" s="89"/>
      <c r="C19" s="90"/>
    </row>
    <row r="20" spans="1:3" ht="25.5" customHeight="1">
      <c r="A20" s="37"/>
      <c r="B20" s="38" t="str">
        <f>B27</f>
        <v>İzmir</v>
      </c>
      <c r="C20" s="39"/>
    </row>
    <row r="21" spans="1:3" ht="25.5" customHeight="1">
      <c r="A21" s="34"/>
      <c r="B21" s="40"/>
      <c r="C21" s="36"/>
    </row>
    <row r="22" spans="1:3" ht="25.5" customHeight="1">
      <c r="A22" s="34"/>
      <c r="B22" s="40"/>
      <c r="C22" s="36"/>
    </row>
    <row r="23" spans="1:3" ht="22.5">
      <c r="A23" s="41"/>
      <c r="B23" s="42"/>
      <c r="C23" s="43"/>
    </row>
    <row r="24" spans="1:3" ht="21" customHeight="1">
      <c r="A24" s="68" t="s">
        <v>6</v>
      </c>
      <c r="B24" s="75" t="s">
        <v>23</v>
      </c>
      <c r="C24" s="76"/>
    </row>
    <row r="25" spans="1:3" ht="21" customHeight="1">
      <c r="A25" s="68" t="s">
        <v>7</v>
      </c>
      <c r="B25" s="75" t="s">
        <v>24</v>
      </c>
      <c r="C25" s="76"/>
    </row>
    <row r="26" spans="1:3" ht="21" customHeight="1">
      <c r="A26" s="69" t="s">
        <v>8</v>
      </c>
      <c r="B26" s="75" t="s">
        <v>25</v>
      </c>
      <c r="C26" s="76"/>
    </row>
    <row r="27" spans="1:3" ht="21" customHeight="1">
      <c r="A27" s="68" t="s">
        <v>9</v>
      </c>
      <c r="B27" s="75" t="s">
        <v>26</v>
      </c>
      <c r="C27" s="76"/>
    </row>
    <row r="28" spans="1:3" ht="21" customHeight="1">
      <c r="A28" s="70" t="s">
        <v>11</v>
      </c>
      <c r="B28" s="77">
        <v>41427</v>
      </c>
      <c r="C28" s="78"/>
    </row>
    <row r="29" spans="1:3" ht="21" customHeight="1">
      <c r="A29" s="44"/>
      <c r="B29" s="45"/>
      <c r="C29" s="46"/>
    </row>
    <row r="30" spans="1:3" ht="21" customHeight="1">
      <c r="A30" s="44"/>
      <c r="B30" s="45"/>
      <c r="C30" s="46"/>
    </row>
    <row r="31" spans="1:3" ht="21" customHeight="1">
      <c r="A31" s="44"/>
      <c r="B31" s="45"/>
      <c r="C31" s="46"/>
    </row>
    <row r="32" spans="1:3" ht="21" customHeight="1">
      <c r="A32" s="44"/>
      <c r="B32" s="45"/>
      <c r="C32" s="46"/>
    </row>
    <row r="33" spans="1:3" ht="18.75" thickBot="1">
      <c r="A33" s="47"/>
      <c r="B33" s="48"/>
      <c r="C33" s="49"/>
    </row>
  </sheetData>
  <sheetProtection password="EF9D" sheet="1"/>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H35"/>
  <sheetViews>
    <sheetView view="pageBreakPreview" zoomScale="90" zoomScaleSheetLayoutView="90" zoomScalePageLayoutView="0" workbookViewId="0" topLeftCell="A1">
      <selection activeCell="B4" sqref="B4"/>
    </sheetView>
  </sheetViews>
  <sheetFormatPr defaultColWidth="9.00390625" defaultRowHeight="12.75"/>
  <cols>
    <col min="1" max="1" width="5.125" style="10" customWidth="1"/>
    <col min="2" max="2" width="7.00390625" style="52" customWidth="1"/>
    <col min="3" max="3" width="37.00390625" style="11" customWidth="1"/>
    <col min="4" max="4" width="26.125" style="11" customWidth="1"/>
    <col min="5" max="5" width="7.125" style="10" customWidth="1"/>
    <col min="6" max="6" width="16.375" style="12" customWidth="1"/>
    <col min="7" max="16384" width="9.125" style="7" customWidth="1"/>
  </cols>
  <sheetData>
    <row r="1" spans="1:6" ht="35.25" customHeight="1">
      <c r="A1" s="93" t="str">
        <f>'B.BAYAN KAPAK'!A2</f>
        <v>Türkiye Atletizm Federasyonu
İzmir Atletizm İl Temsilciliği</v>
      </c>
      <c r="B1" s="94"/>
      <c r="C1" s="94"/>
      <c r="D1" s="94"/>
      <c r="E1" s="94"/>
      <c r="F1" s="94"/>
    </row>
    <row r="2" spans="1:6" ht="23.25" customHeight="1">
      <c r="A2" s="95" t="str">
        <f>'B.BAYAN KAPAK'!B24</f>
        <v>Yürüyüş Türkiye Şampiyonası</v>
      </c>
      <c r="B2" s="95"/>
      <c r="C2" s="95"/>
      <c r="D2" s="95"/>
      <c r="E2" s="95"/>
      <c r="F2" s="95"/>
    </row>
    <row r="3" spans="1:6" ht="20.25" customHeight="1">
      <c r="A3" s="96" t="str">
        <f>'B.BAYAN KAPAK'!B27</f>
        <v>İzmir</v>
      </c>
      <c r="B3" s="96"/>
      <c r="C3" s="96"/>
      <c r="D3" s="96"/>
      <c r="E3" s="96"/>
      <c r="F3" s="96"/>
    </row>
    <row r="4" spans="1:6" s="33" customFormat="1" ht="15.75" customHeight="1">
      <c r="A4" s="92" t="str">
        <f>'B.BAYAN KAPAK'!B26</f>
        <v>Büyük Bayanlar</v>
      </c>
      <c r="B4" s="92"/>
      <c r="C4" s="92"/>
      <c r="D4" s="67" t="str">
        <f>'B.BAYAN KAPAK'!B25</f>
        <v>15 Km.</v>
      </c>
      <c r="E4" s="97">
        <f>'B.BAYAN KAPAK'!B28</f>
        <v>41427</v>
      </c>
      <c r="F4" s="97"/>
    </row>
    <row r="5" spans="1:8" s="8" customFormat="1" ht="25.5">
      <c r="A5" s="60" t="s">
        <v>0</v>
      </c>
      <c r="B5" s="60" t="s">
        <v>1</v>
      </c>
      <c r="C5" s="61" t="s">
        <v>3</v>
      </c>
      <c r="D5" s="60" t="s">
        <v>28</v>
      </c>
      <c r="E5" s="60" t="s">
        <v>5</v>
      </c>
      <c r="F5" s="62" t="s">
        <v>2</v>
      </c>
      <c r="G5" s="9"/>
      <c r="H5" s="9"/>
    </row>
    <row r="6" spans="1:6" ht="23.25" customHeight="1">
      <c r="A6" s="23">
        <v>1</v>
      </c>
      <c r="B6" s="50">
        <v>9</v>
      </c>
      <c r="C6" s="24" t="s">
        <v>29</v>
      </c>
      <c r="D6" s="25" t="s">
        <v>30</v>
      </c>
      <c r="E6" s="26" t="s">
        <v>50</v>
      </c>
      <c r="F6" s="27">
        <v>34060</v>
      </c>
    </row>
    <row r="7" spans="1:6" ht="23.25" customHeight="1">
      <c r="A7" s="28">
        <v>2</v>
      </c>
      <c r="B7" s="51">
        <v>92</v>
      </c>
      <c r="C7" s="29" t="s">
        <v>31</v>
      </c>
      <c r="D7" s="30" t="s">
        <v>32</v>
      </c>
      <c r="E7" s="31" t="s">
        <v>50</v>
      </c>
      <c r="F7" s="32">
        <v>34991</v>
      </c>
    </row>
    <row r="8" spans="1:6" ht="23.25" customHeight="1">
      <c r="A8" s="28">
        <v>3</v>
      </c>
      <c r="B8" s="51">
        <v>147</v>
      </c>
      <c r="C8" s="29" t="s">
        <v>33</v>
      </c>
      <c r="D8" s="30" t="s">
        <v>34</v>
      </c>
      <c r="E8" s="31" t="s">
        <v>50</v>
      </c>
      <c r="F8" s="32">
        <v>32615</v>
      </c>
    </row>
    <row r="9" spans="1:6" ht="23.25" customHeight="1">
      <c r="A9" s="28">
        <v>4</v>
      </c>
      <c r="B9" s="51">
        <v>179</v>
      </c>
      <c r="C9" s="29" t="s">
        <v>35</v>
      </c>
      <c r="D9" s="30" t="s">
        <v>36</v>
      </c>
      <c r="E9" s="31" t="s">
        <v>50</v>
      </c>
      <c r="F9" s="32">
        <v>35162</v>
      </c>
    </row>
    <row r="10" spans="1:6" ht="23.25" customHeight="1">
      <c r="A10" s="28">
        <v>5</v>
      </c>
      <c r="B10" s="51">
        <v>180</v>
      </c>
      <c r="C10" s="29" t="s">
        <v>37</v>
      </c>
      <c r="D10" s="30" t="s">
        <v>36</v>
      </c>
      <c r="E10" s="31" t="s">
        <v>50</v>
      </c>
      <c r="F10" s="32">
        <v>35305</v>
      </c>
    </row>
    <row r="11" spans="1:6" ht="23.25" customHeight="1">
      <c r="A11" s="28">
        <v>6</v>
      </c>
      <c r="B11" s="51">
        <v>181</v>
      </c>
      <c r="C11" s="29" t="s">
        <v>38</v>
      </c>
      <c r="D11" s="30" t="s">
        <v>36</v>
      </c>
      <c r="E11" s="31" t="s">
        <v>50</v>
      </c>
      <c r="F11" s="32">
        <v>35039</v>
      </c>
    </row>
    <row r="12" spans="1:6" ht="23.25" customHeight="1">
      <c r="A12" s="28">
        <v>7</v>
      </c>
      <c r="B12" s="51">
        <v>182</v>
      </c>
      <c r="C12" s="29" t="s">
        <v>39</v>
      </c>
      <c r="D12" s="30" t="s">
        <v>36</v>
      </c>
      <c r="E12" s="31" t="s">
        <v>50</v>
      </c>
      <c r="F12" s="32">
        <v>35474</v>
      </c>
    </row>
    <row r="13" spans="1:6" ht="23.25" customHeight="1">
      <c r="A13" s="28">
        <v>8</v>
      </c>
      <c r="B13" s="51">
        <v>183</v>
      </c>
      <c r="C13" s="29" t="s">
        <v>40</v>
      </c>
      <c r="D13" s="30" t="s">
        <v>36</v>
      </c>
      <c r="E13" s="31" t="s">
        <v>50</v>
      </c>
      <c r="F13" s="32">
        <v>34881</v>
      </c>
    </row>
    <row r="14" spans="1:6" ht="23.25" customHeight="1">
      <c r="A14" s="28">
        <v>9</v>
      </c>
      <c r="B14" s="51">
        <v>318</v>
      </c>
      <c r="C14" s="29" t="s">
        <v>41</v>
      </c>
      <c r="D14" s="30" t="s">
        <v>42</v>
      </c>
      <c r="E14" s="31" t="s">
        <v>50</v>
      </c>
      <c r="F14" s="32">
        <v>34636</v>
      </c>
    </row>
    <row r="15" spans="1:6" ht="23.25" customHeight="1">
      <c r="A15" s="28">
        <v>10</v>
      </c>
      <c r="B15" s="51">
        <v>415</v>
      </c>
      <c r="C15" s="29" t="s">
        <v>43</v>
      </c>
      <c r="D15" s="30" t="s">
        <v>44</v>
      </c>
      <c r="E15" s="31" t="s">
        <v>50</v>
      </c>
      <c r="F15" s="32">
        <v>34428</v>
      </c>
    </row>
    <row r="16" spans="1:6" ht="23.25" customHeight="1">
      <c r="A16" s="28">
        <v>11</v>
      </c>
      <c r="B16" s="51">
        <v>416</v>
      </c>
      <c r="C16" s="29" t="s">
        <v>45</v>
      </c>
      <c r="D16" s="30" t="s">
        <v>44</v>
      </c>
      <c r="E16" s="31" t="s">
        <v>50</v>
      </c>
      <c r="F16" s="32">
        <v>35044</v>
      </c>
    </row>
    <row r="17" spans="1:6" ht="23.25" customHeight="1">
      <c r="A17" s="28">
        <v>12</v>
      </c>
      <c r="B17" s="51">
        <v>424</v>
      </c>
      <c r="C17" s="29" t="s">
        <v>46</v>
      </c>
      <c r="D17" s="30" t="s">
        <v>47</v>
      </c>
      <c r="E17" s="31" t="s">
        <v>50</v>
      </c>
      <c r="F17" s="32">
        <v>32042</v>
      </c>
    </row>
    <row r="18" spans="1:6" ht="23.25" customHeight="1">
      <c r="A18" s="28">
        <v>13</v>
      </c>
      <c r="B18" s="51">
        <v>375</v>
      </c>
      <c r="C18" s="29" t="s">
        <v>48</v>
      </c>
      <c r="D18" s="30" t="s">
        <v>49</v>
      </c>
      <c r="E18" s="31" t="s">
        <v>50</v>
      </c>
      <c r="F18" s="32">
        <v>33970</v>
      </c>
    </row>
    <row r="19" spans="1:6" ht="23.25" customHeight="1">
      <c r="A19" s="28">
        <v>14</v>
      </c>
      <c r="B19" s="51"/>
      <c r="C19" s="29"/>
      <c r="D19" s="30"/>
      <c r="E19" s="31"/>
      <c r="F19" s="32"/>
    </row>
    <row r="20" spans="1:6" ht="23.25" customHeight="1">
      <c r="A20" s="28">
        <v>15</v>
      </c>
      <c r="B20" s="51"/>
      <c r="C20" s="29"/>
      <c r="D20" s="30"/>
      <c r="E20" s="31"/>
      <c r="F20" s="32"/>
    </row>
    <row r="21" spans="1:6" ht="23.25" customHeight="1">
      <c r="A21" s="28">
        <v>16</v>
      </c>
      <c r="B21" s="51"/>
      <c r="C21" s="29"/>
      <c r="D21" s="30"/>
      <c r="E21" s="31"/>
      <c r="F21" s="32"/>
    </row>
    <row r="22" spans="1:6" ht="23.25" customHeight="1">
      <c r="A22" s="28">
        <v>17</v>
      </c>
      <c r="B22" s="51"/>
      <c r="C22" s="29"/>
      <c r="D22" s="30"/>
      <c r="E22" s="31"/>
      <c r="F22" s="32"/>
    </row>
    <row r="23" spans="1:6" ht="23.25" customHeight="1">
      <c r="A23" s="28">
        <v>18</v>
      </c>
      <c r="B23" s="51"/>
      <c r="C23" s="29"/>
      <c r="D23" s="30"/>
      <c r="E23" s="31"/>
      <c r="F23" s="32"/>
    </row>
    <row r="24" spans="1:6" ht="23.25" customHeight="1">
      <c r="A24" s="28">
        <v>19</v>
      </c>
      <c r="B24" s="51"/>
      <c r="C24" s="29"/>
      <c r="D24" s="30"/>
      <c r="E24" s="31"/>
      <c r="F24" s="32"/>
    </row>
    <row r="25" spans="1:6" ht="23.25" customHeight="1">
      <c r="A25" s="28">
        <v>20</v>
      </c>
      <c r="B25" s="51"/>
      <c r="C25" s="29"/>
      <c r="D25" s="30"/>
      <c r="E25" s="31"/>
      <c r="F25" s="32"/>
    </row>
    <row r="26" spans="1:6" ht="23.25" customHeight="1">
      <c r="A26" s="28">
        <v>21</v>
      </c>
      <c r="B26" s="51"/>
      <c r="C26" s="29"/>
      <c r="D26" s="30"/>
      <c r="E26" s="31"/>
      <c r="F26" s="32"/>
    </row>
    <row r="27" spans="1:6" ht="23.25" customHeight="1">
      <c r="A27" s="28">
        <v>22</v>
      </c>
      <c r="B27" s="51"/>
      <c r="C27" s="29"/>
      <c r="D27" s="30"/>
      <c r="E27" s="31"/>
      <c r="F27" s="32"/>
    </row>
    <row r="28" spans="1:6" ht="23.25" customHeight="1">
      <c r="A28" s="28">
        <v>23</v>
      </c>
      <c r="B28" s="51"/>
      <c r="C28" s="29"/>
      <c r="D28" s="30"/>
      <c r="E28" s="31"/>
      <c r="F28" s="32"/>
    </row>
    <row r="29" spans="1:6" ht="23.25" customHeight="1">
      <c r="A29" s="28">
        <v>24</v>
      </c>
      <c r="B29" s="51"/>
      <c r="C29" s="29"/>
      <c r="D29" s="30"/>
      <c r="E29" s="31"/>
      <c r="F29" s="32"/>
    </row>
    <row r="30" spans="1:6" ht="23.25" customHeight="1">
      <c r="A30" s="28">
        <v>25</v>
      </c>
      <c r="B30" s="51"/>
      <c r="C30" s="29"/>
      <c r="D30" s="30"/>
      <c r="E30" s="31"/>
      <c r="F30" s="32"/>
    </row>
    <row r="31" spans="1:6" ht="23.25" customHeight="1">
      <c r="A31" s="28">
        <v>26</v>
      </c>
      <c r="B31" s="51"/>
      <c r="C31" s="29"/>
      <c r="D31" s="30"/>
      <c r="E31" s="31"/>
      <c r="F31" s="32"/>
    </row>
    <row r="32" spans="1:6" ht="23.25" customHeight="1">
      <c r="A32" s="28">
        <v>27</v>
      </c>
      <c r="B32" s="51"/>
      <c r="C32" s="29"/>
      <c r="D32" s="30"/>
      <c r="E32" s="31"/>
      <c r="F32" s="32"/>
    </row>
    <row r="33" spans="1:6" ht="23.25" customHeight="1">
      <c r="A33" s="28">
        <v>28</v>
      </c>
      <c r="B33" s="51"/>
      <c r="C33" s="29"/>
      <c r="D33" s="30"/>
      <c r="E33" s="31"/>
      <c r="F33" s="32"/>
    </row>
    <row r="34" spans="1:6" ht="23.25" customHeight="1">
      <c r="A34" s="28">
        <v>29</v>
      </c>
      <c r="B34" s="51"/>
      <c r="C34" s="29"/>
      <c r="D34" s="30"/>
      <c r="E34" s="31"/>
      <c r="F34" s="32"/>
    </row>
    <row r="35" spans="1:6" ht="23.25" customHeight="1">
      <c r="A35" s="28">
        <v>30</v>
      </c>
      <c r="B35" s="51"/>
      <c r="C35" s="29"/>
      <c r="D35" s="30"/>
      <c r="E35" s="31"/>
      <c r="F35" s="32"/>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sheetData>
  <sheetProtection/>
  <mergeCells count="5">
    <mergeCell ref="A4:C4"/>
    <mergeCell ref="A1:F1"/>
    <mergeCell ref="A2:F2"/>
    <mergeCell ref="A3:F3"/>
    <mergeCell ref="E4:F4"/>
  </mergeCells>
  <conditionalFormatting sqref="B6:B35">
    <cfRule type="duplicateValues" priority="8" dxfId="12" stopIfTrue="1">
      <formula>AND(COUNTIF($B$6:$B$35,B6)&gt;1,NOT(ISBLANK(B6)))</formula>
    </cfRule>
  </conditionalFormatting>
  <printOptions horizontalCentered="1"/>
  <pageMargins left="0.63" right="0.2362204724409449" top="0.7086614173228347" bottom="0.31496062992125984" header="0.3937007874015748" footer="0.15748031496062992"/>
  <pageSetup horizontalDpi="300" verticalDpi="300" orientation="portrait" paperSize="9" scale="94"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P45"/>
  <sheetViews>
    <sheetView tabSelected="1" view="pageBreakPreview" zoomScaleSheetLayoutView="100" zoomScalePageLayoutView="0" workbookViewId="0" topLeftCell="A1">
      <selection activeCell="E18" sqref="E18"/>
    </sheetView>
  </sheetViews>
  <sheetFormatPr defaultColWidth="9.00390625" defaultRowHeight="12.75"/>
  <cols>
    <col min="1" max="1" width="5.125" style="2" customWidth="1"/>
    <col min="2" max="2" width="6.375" style="2" bestFit="1" customWidth="1"/>
    <col min="3" max="3" width="24.375" style="6" customWidth="1"/>
    <col min="4" max="4" width="31.75390625" style="6" customWidth="1"/>
    <col min="5" max="5" width="7.125" style="1" customWidth="1"/>
    <col min="6" max="6" width="15.625" style="2" customWidth="1"/>
    <col min="7" max="7" width="11.75390625" style="74" customWidth="1"/>
    <col min="8" max="8" width="6.75390625" style="1" hidden="1" customWidth="1"/>
    <col min="9" max="16384" width="9.125" style="1" customWidth="1"/>
  </cols>
  <sheetData>
    <row r="1" spans="1:10" ht="33.75" customHeight="1">
      <c r="A1" s="98" t="str">
        <f>'B.BAYAN KAPAK'!A2</f>
        <v>Türkiye Atletizm Federasyonu
İzmir Atletizm İl Temsilciliği</v>
      </c>
      <c r="B1" s="98"/>
      <c r="C1" s="98"/>
      <c r="D1" s="98"/>
      <c r="E1" s="98"/>
      <c r="F1" s="98"/>
      <c r="G1" s="98"/>
      <c r="H1" s="98"/>
      <c r="J1" s="2"/>
    </row>
    <row r="2" spans="1:8" ht="19.5" customHeight="1">
      <c r="A2" s="99" t="str">
        <f>'B.BAYAN KAPAK'!B24</f>
        <v>Yürüyüş Türkiye Şampiyonası</v>
      </c>
      <c r="B2" s="99"/>
      <c r="C2" s="99"/>
      <c r="D2" s="99"/>
      <c r="E2" s="99"/>
      <c r="F2" s="99"/>
      <c r="G2" s="99"/>
      <c r="H2" s="99"/>
    </row>
    <row r="3" spans="1:9" ht="15.75">
      <c r="A3" s="100" t="str">
        <f>'B.BAYAN KAPAK'!B27</f>
        <v>İzmir</v>
      </c>
      <c r="B3" s="100"/>
      <c r="C3" s="100"/>
      <c r="D3" s="100"/>
      <c r="E3" s="100"/>
      <c r="F3" s="100"/>
      <c r="G3" s="100"/>
      <c r="H3" s="100"/>
      <c r="I3" s="3"/>
    </row>
    <row r="4" spans="1:8" s="53" customFormat="1" ht="15.75" customHeight="1">
      <c r="A4" s="92" t="str">
        <f>'B.BAYAN KAPAK'!B26</f>
        <v>Büyük Bayanlar</v>
      </c>
      <c r="B4" s="92"/>
      <c r="C4" s="92"/>
      <c r="D4" s="65" t="str">
        <f>'B.BAYAN KAPAK'!B25</f>
        <v>15 Km.</v>
      </c>
      <c r="E4" s="66"/>
      <c r="F4" s="101">
        <f>'B.BAYAN KAPAK'!B28</f>
        <v>41427</v>
      </c>
      <c r="G4" s="101"/>
      <c r="H4" s="101"/>
    </row>
    <row r="5" spans="1:16" s="4" customFormat="1" ht="29.25" customHeight="1">
      <c r="A5" s="60" t="s">
        <v>0</v>
      </c>
      <c r="B5" s="63" t="s">
        <v>1</v>
      </c>
      <c r="C5" s="63" t="s">
        <v>3</v>
      </c>
      <c r="D5" s="63" t="s">
        <v>28</v>
      </c>
      <c r="E5" s="63" t="s">
        <v>5</v>
      </c>
      <c r="F5" s="64" t="s">
        <v>2</v>
      </c>
      <c r="G5" s="72" t="s">
        <v>4</v>
      </c>
      <c r="H5" s="63" t="s">
        <v>10</v>
      </c>
      <c r="L5" s="5"/>
      <c r="M5" s="5"/>
      <c r="N5" s="5"/>
      <c r="O5" s="5"/>
      <c r="P5" s="5"/>
    </row>
    <row r="6" spans="1:10" ht="18" customHeight="1">
      <c r="A6" s="54">
        <f>IF(B6&lt;&gt;"",1,"")</f>
        <v>1</v>
      </c>
      <c r="B6" s="55">
        <v>318</v>
      </c>
      <c r="C6" s="56" t="str">
        <f>IF(ISERROR(VLOOKUP(B6,'B.BAYAN START LİSTE'!$B$6:$F$1014,2,0)),"",VLOOKUP(B6,'B.BAYAN START LİSTE'!$B$6:$F$1014,2,0))</f>
        <v>GAMZE ÖZGÖR</v>
      </c>
      <c r="D6" s="56" t="str">
        <f>IF(ISERROR(VLOOKUP(B6,'B.BAYAN START LİSTE'!$B$6:$F$1014,3,0)),"",VLOOKUP(B6,'B.BAYAN START LİSTE'!$B$6:$F$1014,3,0))</f>
        <v>İZMİR</v>
      </c>
      <c r="E6" s="57" t="str">
        <f>IF(ISERROR(VLOOKUP(B6,'B.BAYAN START LİSTE'!$B$6:$F$1014,4,0)),"",VLOOKUP(B6,'B.BAYAN START LİSTE'!$B$6:$F$1014,4,0))</f>
        <v>F</v>
      </c>
      <c r="F6" s="58">
        <f>IF(ISERROR(VLOOKUP($B6,'B.BAYAN START LİSTE'!$B$6:$F$1014,5,0)),"",VLOOKUP($B6,'B.BAYAN START LİSTE'!$B$6:$F$1014,5,0))</f>
        <v>34636</v>
      </c>
      <c r="G6" s="73">
        <v>11704</v>
      </c>
      <c r="H6" s="59">
        <f>IF(OR(G6="DQ",G6="DNF",G6="DNS"),"-",IF(B6&lt;&gt;"",IF(E6="F",0,1),""))</f>
        <v>0</v>
      </c>
      <c r="J6" s="2"/>
    </row>
    <row r="7" spans="1:10" ht="18" customHeight="1">
      <c r="A7" s="54">
        <f aca="true" t="shared" si="0" ref="A7:A45">IF(B7&lt;&gt;"",A6+1,"")</f>
        <v>2</v>
      </c>
      <c r="B7" s="55">
        <v>424</v>
      </c>
      <c r="C7" s="56" t="str">
        <f>IF(ISERROR(VLOOKUP(B7,'B.BAYAN START LİSTE'!$B$6:$F$1014,2,0)),"",VLOOKUP(B7,'B.BAYAN START LİSTE'!$B$6:$F$1014,2,0))</f>
        <v>NARİN SAĞLAM</v>
      </c>
      <c r="D7" s="56" t="str">
        <f>IF(ISERROR(VLOOKUP(B7,'B.BAYAN START LİSTE'!$B$6:$F$1014,3,0)),"",VLOOKUP(B7,'B.BAYAN START LİSTE'!$B$6:$F$1014,3,0))</f>
        <v>ŞANLIURFA</v>
      </c>
      <c r="E7" s="57" t="str">
        <f>IF(ISERROR(VLOOKUP(B7,'B.BAYAN START LİSTE'!$B$6:$F$1014,4,0)),"",VLOOKUP(B7,'B.BAYAN START LİSTE'!$B$6:$F$1014,4,0))</f>
        <v>F</v>
      </c>
      <c r="F7" s="58">
        <f>IF(ISERROR(VLOOKUP($B7,'B.BAYAN START LİSTE'!$B$6:$F$1014,5,0)),"",VLOOKUP($B7,'B.BAYAN START LİSTE'!$B$6:$F$1014,5,0))</f>
        <v>32042</v>
      </c>
      <c r="G7" s="73">
        <v>11714</v>
      </c>
      <c r="H7" s="59">
        <f aca="true" t="shared" si="1" ref="H7:H45">IF(OR(G7="DQ",G7="DNF",G7="DNS"),"-",IF(B7&lt;&gt;"",IF(E7="F",H6,H6+1),""))</f>
        <v>0</v>
      </c>
      <c r="J7" s="2"/>
    </row>
    <row r="8" spans="1:10" ht="18" customHeight="1">
      <c r="A8" s="54">
        <f t="shared" si="0"/>
        <v>3</v>
      </c>
      <c r="B8" s="55">
        <v>147</v>
      </c>
      <c r="C8" s="56" t="str">
        <f>IF(ISERROR(VLOOKUP(B8,'B.BAYAN START LİSTE'!$B$6:$F$1014,2,0)),"",VLOOKUP(B8,'B.BAYAN START LİSTE'!$B$6:$F$1014,2,0))</f>
        <v>EBRU BOZÖŞ</v>
      </c>
      <c r="D8" s="56" t="str">
        <f>IF(ISERROR(VLOOKUP(B8,'B.BAYAN START LİSTE'!$B$6:$F$1014,3,0)),"",VLOOKUP(B8,'B.BAYAN START LİSTE'!$B$6:$F$1014,3,0))</f>
        <v>DİYARBAKIR</v>
      </c>
      <c r="E8" s="57" t="str">
        <f>IF(ISERROR(VLOOKUP(B8,'B.BAYAN START LİSTE'!$B$6:$F$1014,4,0)),"",VLOOKUP(B8,'B.BAYAN START LİSTE'!$B$6:$F$1014,4,0))</f>
        <v>F</v>
      </c>
      <c r="F8" s="58">
        <f>IF(ISERROR(VLOOKUP($B8,'B.BAYAN START LİSTE'!$B$6:$F$1014,5,0)),"",VLOOKUP($B8,'B.BAYAN START LİSTE'!$B$6:$F$1014,5,0))</f>
        <v>32615</v>
      </c>
      <c r="G8" s="73">
        <v>12328</v>
      </c>
      <c r="H8" s="59">
        <f t="shared" si="1"/>
        <v>0</v>
      </c>
      <c r="J8" s="2"/>
    </row>
    <row r="9" spans="1:8" ht="18" customHeight="1">
      <c r="A9" s="54">
        <f t="shared" si="0"/>
        <v>4</v>
      </c>
      <c r="B9" s="55">
        <v>180</v>
      </c>
      <c r="C9" s="56" t="str">
        <f>IF(ISERROR(VLOOKUP(B9,'B.BAYAN START LİSTE'!$B$6:$F$1014,2,0)),"",VLOOKUP(B9,'B.BAYAN START LİSTE'!$B$6:$F$1014,2,0))</f>
        <v>FATMA ALMA</v>
      </c>
      <c r="D9" s="56" t="str">
        <f>IF(ISERROR(VLOOKUP(B9,'B.BAYAN START LİSTE'!$B$6:$F$1014,3,0)),"",VLOOKUP(B9,'B.BAYAN START LİSTE'!$B$6:$F$1014,3,0))</f>
        <v>HATAY</v>
      </c>
      <c r="E9" s="57" t="str">
        <f>IF(ISERROR(VLOOKUP(B9,'B.BAYAN START LİSTE'!$B$6:$F$1014,4,0)),"",VLOOKUP(B9,'B.BAYAN START LİSTE'!$B$6:$F$1014,4,0))</f>
        <v>F</v>
      </c>
      <c r="F9" s="58">
        <f>IF(ISERROR(VLOOKUP($B9,'B.BAYAN START LİSTE'!$B$6:$F$1014,5,0)),"",VLOOKUP($B9,'B.BAYAN START LİSTE'!$B$6:$F$1014,5,0))</f>
        <v>35305</v>
      </c>
      <c r="G9" s="73">
        <v>12548</v>
      </c>
      <c r="H9" s="59">
        <f t="shared" si="1"/>
        <v>0</v>
      </c>
    </row>
    <row r="10" spans="1:8" ht="18" customHeight="1">
      <c r="A10" s="54">
        <f t="shared" si="0"/>
        <v>5</v>
      </c>
      <c r="B10" s="55">
        <v>179</v>
      </c>
      <c r="C10" s="56" t="str">
        <f>IF(ISERROR(VLOOKUP(B10,'B.BAYAN START LİSTE'!$B$6:$F$1014,2,0)),"",VLOOKUP(B10,'B.BAYAN START LİSTE'!$B$6:$F$1014,2,0))</f>
        <v>HÜLYA FANSA</v>
      </c>
      <c r="D10" s="56" t="str">
        <f>IF(ISERROR(VLOOKUP(B10,'B.BAYAN START LİSTE'!$B$6:$F$1014,3,0)),"",VLOOKUP(B10,'B.BAYAN START LİSTE'!$B$6:$F$1014,3,0))</f>
        <v>HATAY</v>
      </c>
      <c r="E10" s="57" t="str">
        <f>IF(ISERROR(VLOOKUP(B10,'B.BAYAN START LİSTE'!$B$6:$F$1014,4,0)),"",VLOOKUP(B10,'B.BAYAN START LİSTE'!$B$6:$F$1014,4,0))</f>
        <v>F</v>
      </c>
      <c r="F10" s="58">
        <f>IF(ISERROR(VLOOKUP($B10,'B.BAYAN START LİSTE'!$B$6:$F$1014,5,0)),"",VLOOKUP($B10,'B.BAYAN START LİSTE'!$B$6:$F$1014,5,0))</f>
        <v>35162</v>
      </c>
      <c r="G10" s="73">
        <v>12711</v>
      </c>
      <c r="H10" s="59">
        <f t="shared" si="1"/>
        <v>0</v>
      </c>
    </row>
    <row r="11" spans="1:8" ht="18" customHeight="1">
      <c r="A11" s="54">
        <f t="shared" si="0"/>
        <v>6</v>
      </c>
      <c r="B11" s="55">
        <v>415</v>
      </c>
      <c r="C11" s="56" t="str">
        <f>IF(ISERROR(VLOOKUP(B11,'B.BAYAN START LİSTE'!$B$6:$F$1014,2,0)),"",VLOOKUP(B11,'B.BAYAN START LİSTE'!$B$6:$F$1014,2,0))</f>
        <v>GÜLŞEN KILINÇ</v>
      </c>
      <c r="D11" s="56" t="str">
        <f>IF(ISERROR(VLOOKUP(B11,'B.BAYAN START LİSTE'!$B$6:$F$1014,3,0)),"",VLOOKUP(B11,'B.BAYAN START LİSTE'!$B$6:$F$1014,3,0))</f>
        <v>SAMSUN</v>
      </c>
      <c r="E11" s="57" t="str">
        <f>IF(ISERROR(VLOOKUP(B11,'B.BAYAN START LİSTE'!$B$6:$F$1014,4,0)),"",VLOOKUP(B11,'B.BAYAN START LİSTE'!$B$6:$F$1014,4,0))</f>
        <v>F</v>
      </c>
      <c r="F11" s="58">
        <f>IF(ISERROR(VLOOKUP($B11,'B.BAYAN START LİSTE'!$B$6:$F$1014,5,0)),"",VLOOKUP($B11,'B.BAYAN START LİSTE'!$B$6:$F$1014,5,0))</f>
        <v>34428</v>
      </c>
      <c r="G11" s="73">
        <v>12801</v>
      </c>
      <c r="H11" s="59">
        <f t="shared" si="1"/>
        <v>0</v>
      </c>
    </row>
    <row r="12" spans="1:8" ht="18" customHeight="1">
      <c r="A12" s="54">
        <f t="shared" si="0"/>
        <v>7</v>
      </c>
      <c r="B12" s="55">
        <v>181</v>
      </c>
      <c r="C12" s="56" t="str">
        <f>IF(ISERROR(VLOOKUP(B12,'B.BAYAN START LİSTE'!$B$6:$F$1014,2,0)),"",VLOOKUP(B12,'B.BAYAN START LİSTE'!$B$6:$F$1014,2,0))</f>
        <v>SABAHAT AKPINAR</v>
      </c>
      <c r="D12" s="56" t="str">
        <f>IF(ISERROR(VLOOKUP(B12,'B.BAYAN START LİSTE'!$B$6:$F$1014,3,0)),"",VLOOKUP(B12,'B.BAYAN START LİSTE'!$B$6:$F$1014,3,0))</f>
        <v>HATAY</v>
      </c>
      <c r="E12" s="57" t="str">
        <f>IF(ISERROR(VLOOKUP(B12,'B.BAYAN START LİSTE'!$B$6:$F$1014,4,0)),"",VLOOKUP(B12,'B.BAYAN START LİSTE'!$B$6:$F$1014,4,0))</f>
        <v>F</v>
      </c>
      <c r="F12" s="58">
        <f>IF(ISERROR(VLOOKUP($B12,'B.BAYAN START LİSTE'!$B$6:$F$1014,5,0)),"",VLOOKUP($B12,'B.BAYAN START LİSTE'!$B$6:$F$1014,5,0))</f>
        <v>35039</v>
      </c>
      <c r="G12" s="73">
        <v>12942</v>
      </c>
      <c r="H12" s="59">
        <f t="shared" si="1"/>
        <v>0</v>
      </c>
    </row>
    <row r="13" spans="1:8" ht="18" customHeight="1">
      <c r="A13" s="54">
        <f t="shared" si="0"/>
        <v>8</v>
      </c>
      <c r="B13" s="55">
        <v>183</v>
      </c>
      <c r="C13" s="56" t="str">
        <f>IF(ISERROR(VLOOKUP(B13,'B.BAYAN START LİSTE'!$B$6:$F$1014,2,0)),"",VLOOKUP(B13,'B.BAYAN START LİSTE'!$B$6:$F$1014,2,0))</f>
        <v>ESRA DOĞRUCA</v>
      </c>
      <c r="D13" s="56" t="str">
        <f>IF(ISERROR(VLOOKUP(B13,'B.BAYAN START LİSTE'!$B$6:$F$1014,3,0)),"",VLOOKUP(B13,'B.BAYAN START LİSTE'!$B$6:$F$1014,3,0))</f>
        <v>HATAY</v>
      </c>
      <c r="E13" s="57" t="str">
        <f>IF(ISERROR(VLOOKUP(B13,'B.BAYAN START LİSTE'!$B$6:$F$1014,4,0)),"",VLOOKUP(B13,'B.BAYAN START LİSTE'!$B$6:$F$1014,4,0))</f>
        <v>F</v>
      </c>
      <c r="F13" s="58">
        <f>IF(ISERROR(VLOOKUP($B13,'B.BAYAN START LİSTE'!$B$6:$F$1014,5,0)),"",VLOOKUP($B13,'B.BAYAN START LİSTE'!$B$6:$F$1014,5,0))</f>
        <v>34881</v>
      </c>
      <c r="G13" s="73">
        <v>13001</v>
      </c>
      <c r="H13" s="59">
        <f t="shared" si="1"/>
        <v>0</v>
      </c>
    </row>
    <row r="14" spans="1:8" ht="18" customHeight="1">
      <c r="A14" s="54">
        <f t="shared" si="0"/>
        <v>9</v>
      </c>
      <c r="B14" s="55">
        <v>9</v>
      </c>
      <c r="C14" s="56" t="str">
        <f>IF(ISERROR(VLOOKUP(B14,'B.BAYAN START LİSTE'!$B$6:$F$1014,2,0)),"",VLOOKUP(B14,'B.BAYAN START LİSTE'!$B$6:$F$1014,2,0))</f>
        <v>ESRA OTLU</v>
      </c>
      <c r="D14" s="56" t="str">
        <f>IF(ISERROR(VLOOKUP(B14,'B.BAYAN START LİSTE'!$B$6:$F$1014,3,0)),"",VLOOKUP(B14,'B.BAYAN START LİSTE'!$B$6:$F$1014,3,0))</f>
        <v>ANKARA</v>
      </c>
      <c r="E14" s="57" t="str">
        <f>IF(ISERROR(VLOOKUP(B14,'B.BAYAN START LİSTE'!$B$6:$F$1014,4,0)),"",VLOOKUP(B14,'B.BAYAN START LİSTE'!$B$6:$F$1014,4,0))</f>
        <v>F</v>
      </c>
      <c r="F14" s="58">
        <f>IF(ISERROR(VLOOKUP($B14,'B.BAYAN START LİSTE'!$B$6:$F$1014,5,0)),"",VLOOKUP($B14,'B.BAYAN START LİSTE'!$B$6:$F$1014,5,0))</f>
        <v>34060</v>
      </c>
      <c r="G14" s="73">
        <v>13003</v>
      </c>
      <c r="H14" s="59">
        <f t="shared" si="1"/>
        <v>0</v>
      </c>
    </row>
    <row r="15" spans="1:8" ht="18" customHeight="1">
      <c r="A15" s="54">
        <f t="shared" si="0"/>
        <v>10</v>
      </c>
      <c r="B15" s="55">
        <v>416</v>
      </c>
      <c r="C15" s="56" t="str">
        <f>IF(ISERROR(VLOOKUP(B15,'B.BAYAN START LİSTE'!$B$6:$F$1014,2,0)),"",VLOOKUP(B15,'B.BAYAN START LİSTE'!$B$6:$F$1014,2,0))</f>
        <v>NERGİS ADAŞ</v>
      </c>
      <c r="D15" s="56" t="str">
        <f>IF(ISERROR(VLOOKUP(B15,'B.BAYAN START LİSTE'!$B$6:$F$1014,3,0)),"",VLOOKUP(B15,'B.BAYAN START LİSTE'!$B$6:$F$1014,3,0))</f>
        <v>SAMSUN</v>
      </c>
      <c r="E15" s="57" t="str">
        <f>IF(ISERROR(VLOOKUP(B15,'B.BAYAN START LİSTE'!$B$6:$F$1014,4,0)),"",VLOOKUP(B15,'B.BAYAN START LİSTE'!$B$6:$F$1014,4,0))</f>
        <v>F</v>
      </c>
      <c r="F15" s="58">
        <f>IF(ISERROR(VLOOKUP($B15,'B.BAYAN START LİSTE'!$B$6:$F$1014,5,0)),"",VLOOKUP($B15,'B.BAYAN START LİSTE'!$B$6:$F$1014,5,0))</f>
        <v>35044</v>
      </c>
      <c r="G15" s="73">
        <v>13143</v>
      </c>
      <c r="H15" s="59">
        <f t="shared" si="1"/>
        <v>0</v>
      </c>
    </row>
    <row r="16" spans="1:8" ht="18" customHeight="1">
      <c r="A16" s="54">
        <f t="shared" si="0"/>
        <v>11</v>
      </c>
      <c r="B16" s="55">
        <v>182</v>
      </c>
      <c r="C16" s="56" t="str">
        <f>IF(ISERROR(VLOOKUP(B16,'B.BAYAN START LİSTE'!$B$6:$F$1014,2,0)),"",VLOOKUP(B16,'B.BAYAN START LİSTE'!$B$6:$F$1014,2,0))</f>
        <v>YASEMİN FANSA</v>
      </c>
      <c r="D16" s="56" t="str">
        <f>IF(ISERROR(VLOOKUP(B16,'B.BAYAN START LİSTE'!$B$6:$F$1014,3,0)),"",VLOOKUP(B16,'B.BAYAN START LİSTE'!$B$6:$F$1014,3,0))</f>
        <v>HATAY</v>
      </c>
      <c r="E16" s="57" t="str">
        <f>IF(ISERROR(VLOOKUP(B16,'B.BAYAN START LİSTE'!$B$6:$F$1014,4,0)),"",VLOOKUP(B16,'B.BAYAN START LİSTE'!$B$6:$F$1014,4,0))</f>
        <v>F</v>
      </c>
      <c r="F16" s="58">
        <f>IF(ISERROR(VLOOKUP($B16,'B.BAYAN START LİSTE'!$B$6:$F$1014,5,0)),"",VLOOKUP($B16,'B.BAYAN START LİSTE'!$B$6:$F$1014,5,0))</f>
        <v>35474</v>
      </c>
      <c r="G16" s="73">
        <v>13751</v>
      </c>
      <c r="H16" s="59">
        <f t="shared" si="1"/>
        <v>0</v>
      </c>
    </row>
    <row r="17" spans="1:8" ht="18" customHeight="1">
      <c r="A17" s="54">
        <f t="shared" si="0"/>
      </c>
      <c r="B17" s="55"/>
      <c r="C17" s="56">
        <f>IF(ISERROR(VLOOKUP(B17,'B.BAYAN START LİSTE'!$B$6:$F$1014,2,0)),"",VLOOKUP(B17,'B.BAYAN START LİSTE'!$B$6:$F$1014,2,0))</f>
      </c>
      <c r="D17" s="56">
        <f>IF(ISERROR(VLOOKUP(B17,'B.BAYAN START LİSTE'!$B$6:$F$1014,3,0)),"",VLOOKUP(B17,'B.BAYAN START LİSTE'!$B$6:$F$1014,3,0))</f>
      </c>
      <c r="E17" s="57">
        <f>IF(ISERROR(VLOOKUP(B17,'B.BAYAN START LİSTE'!$B$6:$F$1014,4,0)),"",VLOOKUP(B17,'B.BAYAN START LİSTE'!$B$6:$F$1014,4,0))</f>
      </c>
      <c r="F17" s="58">
        <f>IF(ISERROR(VLOOKUP($B17,'B.BAYAN START LİSTE'!$B$6:$F$1014,5,0)),"",VLOOKUP($B17,'B.BAYAN START LİSTE'!$B$6:$F$1014,5,0))</f>
      </c>
      <c r="G17" s="73"/>
      <c r="H17" s="59">
        <f t="shared" si="1"/>
      </c>
    </row>
    <row r="18" spans="1:8" ht="18" customHeight="1">
      <c r="A18" s="54">
        <f t="shared" si="0"/>
      </c>
      <c r="B18" s="55"/>
      <c r="C18" s="56">
        <f>IF(ISERROR(VLOOKUP(B18,'B.BAYAN START LİSTE'!$B$6:$F$1014,2,0)),"",VLOOKUP(B18,'B.BAYAN START LİSTE'!$B$6:$F$1014,2,0))</f>
      </c>
      <c r="D18" s="56">
        <f>IF(ISERROR(VLOOKUP(B18,'B.BAYAN START LİSTE'!$B$6:$F$1014,3,0)),"",VLOOKUP(B18,'B.BAYAN START LİSTE'!$B$6:$F$1014,3,0))</f>
      </c>
      <c r="E18" s="57">
        <f>IF(ISERROR(VLOOKUP(B18,'B.BAYAN START LİSTE'!$B$6:$F$1014,4,0)),"",VLOOKUP(B18,'B.BAYAN START LİSTE'!$B$6:$F$1014,4,0))</f>
      </c>
      <c r="F18" s="58">
        <f>IF(ISERROR(VLOOKUP($B18,'B.BAYAN START LİSTE'!$B$6:$F$1014,5,0)),"",VLOOKUP($B18,'B.BAYAN START LİSTE'!$B$6:$F$1014,5,0))</f>
      </c>
      <c r="G18" s="73"/>
      <c r="H18" s="59">
        <f t="shared" si="1"/>
      </c>
    </row>
    <row r="19" spans="1:8" ht="18" customHeight="1">
      <c r="A19" s="54">
        <f t="shared" si="0"/>
      </c>
      <c r="B19" s="55"/>
      <c r="C19" s="56">
        <f>IF(ISERROR(VLOOKUP(B19,'B.BAYAN START LİSTE'!$B$6:$F$1014,2,0)),"",VLOOKUP(B19,'B.BAYAN START LİSTE'!$B$6:$F$1014,2,0))</f>
      </c>
      <c r="D19" s="56">
        <f>IF(ISERROR(VLOOKUP(B19,'B.BAYAN START LİSTE'!$B$6:$F$1014,3,0)),"",VLOOKUP(B19,'B.BAYAN START LİSTE'!$B$6:$F$1014,3,0))</f>
      </c>
      <c r="E19" s="57">
        <f>IF(ISERROR(VLOOKUP(B19,'B.BAYAN START LİSTE'!$B$6:$F$1014,4,0)),"",VLOOKUP(B19,'B.BAYAN START LİSTE'!$B$6:$F$1014,4,0))</f>
      </c>
      <c r="F19" s="58">
        <f>IF(ISERROR(VLOOKUP($B19,'B.BAYAN START LİSTE'!$B$6:$F$1014,5,0)),"",VLOOKUP($B19,'B.BAYAN START LİSTE'!$B$6:$F$1014,5,0))</f>
      </c>
      <c r="G19" s="73"/>
      <c r="H19" s="59">
        <f t="shared" si="1"/>
      </c>
    </row>
    <row r="20" spans="1:8" ht="18" customHeight="1">
      <c r="A20" s="54">
        <f t="shared" si="0"/>
      </c>
      <c r="B20" s="55"/>
      <c r="C20" s="56">
        <f>IF(ISERROR(VLOOKUP(B20,'B.BAYAN START LİSTE'!$B$6:$F$1014,2,0)),"",VLOOKUP(B20,'B.BAYAN START LİSTE'!$B$6:$F$1014,2,0))</f>
      </c>
      <c r="D20" s="56">
        <f>IF(ISERROR(VLOOKUP(B20,'B.BAYAN START LİSTE'!$B$6:$F$1014,3,0)),"",VLOOKUP(B20,'B.BAYAN START LİSTE'!$B$6:$F$1014,3,0))</f>
      </c>
      <c r="E20" s="57">
        <f>IF(ISERROR(VLOOKUP(B20,'B.BAYAN START LİSTE'!$B$6:$F$1014,4,0)),"",VLOOKUP(B20,'B.BAYAN START LİSTE'!$B$6:$F$1014,4,0))</f>
      </c>
      <c r="F20" s="58">
        <f>IF(ISERROR(VLOOKUP($B20,'B.BAYAN START LİSTE'!$B$6:$F$1014,5,0)),"",VLOOKUP($B20,'B.BAYAN START LİSTE'!$B$6:$F$1014,5,0))</f>
      </c>
      <c r="G20" s="73"/>
      <c r="H20" s="59">
        <f t="shared" si="1"/>
      </c>
    </row>
    <row r="21" spans="1:8" ht="18" customHeight="1">
      <c r="A21" s="54">
        <f t="shared" si="0"/>
      </c>
      <c r="B21" s="55"/>
      <c r="C21" s="56">
        <f>IF(ISERROR(VLOOKUP(B21,'B.BAYAN START LİSTE'!$B$6:$F$1014,2,0)),"",VLOOKUP(B21,'B.BAYAN START LİSTE'!$B$6:$F$1014,2,0))</f>
      </c>
      <c r="D21" s="56">
        <f>IF(ISERROR(VLOOKUP(B21,'B.BAYAN START LİSTE'!$B$6:$F$1014,3,0)),"",VLOOKUP(B21,'B.BAYAN START LİSTE'!$B$6:$F$1014,3,0))</f>
      </c>
      <c r="E21" s="57">
        <f>IF(ISERROR(VLOOKUP(B21,'B.BAYAN START LİSTE'!$B$6:$F$1014,4,0)),"",VLOOKUP(B21,'B.BAYAN START LİSTE'!$B$6:$F$1014,4,0))</f>
      </c>
      <c r="F21" s="58">
        <f>IF(ISERROR(VLOOKUP($B21,'B.BAYAN START LİSTE'!$B$6:$F$1014,5,0)),"",VLOOKUP($B21,'B.BAYAN START LİSTE'!$B$6:$F$1014,5,0))</f>
      </c>
      <c r="G21" s="73"/>
      <c r="H21" s="59">
        <f t="shared" si="1"/>
      </c>
    </row>
    <row r="22" spans="1:8" ht="18" customHeight="1">
      <c r="A22" s="54">
        <f t="shared" si="0"/>
      </c>
      <c r="B22" s="55"/>
      <c r="C22" s="56">
        <f>IF(ISERROR(VLOOKUP(B22,'B.BAYAN START LİSTE'!$B$6:$F$1014,2,0)),"",VLOOKUP(B22,'B.BAYAN START LİSTE'!$B$6:$F$1014,2,0))</f>
      </c>
      <c r="D22" s="56">
        <f>IF(ISERROR(VLOOKUP(B22,'B.BAYAN START LİSTE'!$B$6:$F$1014,3,0)),"",VLOOKUP(B22,'B.BAYAN START LİSTE'!$B$6:$F$1014,3,0))</f>
      </c>
      <c r="E22" s="57">
        <f>IF(ISERROR(VLOOKUP(B22,'B.BAYAN START LİSTE'!$B$6:$F$1014,4,0)),"",VLOOKUP(B22,'B.BAYAN START LİSTE'!$B$6:$F$1014,4,0))</f>
      </c>
      <c r="F22" s="58">
        <f>IF(ISERROR(VLOOKUP($B22,'B.BAYAN START LİSTE'!$B$6:$F$1014,5,0)),"",VLOOKUP($B22,'B.BAYAN START LİSTE'!$B$6:$F$1014,5,0))</f>
      </c>
      <c r="G22" s="73"/>
      <c r="H22" s="59">
        <f t="shared" si="1"/>
      </c>
    </row>
    <row r="23" spans="1:8" ht="18" customHeight="1">
      <c r="A23" s="54">
        <f t="shared" si="0"/>
      </c>
      <c r="B23" s="55"/>
      <c r="C23" s="56">
        <f>IF(ISERROR(VLOOKUP(B23,'B.BAYAN START LİSTE'!$B$6:$F$1014,2,0)),"",VLOOKUP(B23,'B.BAYAN START LİSTE'!$B$6:$F$1014,2,0))</f>
      </c>
      <c r="D23" s="56">
        <f>IF(ISERROR(VLOOKUP(B23,'B.BAYAN START LİSTE'!$B$6:$F$1014,3,0)),"",VLOOKUP(B23,'B.BAYAN START LİSTE'!$B$6:$F$1014,3,0))</f>
      </c>
      <c r="E23" s="57">
        <f>IF(ISERROR(VLOOKUP(B23,'B.BAYAN START LİSTE'!$B$6:$F$1014,4,0)),"",VLOOKUP(B23,'B.BAYAN START LİSTE'!$B$6:$F$1014,4,0))</f>
      </c>
      <c r="F23" s="58">
        <f>IF(ISERROR(VLOOKUP($B23,'B.BAYAN START LİSTE'!$B$6:$F$1014,5,0)),"",VLOOKUP($B23,'B.BAYAN START LİSTE'!$B$6:$F$1014,5,0))</f>
      </c>
      <c r="G23" s="73"/>
      <c r="H23" s="59">
        <f t="shared" si="1"/>
      </c>
    </row>
    <row r="24" spans="1:8" ht="18" customHeight="1">
      <c r="A24" s="54">
        <f t="shared" si="0"/>
      </c>
      <c r="B24" s="55"/>
      <c r="C24" s="56">
        <f>IF(ISERROR(VLOOKUP(B24,'B.BAYAN START LİSTE'!$B$6:$F$1014,2,0)),"",VLOOKUP(B24,'B.BAYAN START LİSTE'!$B$6:$F$1014,2,0))</f>
      </c>
      <c r="D24" s="56">
        <f>IF(ISERROR(VLOOKUP(B24,'B.BAYAN START LİSTE'!$B$6:$F$1014,3,0)),"",VLOOKUP(B24,'B.BAYAN START LİSTE'!$B$6:$F$1014,3,0))</f>
      </c>
      <c r="E24" s="57">
        <f>IF(ISERROR(VLOOKUP(B24,'B.BAYAN START LİSTE'!$B$6:$F$1014,4,0)),"",VLOOKUP(B24,'B.BAYAN START LİSTE'!$B$6:$F$1014,4,0))</f>
      </c>
      <c r="F24" s="58">
        <f>IF(ISERROR(VLOOKUP($B24,'B.BAYAN START LİSTE'!$B$6:$F$1014,5,0)),"",VLOOKUP($B24,'B.BAYAN START LİSTE'!$B$6:$F$1014,5,0))</f>
      </c>
      <c r="G24" s="73"/>
      <c r="H24" s="59">
        <f t="shared" si="1"/>
      </c>
    </row>
    <row r="25" spans="1:8" ht="18" customHeight="1">
      <c r="A25" s="54">
        <f t="shared" si="0"/>
      </c>
      <c r="B25" s="55"/>
      <c r="C25" s="56">
        <f>IF(ISERROR(VLOOKUP(B25,'B.BAYAN START LİSTE'!$B$6:$F$1014,2,0)),"",VLOOKUP(B25,'B.BAYAN START LİSTE'!$B$6:$F$1014,2,0))</f>
      </c>
      <c r="D25" s="56">
        <f>IF(ISERROR(VLOOKUP(B25,'B.BAYAN START LİSTE'!$B$6:$F$1014,3,0)),"",VLOOKUP(B25,'B.BAYAN START LİSTE'!$B$6:$F$1014,3,0))</f>
      </c>
      <c r="E25" s="57">
        <f>IF(ISERROR(VLOOKUP(B25,'B.BAYAN START LİSTE'!$B$6:$F$1014,4,0)),"",VLOOKUP(B25,'B.BAYAN START LİSTE'!$B$6:$F$1014,4,0))</f>
      </c>
      <c r="F25" s="58">
        <f>IF(ISERROR(VLOOKUP($B25,'B.BAYAN START LİSTE'!$B$6:$F$1014,5,0)),"",VLOOKUP($B25,'B.BAYAN START LİSTE'!$B$6:$F$1014,5,0))</f>
      </c>
      <c r="G25" s="73"/>
      <c r="H25" s="59">
        <f t="shared" si="1"/>
      </c>
    </row>
    <row r="26" spans="1:8" ht="18" customHeight="1">
      <c r="A26" s="54">
        <f t="shared" si="0"/>
      </c>
      <c r="B26" s="55"/>
      <c r="C26" s="56">
        <f>IF(ISERROR(VLOOKUP(B26,'B.BAYAN START LİSTE'!$B$6:$F$1014,2,0)),"",VLOOKUP(B26,'B.BAYAN START LİSTE'!$B$6:$F$1014,2,0))</f>
      </c>
      <c r="D26" s="56">
        <f>IF(ISERROR(VLOOKUP(B26,'B.BAYAN START LİSTE'!$B$6:$F$1014,3,0)),"",VLOOKUP(B26,'B.BAYAN START LİSTE'!$B$6:$F$1014,3,0))</f>
      </c>
      <c r="E26" s="57">
        <f>IF(ISERROR(VLOOKUP(B26,'B.BAYAN START LİSTE'!$B$6:$F$1014,4,0)),"",VLOOKUP(B26,'B.BAYAN START LİSTE'!$B$6:$F$1014,4,0))</f>
      </c>
      <c r="F26" s="58">
        <f>IF(ISERROR(VLOOKUP($B26,'B.BAYAN START LİSTE'!$B$6:$F$1014,5,0)),"",VLOOKUP($B26,'B.BAYAN START LİSTE'!$B$6:$F$1014,5,0))</f>
      </c>
      <c r="G26" s="73"/>
      <c r="H26" s="59">
        <f t="shared" si="1"/>
      </c>
    </row>
    <row r="27" spans="1:8" ht="18" customHeight="1">
      <c r="A27" s="54">
        <f t="shared" si="0"/>
      </c>
      <c r="B27" s="55"/>
      <c r="C27" s="56">
        <f>IF(ISERROR(VLOOKUP(B27,'B.BAYAN START LİSTE'!$B$6:$F$1014,2,0)),"",VLOOKUP(B27,'B.BAYAN START LİSTE'!$B$6:$F$1014,2,0))</f>
      </c>
      <c r="D27" s="56">
        <f>IF(ISERROR(VLOOKUP(B27,'B.BAYAN START LİSTE'!$B$6:$F$1014,3,0)),"",VLOOKUP(B27,'B.BAYAN START LİSTE'!$B$6:$F$1014,3,0))</f>
      </c>
      <c r="E27" s="57">
        <f>IF(ISERROR(VLOOKUP(B27,'B.BAYAN START LİSTE'!$B$6:$F$1014,4,0)),"",VLOOKUP(B27,'B.BAYAN START LİSTE'!$B$6:$F$1014,4,0))</f>
      </c>
      <c r="F27" s="58">
        <f>IF(ISERROR(VLOOKUP($B27,'B.BAYAN START LİSTE'!$B$6:$F$1014,5,0)),"",VLOOKUP($B27,'B.BAYAN START LİSTE'!$B$6:$F$1014,5,0))</f>
      </c>
      <c r="G27" s="73"/>
      <c r="H27" s="59">
        <f t="shared" si="1"/>
      </c>
    </row>
    <row r="28" spans="1:8" ht="18" customHeight="1">
      <c r="A28" s="54">
        <f t="shared" si="0"/>
      </c>
      <c r="B28" s="55"/>
      <c r="C28" s="56">
        <f>IF(ISERROR(VLOOKUP(B28,'B.BAYAN START LİSTE'!$B$6:$F$1014,2,0)),"",VLOOKUP(B28,'B.BAYAN START LİSTE'!$B$6:$F$1014,2,0))</f>
      </c>
      <c r="D28" s="56">
        <f>IF(ISERROR(VLOOKUP(B28,'B.BAYAN START LİSTE'!$B$6:$F$1014,3,0)),"",VLOOKUP(B28,'B.BAYAN START LİSTE'!$B$6:$F$1014,3,0))</f>
      </c>
      <c r="E28" s="57">
        <f>IF(ISERROR(VLOOKUP(B28,'B.BAYAN START LİSTE'!$B$6:$F$1014,4,0)),"",VLOOKUP(B28,'B.BAYAN START LİSTE'!$B$6:$F$1014,4,0))</f>
      </c>
      <c r="F28" s="58">
        <f>IF(ISERROR(VLOOKUP($B28,'B.BAYAN START LİSTE'!$B$6:$F$1014,5,0)),"",VLOOKUP($B28,'B.BAYAN START LİSTE'!$B$6:$F$1014,5,0))</f>
      </c>
      <c r="G28" s="73"/>
      <c r="H28" s="59">
        <f t="shared" si="1"/>
      </c>
    </row>
    <row r="29" spans="1:8" ht="18" customHeight="1">
      <c r="A29" s="54">
        <f t="shared" si="0"/>
      </c>
      <c r="B29" s="55"/>
      <c r="C29" s="56">
        <f>IF(ISERROR(VLOOKUP(B29,'B.BAYAN START LİSTE'!$B$6:$F$1014,2,0)),"",VLOOKUP(B29,'B.BAYAN START LİSTE'!$B$6:$F$1014,2,0))</f>
      </c>
      <c r="D29" s="56">
        <f>IF(ISERROR(VLOOKUP(B29,'B.BAYAN START LİSTE'!$B$6:$F$1014,3,0)),"",VLOOKUP(B29,'B.BAYAN START LİSTE'!$B$6:$F$1014,3,0))</f>
      </c>
      <c r="E29" s="57">
        <f>IF(ISERROR(VLOOKUP(B29,'B.BAYAN START LİSTE'!$B$6:$F$1014,4,0)),"",VLOOKUP(B29,'B.BAYAN START LİSTE'!$B$6:$F$1014,4,0))</f>
      </c>
      <c r="F29" s="58">
        <f>IF(ISERROR(VLOOKUP($B29,'B.BAYAN START LİSTE'!$B$6:$F$1014,5,0)),"",VLOOKUP($B29,'B.BAYAN START LİSTE'!$B$6:$F$1014,5,0))</f>
      </c>
      <c r="G29" s="73"/>
      <c r="H29" s="59">
        <f t="shared" si="1"/>
      </c>
    </row>
    <row r="30" spans="1:8" ht="18" customHeight="1">
      <c r="A30" s="54">
        <f t="shared" si="0"/>
      </c>
      <c r="B30" s="55"/>
      <c r="C30" s="56">
        <f>IF(ISERROR(VLOOKUP(B30,'B.BAYAN START LİSTE'!$B$6:$F$1014,2,0)),"",VLOOKUP(B30,'B.BAYAN START LİSTE'!$B$6:$F$1014,2,0))</f>
      </c>
      <c r="D30" s="56">
        <f>IF(ISERROR(VLOOKUP(B30,'B.BAYAN START LİSTE'!$B$6:$F$1014,3,0)),"",VLOOKUP(B30,'B.BAYAN START LİSTE'!$B$6:$F$1014,3,0))</f>
      </c>
      <c r="E30" s="57">
        <f>IF(ISERROR(VLOOKUP(B30,'B.BAYAN START LİSTE'!$B$6:$F$1014,4,0)),"",VLOOKUP(B30,'B.BAYAN START LİSTE'!$B$6:$F$1014,4,0))</f>
      </c>
      <c r="F30" s="58">
        <f>IF(ISERROR(VLOOKUP($B30,'B.BAYAN START LİSTE'!$B$6:$F$1014,5,0)),"",VLOOKUP($B30,'B.BAYAN START LİSTE'!$B$6:$F$1014,5,0))</f>
      </c>
      <c r="G30" s="73"/>
      <c r="H30" s="59">
        <f t="shared" si="1"/>
      </c>
    </row>
    <row r="31" spans="1:8" ht="18" customHeight="1">
      <c r="A31" s="54">
        <f t="shared" si="0"/>
      </c>
      <c r="B31" s="55"/>
      <c r="C31" s="56">
        <f>IF(ISERROR(VLOOKUP(B31,'B.BAYAN START LİSTE'!$B$6:$F$1014,2,0)),"",VLOOKUP(B31,'B.BAYAN START LİSTE'!$B$6:$F$1014,2,0))</f>
      </c>
      <c r="D31" s="56">
        <f>IF(ISERROR(VLOOKUP(B31,'B.BAYAN START LİSTE'!$B$6:$F$1014,3,0)),"",VLOOKUP(B31,'B.BAYAN START LİSTE'!$B$6:$F$1014,3,0))</f>
      </c>
      <c r="E31" s="57">
        <f>IF(ISERROR(VLOOKUP(B31,'B.BAYAN START LİSTE'!$B$6:$F$1014,4,0)),"",VLOOKUP(B31,'B.BAYAN START LİSTE'!$B$6:$F$1014,4,0))</f>
      </c>
      <c r="F31" s="58">
        <f>IF(ISERROR(VLOOKUP($B31,'B.BAYAN START LİSTE'!$B$6:$F$1014,5,0)),"",VLOOKUP($B31,'B.BAYAN START LİSTE'!$B$6:$F$1014,5,0))</f>
      </c>
      <c r="G31" s="73"/>
      <c r="H31" s="59">
        <f t="shared" si="1"/>
      </c>
    </row>
    <row r="32" spans="1:8" ht="18" customHeight="1">
      <c r="A32" s="54">
        <f t="shared" si="0"/>
      </c>
      <c r="B32" s="55"/>
      <c r="C32" s="56">
        <f>IF(ISERROR(VLOOKUP(B32,'B.BAYAN START LİSTE'!$B$6:$F$1014,2,0)),"",VLOOKUP(B32,'B.BAYAN START LİSTE'!$B$6:$F$1014,2,0))</f>
      </c>
      <c r="D32" s="56">
        <f>IF(ISERROR(VLOOKUP(B32,'B.BAYAN START LİSTE'!$B$6:$F$1014,3,0)),"",VLOOKUP(B32,'B.BAYAN START LİSTE'!$B$6:$F$1014,3,0))</f>
      </c>
      <c r="E32" s="57">
        <f>IF(ISERROR(VLOOKUP(B32,'B.BAYAN START LİSTE'!$B$6:$F$1014,4,0)),"",VLOOKUP(B32,'B.BAYAN START LİSTE'!$B$6:$F$1014,4,0))</f>
      </c>
      <c r="F32" s="58">
        <f>IF(ISERROR(VLOOKUP($B32,'B.BAYAN START LİSTE'!$B$6:$F$1014,5,0)),"",VLOOKUP($B32,'B.BAYAN START LİSTE'!$B$6:$F$1014,5,0))</f>
      </c>
      <c r="G32" s="73"/>
      <c r="H32" s="59">
        <f t="shared" si="1"/>
      </c>
    </row>
    <row r="33" spans="1:8" ht="18" customHeight="1">
      <c r="A33" s="54">
        <f t="shared" si="0"/>
      </c>
      <c r="B33" s="55"/>
      <c r="C33" s="56">
        <f>IF(ISERROR(VLOOKUP(B33,'B.BAYAN START LİSTE'!$B$6:$F$1014,2,0)),"",VLOOKUP(B33,'B.BAYAN START LİSTE'!$B$6:$F$1014,2,0))</f>
      </c>
      <c r="D33" s="56">
        <f>IF(ISERROR(VLOOKUP(B33,'B.BAYAN START LİSTE'!$B$6:$F$1014,3,0)),"",VLOOKUP(B33,'B.BAYAN START LİSTE'!$B$6:$F$1014,3,0))</f>
      </c>
      <c r="E33" s="57">
        <f>IF(ISERROR(VLOOKUP(B33,'B.BAYAN START LİSTE'!$B$6:$F$1014,4,0)),"",VLOOKUP(B33,'B.BAYAN START LİSTE'!$B$6:$F$1014,4,0))</f>
      </c>
      <c r="F33" s="58">
        <f>IF(ISERROR(VLOOKUP($B33,'B.BAYAN START LİSTE'!$B$6:$F$1014,5,0)),"",VLOOKUP($B33,'B.BAYAN START LİSTE'!$B$6:$F$1014,5,0))</f>
      </c>
      <c r="G33" s="73"/>
      <c r="H33" s="59">
        <f t="shared" si="1"/>
      </c>
    </row>
    <row r="34" spans="1:8" ht="18" customHeight="1">
      <c r="A34" s="54">
        <f t="shared" si="0"/>
      </c>
      <c r="B34" s="55"/>
      <c r="C34" s="56">
        <f>IF(ISERROR(VLOOKUP(B34,'B.BAYAN START LİSTE'!$B$6:$F$1014,2,0)),"",VLOOKUP(B34,'B.BAYAN START LİSTE'!$B$6:$F$1014,2,0))</f>
      </c>
      <c r="D34" s="56">
        <f>IF(ISERROR(VLOOKUP(B34,'B.BAYAN START LİSTE'!$B$6:$F$1014,3,0)),"",VLOOKUP(B34,'B.BAYAN START LİSTE'!$B$6:$F$1014,3,0))</f>
      </c>
      <c r="E34" s="57">
        <f>IF(ISERROR(VLOOKUP(B34,'B.BAYAN START LİSTE'!$B$6:$F$1014,4,0)),"",VLOOKUP(B34,'B.BAYAN START LİSTE'!$B$6:$F$1014,4,0))</f>
      </c>
      <c r="F34" s="58">
        <f>IF(ISERROR(VLOOKUP($B34,'B.BAYAN START LİSTE'!$B$6:$F$1014,5,0)),"",VLOOKUP($B34,'B.BAYAN START LİSTE'!$B$6:$F$1014,5,0))</f>
      </c>
      <c r="G34" s="73"/>
      <c r="H34" s="59">
        <f t="shared" si="1"/>
      </c>
    </row>
    <row r="35" spans="1:8" ht="18" customHeight="1">
      <c r="A35" s="54">
        <f t="shared" si="0"/>
      </c>
      <c r="B35" s="55"/>
      <c r="C35" s="56">
        <f>IF(ISERROR(VLOOKUP(B35,'B.BAYAN START LİSTE'!$B$6:$F$1014,2,0)),"",VLOOKUP(B35,'B.BAYAN START LİSTE'!$B$6:$F$1014,2,0))</f>
      </c>
      <c r="D35" s="56">
        <f>IF(ISERROR(VLOOKUP(B35,'B.BAYAN START LİSTE'!$B$6:$F$1014,3,0)),"",VLOOKUP(B35,'B.BAYAN START LİSTE'!$B$6:$F$1014,3,0))</f>
      </c>
      <c r="E35" s="57">
        <f>IF(ISERROR(VLOOKUP(B35,'B.BAYAN START LİSTE'!$B$6:$F$1014,4,0)),"",VLOOKUP(B35,'B.BAYAN START LİSTE'!$B$6:$F$1014,4,0))</f>
      </c>
      <c r="F35" s="58">
        <f>IF(ISERROR(VLOOKUP($B35,'B.BAYAN START LİSTE'!$B$6:$F$1014,5,0)),"",VLOOKUP($B35,'B.BAYAN START LİSTE'!$B$6:$F$1014,5,0))</f>
      </c>
      <c r="G35" s="73"/>
      <c r="H35" s="59">
        <f t="shared" si="1"/>
      </c>
    </row>
    <row r="36" spans="1:8" ht="18" customHeight="1">
      <c r="A36" s="54">
        <f t="shared" si="0"/>
      </c>
      <c r="B36" s="55"/>
      <c r="C36" s="56">
        <f>IF(ISERROR(VLOOKUP(B36,'B.BAYAN START LİSTE'!$B$6:$F$1014,2,0)),"",VLOOKUP(B36,'B.BAYAN START LİSTE'!$B$6:$F$1014,2,0))</f>
      </c>
      <c r="D36" s="56">
        <f>IF(ISERROR(VLOOKUP(B36,'B.BAYAN START LİSTE'!$B$6:$F$1014,3,0)),"",VLOOKUP(B36,'B.BAYAN START LİSTE'!$B$6:$F$1014,3,0))</f>
      </c>
      <c r="E36" s="57">
        <f>IF(ISERROR(VLOOKUP(B36,'B.BAYAN START LİSTE'!$B$6:$F$1014,4,0)),"",VLOOKUP(B36,'B.BAYAN START LİSTE'!$B$6:$F$1014,4,0))</f>
      </c>
      <c r="F36" s="58">
        <f>IF(ISERROR(VLOOKUP($B36,'B.BAYAN START LİSTE'!$B$6:$F$1014,5,0)),"",VLOOKUP($B36,'B.BAYAN START LİSTE'!$B$6:$F$1014,5,0))</f>
      </c>
      <c r="G36" s="73"/>
      <c r="H36" s="59">
        <f t="shared" si="1"/>
      </c>
    </row>
    <row r="37" spans="1:8" ht="18" customHeight="1">
      <c r="A37" s="54">
        <f t="shared" si="0"/>
      </c>
      <c r="B37" s="55"/>
      <c r="C37" s="56">
        <f>IF(ISERROR(VLOOKUP(B37,'B.BAYAN START LİSTE'!$B$6:$F$1014,2,0)),"",VLOOKUP(B37,'B.BAYAN START LİSTE'!$B$6:$F$1014,2,0))</f>
      </c>
      <c r="D37" s="56">
        <f>IF(ISERROR(VLOOKUP(B37,'B.BAYAN START LİSTE'!$B$6:$F$1014,3,0)),"",VLOOKUP(B37,'B.BAYAN START LİSTE'!$B$6:$F$1014,3,0))</f>
      </c>
      <c r="E37" s="57">
        <f>IF(ISERROR(VLOOKUP(B37,'B.BAYAN START LİSTE'!$B$6:$F$1014,4,0)),"",VLOOKUP(B37,'B.BAYAN START LİSTE'!$B$6:$F$1014,4,0))</f>
      </c>
      <c r="F37" s="58">
        <f>IF(ISERROR(VLOOKUP($B37,'B.BAYAN START LİSTE'!$B$6:$F$1014,5,0)),"",VLOOKUP($B37,'B.BAYAN START LİSTE'!$B$6:$F$1014,5,0))</f>
      </c>
      <c r="G37" s="73"/>
      <c r="H37" s="59">
        <f t="shared" si="1"/>
      </c>
    </row>
    <row r="38" spans="1:8" ht="18" customHeight="1">
      <c r="A38" s="54">
        <f t="shared" si="0"/>
      </c>
      <c r="B38" s="55"/>
      <c r="C38" s="56">
        <f>IF(ISERROR(VLOOKUP(B38,'B.BAYAN START LİSTE'!$B$6:$F$1014,2,0)),"",VLOOKUP(B38,'B.BAYAN START LİSTE'!$B$6:$F$1014,2,0))</f>
      </c>
      <c r="D38" s="56">
        <f>IF(ISERROR(VLOOKUP(B38,'B.BAYAN START LİSTE'!$B$6:$F$1014,3,0)),"",VLOOKUP(B38,'B.BAYAN START LİSTE'!$B$6:$F$1014,3,0))</f>
      </c>
      <c r="E38" s="57">
        <f>IF(ISERROR(VLOOKUP(B38,'B.BAYAN START LİSTE'!$B$6:$F$1014,4,0)),"",VLOOKUP(B38,'B.BAYAN START LİSTE'!$B$6:$F$1014,4,0))</f>
      </c>
      <c r="F38" s="58">
        <f>IF(ISERROR(VLOOKUP($B38,'B.BAYAN START LİSTE'!$B$6:$F$1014,5,0)),"",VLOOKUP($B38,'B.BAYAN START LİSTE'!$B$6:$F$1014,5,0))</f>
      </c>
      <c r="G38" s="73"/>
      <c r="H38" s="59">
        <f t="shared" si="1"/>
      </c>
    </row>
    <row r="39" spans="1:8" ht="18" customHeight="1">
      <c r="A39" s="54">
        <f t="shared" si="0"/>
      </c>
      <c r="B39" s="55"/>
      <c r="C39" s="56">
        <f>IF(ISERROR(VLOOKUP(B39,'B.BAYAN START LİSTE'!$B$6:$F$1014,2,0)),"",VLOOKUP(B39,'B.BAYAN START LİSTE'!$B$6:$F$1014,2,0))</f>
      </c>
      <c r="D39" s="56">
        <f>IF(ISERROR(VLOOKUP(B39,'B.BAYAN START LİSTE'!$B$6:$F$1014,3,0)),"",VLOOKUP(B39,'B.BAYAN START LİSTE'!$B$6:$F$1014,3,0))</f>
      </c>
      <c r="E39" s="57">
        <f>IF(ISERROR(VLOOKUP(B39,'B.BAYAN START LİSTE'!$B$6:$F$1014,4,0)),"",VLOOKUP(B39,'B.BAYAN START LİSTE'!$B$6:$F$1014,4,0))</f>
      </c>
      <c r="F39" s="58">
        <f>IF(ISERROR(VLOOKUP($B39,'B.BAYAN START LİSTE'!$B$6:$F$1014,5,0)),"",VLOOKUP($B39,'B.BAYAN START LİSTE'!$B$6:$F$1014,5,0))</f>
      </c>
      <c r="G39" s="73"/>
      <c r="H39" s="59">
        <f t="shared" si="1"/>
      </c>
    </row>
    <row r="40" spans="1:8" ht="18" customHeight="1">
      <c r="A40" s="54">
        <f t="shared" si="0"/>
      </c>
      <c r="B40" s="55"/>
      <c r="C40" s="56">
        <f>IF(ISERROR(VLOOKUP(B40,'B.BAYAN START LİSTE'!$B$6:$F$1014,2,0)),"",VLOOKUP(B40,'B.BAYAN START LİSTE'!$B$6:$F$1014,2,0))</f>
      </c>
      <c r="D40" s="56">
        <f>IF(ISERROR(VLOOKUP(B40,'B.BAYAN START LİSTE'!$B$6:$F$1014,3,0)),"",VLOOKUP(B40,'B.BAYAN START LİSTE'!$B$6:$F$1014,3,0))</f>
      </c>
      <c r="E40" s="57">
        <f>IF(ISERROR(VLOOKUP(B40,'B.BAYAN START LİSTE'!$B$6:$F$1014,4,0)),"",VLOOKUP(B40,'B.BAYAN START LİSTE'!$B$6:$F$1014,4,0))</f>
      </c>
      <c r="F40" s="58">
        <f>IF(ISERROR(VLOOKUP($B40,'B.BAYAN START LİSTE'!$B$6:$F$1014,5,0)),"",VLOOKUP($B40,'B.BAYAN START LİSTE'!$B$6:$F$1014,5,0))</f>
      </c>
      <c r="G40" s="73"/>
      <c r="H40" s="59">
        <f t="shared" si="1"/>
      </c>
    </row>
    <row r="41" spans="1:8" ht="18" customHeight="1">
      <c r="A41" s="54">
        <f t="shared" si="0"/>
      </c>
      <c r="B41" s="55"/>
      <c r="C41" s="56">
        <f>IF(ISERROR(VLOOKUP(B41,'B.BAYAN START LİSTE'!$B$6:$F$1014,2,0)),"",VLOOKUP(B41,'B.BAYAN START LİSTE'!$B$6:$F$1014,2,0))</f>
      </c>
      <c r="D41" s="56">
        <f>IF(ISERROR(VLOOKUP(B41,'B.BAYAN START LİSTE'!$B$6:$F$1014,3,0)),"",VLOOKUP(B41,'B.BAYAN START LİSTE'!$B$6:$F$1014,3,0))</f>
      </c>
      <c r="E41" s="57">
        <f>IF(ISERROR(VLOOKUP(B41,'B.BAYAN START LİSTE'!$B$6:$F$1014,4,0)),"",VLOOKUP(B41,'B.BAYAN START LİSTE'!$B$6:$F$1014,4,0))</f>
      </c>
      <c r="F41" s="58">
        <f>IF(ISERROR(VLOOKUP($B41,'B.BAYAN START LİSTE'!$B$6:$F$1014,5,0)),"",VLOOKUP($B41,'B.BAYAN START LİSTE'!$B$6:$F$1014,5,0))</f>
      </c>
      <c r="G41" s="73"/>
      <c r="H41" s="59">
        <f t="shared" si="1"/>
      </c>
    </row>
    <row r="42" spans="1:8" ht="18" customHeight="1">
      <c r="A42" s="54">
        <f t="shared" si="0"/>
      </c>
      <c r="B42" s="55"/>
      <c r="C42" s="56">
        <f>IF(ISERROR(VLOOKUP(B42,'B.BAYAN START LİSTE'!$B$6:$F$1014,2,0)),"",VLOOKUP(B42,'B.BAYAN START LİSTE'!$B$6:$F$1014,2,0))</f>
      </c>
      <c r="D42" s="56">
        <f>IF(ISERROR(VLOOKUP(B42,'B.BAYAN START LİSTE'!$B$6:$F$1014,3,0)),"",VLOOKUP(B42,'B.BAYAN START LİSTE'!$B$6:$F$1014,3,0))</f>
      </c>
      <c r="E42" s="57">
        <f>IF(ISERROR(VLOOKUP(B42,'B.BAYAN START LİSTE'!$B$6:$F$1014,4,0)),"",VLOOKUP(B42,'B.BAYAN START LİSTE'!$B$6:$F$1014,4,0))</f>
      </c>
      <c r="F42" s="58">
        <f>IF(ISERROR(VLOOKUP($B42,'B.BAYAN START LİSTE'!$B$6:$F$1014,5,0)),"",VLOOKUP($B42,'B.BAYAN START LİSTE'!$B$6:$F$1014,5,0))</f>
      </c>
      <c r="G42" s="73"/>
      <c r="H42" s="59">
        <f t="shared" si="1"/>
      </c>
    </row>
    <row r="43" spans="1:8" ht="18" customHeight="1">
      <c r="A43" s="54">
        <f t="shared" si="0"/>
      </c>
      <c r="B43" s="55"/>
      <c r="C43" s="56">
        <f>IF(ISERROR(VLOOKUP(B43,'B.BAYAN START LİSTE'!$B$6:$F$1014,2,0)),"",VLOOKUP(B43,'B.BAYAN START LİSTE'!$B$6:$F$1014,2,0))</f>
      </c>
      <c r="D43" s="56">
        <f>IF(ISERROR(VLOOKUP(B43,'B.BAYAN START LİSTE'!$B$6:$F$1014,3,0)),"",VLOOKUP(B43,'B.BAYAN START LİSTE'!$B$6:$F$1014,3,0))</f>
      </c>
      <c r="E43" s="57">
        <f>IF(ISERROR(VLOOKUP(B43,'B.BAYAN START LİSTE'!$B$6:$F$1014,4,0)),"",VLOOKUP(B43,'B.BAYAN START LİSTE'!$B$6:$F$1014,4,0))</f>
      </c>
      <c r="F43" s="58">
        <f>IF(ISERROR(VLOOKUP($B43,'B.BAYAN START LİSTE'!$B$6:$F$1014,5,0)),"",VLOOKUP($B43,'B.BAYAN START LİSTE'!$B$6:$F$1014,5,0))</f>
      </c>
      <c r="G43" s="73"/>
      <c r="H43" s="59">
        <f t="shared" si="1"/>
      </c>
    </row>
    <row r="44" spans="1:8" ht="18" customHeight="1">
      <c r="A44" s="54">
        <f t="shared" si="0"/>
      </c>
      <c r="B44" s="55"/>
      <c r="C44" s="56">
        <f>IF(ISERROR(VLOOKUP(B44,'B.BAYAN START LİSTE'!$B$6:$F$1014,2,0)),"",VLOOKUP(B44,'B.BAYAN START LİSTE'!$B$6:$F$1014,2,0))</f>
      </c>
      <c r="D44" s="56">
        <f>IF(ISERROR(VLOOKUP(B44,'B.BAYAN START LİSTE'!$B$6:$F$1014,3,0)),"",VLOOKUP(B44,'B.BAYAN START LİSTE'!$B$6:$F$1014,3,0))</f>
      </c>
      <c r="E44" s="57">
        <f>IF(ISERROR(VLOOKUP(B44,'B.BAYAN START LİSTE'!$B$6:$F$1014,4,0)),"",VLOOKUP(B44,'B.BAYAN START LİSTE'!$B$6:$F$1014,4,0))</f>
      </c>
      <c r="F44" s="58">
        <f>IF(ISERROR(VLOOKUP($B44,'B.BAYAN START LİSTE'!$B$6:$F$1014,5,0)),"",VLOOKUP($B44,'B.BAYAN START LİSTE'!$B$6:$F$1014,5,0))</f>
      </c>
      <c r="G44" s="73"/>
      <c r="H44" s="59">
        <f t="shared" si="1"/>
      </c>
    </row>
    <row r="45" spans="1:8" ht="18" customHeight="1">
      <c r="A45" s="54">
        <f t="shared" si="0"/>
      </c>
      <c r="B45" s="55"/>
      <c r="C45" s="56">
        <f>IF(ISERROR(VLOOKUP(B45,'B.BAYAN START LİSTE'!$B$6:$F$1014,2,0)),"",VLOOKUP(B45,'B.BAYAN START LİSTE'!$B$6:$F$1014,2,0))</f>
      </c>
      <c r="D45" s="56">
        <f>IF(ISERROR(VLOOKUP(B45,'B.BAYAN START LİSTE'!$B$6:$F$1014,3,0)),"",VLOOKUP(B45,'B.BAYAN START LİSTE'!$B$6:$F$1014,3,0))</f>
      </c>
      <c r="E45" s="57">
        <f>IF(ISERROR(VLOOKUP(B45,'B.BAYAN START LİSTE'!$B$6:$F$1014,4,0)),"",VLOOKUP(B45,'B.BAYAN START LİSTE'!$B$6:$F$1014,4,0))</f>
      </c>
      <c r="F45" s="58">
        <f>IF(ISERROR(VLOOKUP($B45,'B.BAYAN START LİSTE'!$B$6:$F$1014,5,0)),"",VLOOKUP($B45,'B.BAYAN START LİSTE'!$B$6:$F$1014,5,0))</f>
      </c>
      <c r="G45" s="73"/>
      <c r="H45" s="59">
        <f t="shared" si="1"/>
      </c>
    </row>
  </sheetData>
  <sheetProtection password="EF9D" sheet="1"/>
  <mergeCells count="5">
    <mergeCell ref="A4:C4"/>
    <mergeCell ref="A1:H1"/>
    <mergeCell ref="A2:H2"/>
    <mergeCell ref="A3:H3"/>
    <mergeCell ref="F4:H4"/>
  </mergeCells>
  <conditionalFormatting sqref="H6:H45">
    <cfRule type="containsText" priority="2" dxfId="12" operator="containsText" stopIfTrue="1" text="$E$7=&quot;&quot;F&quot;&quot;">
      <formula>NOT(ISERROR(SEARCH("$E$7=""F""",H6)))</formula>
    </cfRule>
    <cfRule type="containsText" priority="4" dxfId="12" operator="containsText" stopIfTrue="1" text="F=E7">
      <formula>NOT(ISERROR(SEARCH("F=E7",H6)))</formula>
    </cfRule>
  </conditionalFormatting>
  <conditionalFormatting sqref="B6:B45">
    <cfRule type="duplicateValues" priority="7" dxfId="12" stopIfTrue="1">
      <formula>AND(COUNTIF($B$6:$B$45,B6)&gt;1,NOT(ISBLANK(B6)))</formula>
    </cfRule>
  </conditionalFormatting>
  <printOptions horizontalCentered="1"/>
  <pageMargins left="0.6692913385826772" right="0.2362204724409449" top="0.74" bottom="0.5" header="0.3937007874015748" footer="0.2755905511811024"/>
  <pageSetup horizontalDpi="300" verticalDpi="300" orientation="portrait" paperSize="9" scale="9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P18"/>
  <sheetViews>
    <sheetView view="pageBreakPreview" zoomScale="90" zoomScaleSheetLayoutView="90" zoomScalePageLayoutView="0" workbookViewId="0" topLeftCell="A1">
      <selection activeCell="B4" sqref="B4"/>
    </sheetView>
  </sheetViews>
  <sheetFormatPr defaultColWidth="9.00390625" defaultRowHeight="12.75"/>
  <cols>
    <col min="1" max="1" width="5.125" style="10" customWidth="1"/>
    <col min="2" max="14" width="7.00390625" style="52" customWidth="1"/>
    <col min="15" max="16384" width="9.125" style="7" customWidth="1"/>
  </cols>
  <sheetData>
    <row r="1" spans="1:14" ht="26.25" customHeight="1">
      <c r="A1" s="106" t="s">
        <v>58</v>
      </c>
      <c r="B1" s="107"/>
      <c r="C1" s="107"/>
      <c r="D1" s="107"/>
      <c r="E1" s="107"/>
      <c r="F1" s="107"/>
      <c r="G1" s="107"/>
      <c r="H1" s="107"/>
      <c r="I1" s="107"/>
      <c r="J1" s="107"/>
      <c r="K1" s="107"/>
      <c r="L1" s="107"/>
      <c r="M1" s="107"/>
      <c r="N1" s="107"/>
    </row>
    <row r="2" spans="1:16" s="8" customFormat="1" ht="25.5" customHeight="1">
      <c r="A2" s="102" t="s">
        <v>57</v>
      </c>
      <c r="B2" s="104" t="s">
        <v>1</v>
      </c>
      <c r="C2" s="105"/>
      <c r="D2" s="105"/>
      <c r="E2" s="105"/>
      <c r="F2" s="105"/>
      <c r="G2" s="105"/>
      <c r="H2" s="105"/>
      <c r="I2" s="105"/>
      <c r="J2" s="105"/>
      <c r="K2" s="105"/>
      <c r="L2" s="105"/>
      <c r="M2" s="105"/>
      <c r="N2" s="105"/>
      <c r="O2" s="9"/>
      <c r="P2" s="9"/>
    </row>
    <row r="3" spans="1:14" ht="23.25" customHeight="1">
      <c r="A3" s="103"/>
      <c r="B3" s="50">
        <v>9</v>
      </c>
      <c r="C3" s="50">
        <v>92</v>
      </c>
      <c r="D3" s="50">
        <v>147</v>
      </c>
      <c r="E3" s="50">
        <v>179</v>
      </c>
      <c r="F3" s="50">
        <v>180</v>
      </c>
      <c r="G3" s="50">
        <v>181</v>
      </c>
      <c r="H3" s="50">
        <v>182</v>
      </c>
      <c r="I3" s="50">
        <v>183</v>
      </c>
      <c r="J3" s="50">
        <v>318</v>
      </c>
      <c r="K3" s="50">
        <v>415</v>
      </c>
      <c r="L3" s="50">
        <v>416</v>
      </c>
      <c r="M3" s="50">
        <v>424</v>
      </c>
      <c r="N3" s="50">
        <v>375</v>
      </c>
    </row>
    <row r="4" spans="1:14" ht="23.25" customHeight="1">
      <c r="A4" s="28">
        <v>15</v>
      </c>
      <c r="B4" s="51"/>
      <c r="C4" s="51"/>
      <c r="D4" s="51"/>
      <c r="E4" s="51"/>
      <c r="F4" s="51"/>
      <c r="G4" s="51"/>
      <c r="H4" s="51"/>
      <c r="I4" s="51"/>
      <c r="J4" s="51"/>
      <c r="K4" s="51"/>
      <c r="L4" s="51"/>
      <c r="M4" s="51"/>
      <c r="N4" s="51"/>
    </row>
    <row r="5" spans="1:14" ht="23.25" customHeight="1">
      <c r="A5" s="28">
        <v>14</v>
      </c>
      <c r="B5" s="51"/>
      <c r="C5" s="51"/>
      <c r="D5" s="51"/>
      <c r="E5" s="51"/>
      <c r="F5" s="51"/>
      <c r="G5" s="51"/>
      <c r="H5" s="51"/>
      <c r="I5" s="51"/>
      <c r="J5" s="51"/>
      <c r="K5" s="51"/>
      <c r="L5" s="51"/>
      <c r="M5" s="51"/>
      <c r="N5" s="51"/>
    </row>
    <row r="6" spans="1:14" ht="23.25" customHeight="1">
      <c r="A6" s="28">
        <v>13</v>
      </c>
      <c r="B6" s="51"/>
      <c r="C6" s="51"/>
      <c r="D6" s="51"/>
      <c r="E6" s="51"/>
      <c r="F6" s="51"/>
      <c r="G6" s="51"/>
      <c r="H6" s="51"/>
      <c r="I6" s="51"/>
      <c r="J6" s="51"/>
      <c r="K6" s="51"/>
      <c r="L6" s="51"/>
      <c r="M6" s="51"/>
      <c r="N6" s="51"/>
    </row>
    <row r="7" spans="1:14" ht="23.25" customHeight="1">
      <c r="A7" s="28">
        <v>12</v>
      </c>
      <c r="B7" s="51"/>
      <c r="C7" s="51"/>
      <c r="D7" s="51"/>
      <c r="E7" s="51"/>
      <c r="F7" s="51"/>
      <c r="G7" s="51"/>
      <c r="H7" s="51"/>
      <c r="I7" s="51"/>
      <c r="J7" s="51"/>
      <c r="K7" s="51"/>
      <c r="L7" s="51"/>
      <c r="M7" s="51"/>
      <c r="N7" s="51"/>
    </row>
    <row r="8" spans="1:14" ht="23.25" customHeight="1">
      <c r="A8" s="28">
        <v>11</v>
      </c>
      <c r="B8" s="51"/>
      <c r="C8" s="51"/>
      <c r="D8" s="51"/>
      <c r="E8" s="51"/>
      <c r="F8" s="51"/>
      <c r="G8" s="51"/>
      <c r="H8" s="51"/>
      <c r="I8" s="51"/>
      <c r="J8" s="51"/>
      <c r="K8" s="51"/>
      <c r="L8" s="51"/>
      <c r="M8" s="51"/>
      <c r="N8" s="51"/>
    </row>
    <row r="9" spans="1:14" ht="23.25" customHeight="1">
      <c r="A9" s="28">
        <v>10</v>
      </c>
      <c r="B9" s="51"/>
      <c r="C9" s="51"/>
      <c r="D9" s="51"/>
      <c r="E9" s="51"/>
      <c r="F9" s="51"/>
      <c r="G9" s="51"/>
      <c r="H9" s="51"/>
      <c r="I9" s="51"/>
      <c r="J9" s="51"/>
      <c r="K9" s="51"/>
      <c r="L9" s="51"/>
      <c r="M9" s="51"/>
      <c r="N9" s="51"/>
    </row>
    <row r="10" spans="1:14" ht="23.25" customHeight="1">
      <c r="A10" s="28">
        <v>9</v>
      </c>
      <c r="B10" s="51"/>
      <c r="C10" s="51"/>
      <c r="D10" s="51"/>
      <c r="E10" s="51"/>
      <c r="F10" s="51"/>
      <c r="G10" s="51"/>
      <c r="H10" s="51"/>
      <c r="I10" s="51"/>
      <c r="J10" s="51"/>
      <c r="K10" s="51"/>
      <c r="L10" s="51"/>
      <c r="M10" s="51"/>
      <c r="N10" s="51"/>
    </row>
    <row r="11" spans="1:14" ht="23.25" customHeight="1">
      <c r="A11" s="28">
        <v>8</v>
      </c>
      <c r="B11" s="51"/>
      <c r="C11" s="51"/>
      <c r="D11" s="51"/>
      <c r="E11" s="51"/>
      <c r="F11" s="51"/>
      <c r="G11" s="51"/>
      <c r="H11" s="51"/>
      <c r="I11" s="51"/>
      <c r="J11" s="51"/>
      <c r="K11" s="51"/>
      <c r="L11" s="51"/>
      <c r="M11" s="51"/>
      <c r="N11" s="51"/>
    </row>
    <row r="12" spans="1:14" ht="23.25" customHeight="1">
      <c r="A12" s="28">
        <v>7</v>
      </c>
      <c r="B12" s="51"/>
      <c r="C12" s="51"/>
      <c r="D12" s="51"/>
      <c r="E12" s="51"/>
      <c r="F12" s="51"/>
      <c r="G12" s="51"/>
      <c r="H12" s="51"/>
      <c r="I12" s="51"/>
      <c r="J12" s="51"/>
      <c r="K12" s="51"/>
      <c r="L12" s="51"/>
      <c r="M12" s="51"/>
      <c r="N12" s="51"/>
    </row>
    <row r="13" spans="1:14" ht="23.25" customHeight="1">
      <c r="A13" s="28">
        <v>6</v>
      </c>
      <c r="B13" s="51"/>
      <c r="C13" s="51"/>
      <c r="D13" s="51"/>
      <c r="E13" s="51"/>
      <c r="F13" s="51"/>
      <c r="G13" s="51"/>
      <c r="H13" s="51"/>
      <c r="I13" s="51"/>
      <c r="J13" s="51"/>
      <c r="K13" s="51"/>
      <c r="L13" s="51"/>
      <c r="M13" s="51"/>
      <c r="N13" s="51"/>
    </row>
    <row r="14" spans="1:14" ht="23.25" customHeight="1">
      <c r="A14" s="28">
        <v>5</v>
      </c>
      <c r="B14" s="51"/>
      <c r="C14" s="51"/>
      <c r="D14" s="51"/>
      <c r="E14" s="51"/>
      <c r="F14" s="51"/>
      <c r="G14" s="51"/>
      <c r="H14" s="51"/>
      <c r="I14" s="51"/>
      <c r="J14" s="51"/>
      <c r="K14" s="51"/>
      <c r="L14" s="51"/>
      <c r="M14" s="51"/>
      <c r="N14" s="51"/>
    </row>
    <row r="15" spans="1:14" ht="23.25" customHeight="1">
      <c r="A15" s="28">
        <v>4</v>
      </c>
      <c r="B15" s="51"/>
      <c r="C15" s="51"/>
      <c r="D15" s="51"/>
      <c r="E15" s="51"/>
      <c r="F15" s="51"/>
      <c r="G15" s="51"/>
      <c r="H15" s="51"/>
      <c r="I15" s="51"/>
      <c r="J15" s="51"/>
      <c r="K15" s="51"/>
      <c r="L15" s="51"/>
      <c r="M15" s="51"/>
      <c r="N15" s="51"/>
    </row>
    <row r="16" spans="1:14" ht="23.25" customHeight="1">
      <c r="A16" s="28">
        <v>3</v>
      </c>
      <c r="B16" s="51"/>
      <c r="C16" s="51"/>
      <c r="D16" s="51"/>
      <c r="E16" s="51"/>
      <c r="F16" s="51"/>
      <c r="G16" s="51"/>
      <c r="H16" s="51"/>
      <c r="I16" s="51"/>
      <c r="J16" s="51"/>
      <c r="K16" s="51"/>
      <c r="L16" s="51"/>
      <c r="M16" s="51"/>
      <c r="N16" s="51"/>
    </row>
    <row r="17" spans="1:14" ht="23.25" customHeight="1">
      <c r="A17" s="28">
        <v>2</v>
      </c>
      <c r="B17" s="51"/>
      <c r="C17" s="51"/>
      <c r="D17" s="51"/>
      <c r="E17" s="51"/>
      <c r="F17" s="51"/>
      <c r="G17" s="51"/>
      <c r="H17" s="51"/>
      <c r="I17" s="51"/>
      <c r="J17" s="51"/>
      <c r="K17" s="51"/>
      <c r="L17" s="51"/>
      <c r="M17" s="51"/>
      <c r="N17" s="51"/>
    </row>
    <row r="18" spans="1:14" ht="23.25" customHeight="1">
      <c r="A18" s="28">
        <v>1</v>
      </c>
      <c r="B18" s="51"/>
      <c r="C18" s="51"/>
      <c r="D18" s="51"/>
      <c r="E18" s="51"/>
      <c r="F18" s="51"/>
      <c r="G18" s="51"/>
      <c r="H18" s="51"/>
      <c r="I18" s="51"/>
      <c r="J18" s="51"/>
      <c r="K18" s="51"/>
      <c r="L18" s="51"/>
      <c r="M18" s="51"/>
      <c r="N18" s="51"/>
    </row>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sheetData>
  <sheetProtection/>
  <mergeCells count="3">
    <mergeCell ref="A2:A3"/>
    <mergeCell ref="B2:N2"/>
    <mergeCell ref="A1:N1"/>
  </mergeCells>
  <conditionalFormatting sqref="B3:N18">
    <cfRule type="duplicateValues" priority="3" dxfId="12" stopIfTrue="1">
      <formula>AND(COUNTIF($B$3:$N$18,B3)&gt;1,NOT(ISBLANK(B3)))</formula>
    </cfRule>
  </conditionalFormatting>
  <printOptions horizontalCentered="1"/>
  <pageMargins left="0.63" right="0.2362204724409449" top="0.7086614173228347" bottom="0.31496062992125984" header="0.3937007874015748" footer="0.15748031496062992"/>
  <pageSetup horizontalDpi="300" verticalDpi="300" orientation="portrait" paperSize="9" scale="94"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tabColor rgb="FF0070C0"/>
  </sheetPr>
  <dimension ref="A1:E33"/>
  <sheetViews>
    <sheetView view="pageBreakPreview" zoomScale="115" zoomScaleSheetLayoutView="115" zoomScalePageLayoutView="0" workbookViewId="0" topLeftCell="A18">
      <selection activeCell="Q24" sqref="Q24"/>
    </sheetView>
  </sheetViews>
  <sheetFormatPr defaultColWidth="9.00390625" defaultRowHeight="12.75"/>
  <cols>
    <col min="1" max="2" width="30.375" style="19" customWidth="1"/>
    <col min="3" max="3" width="30.875" style="19" customWidth="1"/>
    <col min="4" max="7" width="6.75390625" style="19" customWidth="1"/>
    <col min="8" max="8" width="9.125" style="19" bestFit="1" customWidth="1"/>
    <col min="9" max="9" width="8.875" style="19" bestFit="1" customWidth="1"/>
    <col min="10" max="10" width="8.75390625" style="19" bestFit="1" customWidth="1"/>
    <col min="11" max="11" width="6.625" style="19" customWidth="1"/>
    <col min="12" max="12" width="6.75390625" style="19" customWidth="1"/>
    <col min="13" max="13" width="7.25390625" style="19" customWidth="1"/>
    <col min="14" max="14" width="7.00390625" style="19" customWidth="1"/>
    <col min="15" max="16384" width="9.125" style="19" customWidth="1"/>
  </cols>
  <sheetData>
    <row r="1" spans="1:3" ht="24" customHeight="1">
      <c r="A1" s="79"/>
      <c r="B1" s="80"/>
      <c r="C1" s="81"/>
    </row>
    <row r="2" spans="1:5" ht="42.75" customHeight="1">
      <c r="A2" s="82" t="s">
        <v>22</v>
      </c>
      <c r="B2" s="83"/>
      <c r="C2" s="84"/>
      <c r="D2" s="20"/>
      <c r="E2" s="20"/>
    </row>
    <row r="3" spans="1:5" ht="24.75" customHeight="1">
      <c r="A3" s="85"/>
      <c r="B3" s="86"/>
      <c r="C3" s="87"/>
      <c r="D3" s="21"/>
      <c r="E3" s="21"/>
    </row>
    <row r="4" spans="1:3" s="22" customFormat="1" ht="24.75" customHeight="1">
      <c r="A4" s="34"/>
      <c r="B4" s="35"/>
      <c r="C4" s="36"/>
    </row>
    <row r="5" spans="1:3" s="22" customFormat="1" ht="24.75" customHeight="1">
      <c r="A5" s="34"/>
      <c r="B5" s="35"/>
      <c r="C5" s="36"/>
    </row>
    <row r="6" spans="1:3" s="22" customFormat="1" ht="24.75" customHeight="1">
      <c r="A6" s="34"/>
      <c r="B6" s="35"/>
      <c r="C6" s="36"/>
    </row>
    <row r="7" spans="1:3" s="22" customFormat="1" ht="24.75" customHeight="1">
      <c r="A7" s="34"/>
      <c r="B7" s="35"/>
      <c r="C7" s="36"/>
    </row>
    <row r="8" spans="1:3" s="22" customFormat="1" ht="24.75" customHeight="1">
      <c r="A8" s="34"/>
      <c r="B8" s="35"/>
      <c r="C8" s="36"/>
    </row>
    <row r="9" spans="1:3" ht="22.5">
      <c r="A9" s="34"/>
      <c r="B9" s="35"/>
      <c r="C9" s="36"/>
    </row>
    <row r="10" spans="1:3" ht="22.5">
      <c r="A10" s="34"/>
      <c r="B10" s="35"/>
      <c r="C10" s="36"/>
    </row>
    <row r="11" spans="1:3" ht="22.5">
      <c r="A11" s="34"/>
      <c r="B11" s="35"/>
      <c r="C11" s="36"/>
    </row>
    <row r="12" spans="1:3" ht="22.5">
      <c r="A12" s="34"/>
      <c r="B12" s="35"/>
      <c r="C12" s="36"/>
    </row>
    <row r="13" spans="1:3" ht="22.5">
      <c r="A13" s="34"/>
      <c r="B13" s="35"/>
      <c r="C13" s="36"/>
    </row>
    <row r="14" spans="1:3" ht="22.5">
      <c r="A14" s="34"/>
      <c r="B14" s="35"/>
      <c r="C14" s="36"/>
    </row>
    <row r="15" spans="1:3" ht="22.5">
      <c r="A15" s="34"/>
      <c r="B15" s="35"/>
      <c r="C15" s="36"/>
    </row>
    <row r="16" spans="1:3" ht="22.5">
      <c r="A16" s="34"/>
      <c r="B16" s="35"/>
      <c r="C16" s="36"/>
    </row>
    <row r="17" spans="1:3" ht="22.5">
      <c r="A17" s="34"/>
      <c r="B17" s="35"/>
      <c r="C17" s="36"/>
    </row>
    <row r="18" spans="1:3" ht="18" customHeight="1">
      <c r="A18" s="88" t="str">
        <f>B24</f>
        <v>Yürüyüş Türkiye Şampiyonası</v>
      </c>
      <c r="B18" s="89"/>
      <c r="C18" s="90"/>
    </row>
    <row r="19" spans="1:3" ht="31.5" customHeight="1">
      <c r="A19" s="91"/>
      <c r="B19" s="89"/>
      <c r="C19" s="90"/>
    </row>
    <row r="20" spans="1:3" ht="25.5" customHeight="1">
      <c r="A20" s="37"/>
      <c r="B20" s="38" t="str">
        <f>B27</f>
        <v>İzmir</v>
      </c>
      <c r="C20" s="39"/>
    </row>
    <row r="21" spans="1:3" ht="25.5" customHeight="1">
      <c r="A21" s="34"/>
      <c r="B21" s="40"/>
      <c r="C21" s="36"/>
    </row>
    <row r="22" spans="1:3" ht="25.5" customHeight="1">
      <c r="A22" s="34"/>
      <c r="B22" s="40"/>
      <c r="C22" s="36"/>
    </row>
    <row r="23" spans="1:3" ht="22.5">
      <c r="A23" s="41"/>
      <c r="B23" s="42"/>
      <c r="C23" s="43"/>
    </row>
    <row r="24" spans="1:3" ht="21" customHeight="1">
      <c r="A24" s="68" t="s">
        <v>6</v>
      </c>
      <c r="B24" s="75" t="s">
        <v>23</v>
      </c>
      <c r="C24" s="76"/>
    </row>
    <row r="25" spans="1:3" ht="21" customHeight="1">
      <c r="A25" s="68" t="s">
        <v>7</v>
      </c>
      <c r="B25" s="75" t="s">
        <v>24</v>
      </c>
      <c r="C25" s="76"/>
    </row>
    <row r="26" spans="1:3" ht="21" customHeight="1">
      <c r="A26" s="69" t="s">
        <v>8</v>
      </c>
      <c r="B26" s="75" t="s">
        <v>27</v>
      </c>
      <c r="C26" s="76"/>
    </row>
    <row r="27" spans="1:3" ht="21" customHeight="1">
      <c r="A27" s="68" t="s">
        <v>9</v>
      </c>
      <c r="B27" s="75" t="s">
        <v>26</v>
      </c>
      <c r="C27" s="76"/>
    </row>
    <row r="28" spans="1:3" ht="21" customHeight="1">
      <c r="A28" s="70" t="s">
        <v>11</v>
      </c>
      <c r="B28" s="77">
        <v>41427.333333333336</v>
      </c>
      <c r="C28" s="78"/>
    </row>
    <row r="29" spans="1:3" ht="21" customHeight="1">
      <c r="A29" s="44"/>
      <c r="B29" s="45"/>
      <c r="C29" s="46"/>
    </row>
    <row r="30" spans="1:3" ht="21" customHeight="1">
      <c r="A30" s="44"/>
      <c r="B30" s="45"/>
      <c r="C30" s="46"/>
    </row>
    <row r="31" spans="1:3" ht="21" customHeight="1">
      <c r="A31" s="44"/>
      <c r="B31" s="45"/>
      <c r="C31" s="46"/>
    </row>
    <row r="32" spans="1:3" ht="21" customHeight="1">
      <c r="A32" s="44"/>
      <c r="B32" s="45"/>
      <c r="C32" s="46"/>
    </row>
    <row r="33" spans="1:3" ht="18.75" thickBot="1">
      <c r="A33" s="47"/>
      <c r="B33" s="48"/>
      <c r="C33" s="49"/>
    </row>
  </sheetData>
  <sheetProtection password="EF9D" sheet="1"/>
  <mergeCells count="9">
    <mergeCell ref="B26:C26"/>
    <mergeCell ref="B27:C27"/>
    <mergeCell ref="B28:C28"/>
    <mergeCell ref="A1:C1"/>
    <mergeCell ref="A2:C2"/>
    <mergeCell ref="A3:C3"/>
    <mergeCell ref="A18:C19"/>
    <mergeCell ref="B24:C24"/>
    <mergeCell ref="B25:C25"/>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6.xml><?xml version="1.0" encoding="utf-8"?>
<worksheet xmlns="http://schemas.openxmlformats.org/spreadsheetml/2006/main" xmlns:r="http://schemas.openxmlformats.org/officeDocument/2006/relationships">
  <sheetPr>
    <tabColor rgb="FF0070C0"/>
  </sheetPr>
  <dimension ref="A1:H35"/>
  <sheetViews>
    <sheetView view="pageBreakPreview" zoomScale="90" zoomScaleSheetLayoutView="90" zoomScalePageLayoutView="0" workbookViewId="0" topLeftCell="A1">
      <selection activeCell="Q24" sqref="Q24"/>
    </sheetView>
  </sheetViews>
  <sheetFormatPr defaultColWidth="9.00390625" defaultRowHeight="12.75"/>
  <cols>
    <col min="1" max="1" width="5.125" style="10" customWidth="1"/>
    <col min="2" max="2" width="7.00390625" style="52" customWidth="1"/>
    <col min="3" max="3" width="37.875" style="11" customWidth="1"/>
    <col min="4" max="4" width="26.875" style="11" customWidth="1"/>
    <col min="5" max="5" width="7.125" style="10" customWidth="1"/>
    <col min="6" max="6" width="16.375" style="12" customWidth="1"/>
    <col min="7" max="16384" width="9.125" style="7" customWidth="1"/>
  </cols>
  <sheetData>
    <row r="1" spans="1:6" ht="35.25" customHeight="1">
      <c r="A1" s="93" t="str">
        <f>'B.ERKEK KAPAK'!A2</f>
        <v>Türkiye Atletizm Federasyonu
İzmir Atletizm İl Temsilciliği</v>
      </c>
      <c r="B1" s="94"/>
      <c r="C1" s="94"/>
      <c r="D1" s="94"/>
      <c r="E1" s="94"/>
      <c r="F1" s="94"/>
    </row>
    <row r="2" spans="1:6" ht="23.25" customHeight="1">
      <c r="A2" s="95" t="str">
        <f>'B.ERKEK KAPAK'!B24</f>
        <v>Yürüyüş Türkiye Şampiyonası</v>
      </c>
      <c r="B2" s="95"/>
      <c r="C2" s="95"/>
      <c r="D2" s="95"/>
      <c r="E2" s="95"/>
      <c r="F2" s="95"/>
    </row>
    <row r="3" spans="1:6" ht="20.25" customHeight="1">
      <c r="A3" s="96" t="str">
        <f>'B.ERKEK KAPAK'!B27</f>
        <v>İzmir</v>
      </c>
      <c r="B3" s="96"/>
      <c r="C3" s="96"/>
      <c r="D3" s="96"/>
      <c r="E3" s="96"/>
      <c r="F3" s="96"/>
    </row>
    <row r="4" spans="1:6" s="33" customFormat="1" ht="15.75" customHeight="1">
      <c r="A4" s="92" t="str">
        <f>'B.ERKEK KAPAK'!B26</f>
        <v>Büyük Erkekler</v>
      </c>
      <c r="B4" s="92"/>
      <c r="C4" s="92"/>
      <c r="D4" s="67" t="str">
        <f>'B.ERKEK KAPAK'!B25</f>
        <v>15 Km.</v>
      </c>
      <c r="E4" s="97">
        <f>'B.ERKEK KAPAK'!B28</f>
        <v>41427.333333333336</v>
      </c>
      <c r="F4" s="97"/>
    </row>
    <row r="5" spans="1:8" s="8" customFormat="1" ht="25.5">
      <c r="A5" s="60" t="s">
        <v>0</v>
      </c>
      <c r="B5" s="60" t="s">
        <v>1</v>
      </c>
      <c r="C5" s="61" t="s">
        <v>3</v>
      </c>
      <c r="D5" s="60" t="s">
        <v>28</v>
      </c>
      <c r="E5" s="60" t="s">
        <v>5</v>
      </c>
      <c r="F5" s="62" t="s">
        <v>2</v>
      </c>
      <c r="G5" s="9"/>
      <c r="H5" s="9"/>
    </row>
    <row r="6" spans="1:6" ht="24" customHeight="1">
      <c r="A6" s="23">
        <v>1</v>
      </c>
      <c r="B6" s="50">
        <v>86</v>
      </c>
      <c r="C6" s="24" t="s">
        <v>51</v>
      </c>
      <c r="D6" s="25" t="s">
        <v>32</v>
      </c>
      <c r="E6" s="26" t="s">
        <v>50</v>
      </c>
      <c r="F6" s="27" t="s">
        <v>32</v>
      </c>
    </row>
    <row r="7" spans="1:6" ht="24" customHeight="1">
      <c r="A7" s="28">
        <v>2</v>
      </c>
      <c r="B7" s="51">
        <v>87</v>
      </c>
      <c r="C7" s="29" t="s">
        <v>52</v>
      </c>
      <c r="D7" s="30" t="s">
        <v>32</v>
      </c>
      <c r="E7" s="31" t="s">
        <v>50</v>
      </c>
      <c r="F7" s="32" t="s">
        <v>32</v>
      </c>
    </row>
    <row r="8" spans="1:6" ht="24" customHeight="1">
      <c r="A8" s="28">
        <v>3</v>
      </c>
      <c r="B8" s="51">
        <v>88</v>
      </c>
      <c r="C8" s="29" t="s">
        <v>53</v>
      </c>
      <c r="D8" s="30" t="s">
        <v>32</v>
      </c>
      <c r="E8" s="31" t="s">
        <v>50</v>
      </c>
      <c r="F8" s="32" t="s">
        <v>32</v>
      </c>
    </row>
    <row r="9" spans="1:6" ht="24" customHeight="1">
      <c r="A9" s="28">
        <v>4</v>
      </c>
      <c r="B9" s="51">
        <v>372</v>
      </c>
      <c r="C9" s="29" t="s">
        <v>54</v>
      </c>
      <c r="D9" s="30" t="s">
        <v>49</v>
      </c>
      <c r="E9" s="31" t="s">
        <v>50</v>
      </c>
      <c r="F9" s="32" t="s">
        <v>49</v>
      </c>
    </row>
    <row r="10" spans="1:6" ht="24" customHeight="1">
      <c r="A10" s="28">
        <v>5</v>
      </c>
      <c r="B10" s="51">
        <v>367</v>
      </c>
      <c r="C10" s="29" t="s">
        <v>55</v>
      </c>
      <c r="D10" s="30" t="s">
        <v>49</v>
      </c>
      <c r="E10" s="31" t="s">
        <v>50</v>
      </c>
      <c r="F10" s="32" t="s">
        <v>49</v>
      </c>
    </row>
    <row r="11" spans="1:6" ht="24" customHeight="1">
      <c r="A11" s="28">
        <v>6</v>
      </c>
      <c r="B11" s="51">
        <v>369</v>
      </c>
      <c r="C11" s="29" t="s">
        <v>56</v>
      </c>
      <c r="D11" s="30" t="s">
        <v>49</v>
      </c>
      <c r="E11" s="31" t="s">
        <v>50</v>
      </c>
      <c r="F11" s="32" t="s">
        <v>49</v>
      </c>
    </row>
    <row r="12" spans="1:6" ht="24" customHeight="1">
      <c r="A12" s="28">
        <v>7</v>
      </c>
      <c r="B12" s="51"/>
      <c r="C12" s="29"/>
      <c r="D12" s="30"/>
      <c r="E12" s="31"/>
      <c r="F12" s="32"/>
    </row>
    <row r="13" spans="1:6" ht="24" customHeight="1">
      <c r="A13" s="28">
        <v>8</v>
      </c>
      <c r="B13" s="51"/>
      <c r="C13" s="29"/>
      <c r="D13" s="30"/>
      <c r="E13" s="31"/>
      <c r="F13" s="32"/>
    </row>
    <row r="14" spans="1:6" ht="24" customHeight="1">
      <c r="A14" s="28">
        <v>9</v>
      </c>
      <c r="B14" s="51"/>
      <c r="C14" s="29"/>
      <c r="D14" s="30"/>
      <c r="E14" s="31"/>
      <c r="F14" s="32"/>
    </row>
    <row r="15" spans="1:6" ht="24" customHeight="1">
      <c r="A15" s="28">
        <v>10</v>
      </c>
      <c r="B15" s="51"/>
      <c r="C15" s="29"/>
      <c r="D15" s="30"/>
      <c r="E15" s="31"/>
      <c r="F15" s="32"/>
    </row>
    <row r="16" spans="1:6" ht="24" customHeight="1">
      <c r="A16" s="28">
        <v>11</v>
      </c>
      <c r="B16" s="51"/>
      <c r="C16" s="29"/>
      <c r="D16" s="30"/>
      <c r="E16" s="31"/>
      <c r="F16" s="32"/>
    </row>
    <row r="17" spans="1:6" ht="24" customHeight="1">
      <c r="A17" s="28">
        <v>12</v>
      </c>
      <c r="B17" s="51"/>
      <c r="C17" s="29"/>
      <c r="D17" s="30"/>
      <c r="E17" s="31"/>
      <c r="F17" s="32"/>
    </row>
    <row r="18" spans="1:6" ht="24" customHeight="1">
      <c r="A18" s="28">
        <v>13</v>
      </c>
      <c r="B18" s="51"/>
      <c r="C18" s="29"/>
      <c r="D18" s="30"/>
      <c r="E18" s="31"/>
      <c r="F18" s="32"/>
    </row>
    <row r="19" spans="1:6" ht="24" customHeight="1">
      <c r="A19" s="28">
        <v>14</v>
      </c>
      <c r="B19" s="51"/>
      <c r="C19" s="29"/>
      <c r="D19" s="30"/>
      <c r="E19" s="31"/>
      <c r="F19" s="32"/>
    </row>
    <row r="20" spans="1:6" ht="24" customHeight="1">
      <c r="A20" s="28">
        <v>15</v>
      </c>
      <c r="B20" s="51"/>
      <c r="C20" s="29"/>
      <c r="D20" s="30"/>
      <c r="E20" s="31"/>
      <c r="F20" s="32"/>
    </row>
    <row r="21" spans="1:6" ht="24" customHeight="1">
      <c r="A21" s="28">
        <v>16</v>
      </c>
      <c r="B21" s="51"/>
      <c r="C21" s="29"/>
      <c r="D21" s="30"/>
      <c r="E21" s="31"/>
      <c r="F21" s="32"/>
    </row>
    <row r="22" spans="1:6" ht="24" customHeight="1">
      <c r="A22" s="28">
        <v>17</v>
      </c>
      <c r="B22" s="51"/>
      <c r="C22" s="29"/>
      <c r="D22" s="30"/>
      <c r="E22" s="31"/>
      <c r="F22" s="32"/>
    </row>
    <row r="23" spans="1:6" ht="24" customHeight="1">
      <c r="A23" s="28">
        <v>18</v>
      </c>
      <c r="B23" s="51"/>
      <c r="C23" s="29"/>
      <c r="D23" s="30"/>
      <c r="E23" s="31"/>
      <c r="F23" s="32"/>
    </row>
    <row r="24" spans="1:6" ht="24" customHeight="1">
      <c r="A24" s="28">
        <v>19</v>
      </c>
      <c r="B24" s="51"/>
      <c r="C24" s="29"/>
      <c r="D24" s="30"/>
      <c r="E24" s="31"/>
      <c r="F24" s="32"/>
    </row>
    <row r="25" spans="1:6" ht="24" customHeight="1">
      <c r="A25" s="28">
        <v>20</v>
      </c>
      <c r="B25" s="51"/>
      <c r="C25" s="29"/>
      <c r="D25" s="30"/>
      <c r="E25" s="31"/>
      <c r="F25" s="32"/>
    </row>
    <row r="26" spans="1:6" ht="24" customHeight="1">
      <c r="A26" s="28">
        <v>21</v>
      </c>
      <c r="B26" s="51"/>
      <c r="C26" s="29"/>
      <c r="D26" s="30"/>
      <c r="E26" s="31"/>
      <c r="F26" s="32"/>
    </row>
    <row r="27" spans="1:6" ht="24" customHeight="1">
      <c r="A27" s="28">
        <v>22</v>
      </c>
      <c r="B27" s="51"/>
      <c r="C27" s="29"/>
      <c r="D27" s="30"/>
      <c r="E27" s="31"/>
      <c r="F27" s="32"/>
    </row>
    <row r="28" spans="1:6" ht="24" customHeight="1">
      <c r="A28" s="28">
        <v>23</v>
      </c>
      <c r="B28" s="51"/>
      <c r="C28" s="29"/>
      <c r="D28" s="30"/>
      <c r="E28" s="31"/>
      <c r="F28" s="32"/>
    </row>
    <row r="29" spans="1:6" ht="24" customHeight="1">
      <c r="A29" s="28">
        <v>24</v>
      </c>
      <c r="B29" s="51"/>
      <c r="C29" s="29"/>
      <c r="D29" s="30"/>
      <c r="E29" s="31"/>
      <c r="F29" s="32"/>
    </row>
    <row r="30" spans="1:6" ht="24" customHeight="1">
      <c r="A30" s="28">
        <v>25</v>
      </c>
      <c r="B30" s="51"/>
      <c r="C30" s="29"/>
      <c r="D30" s="30"/>
      <c r="E30" s="31"/>
      <c r="F30" s="32"/>
    </row>
    <row r="31" spans="1:6" ht="24" customHeight="1">
      <c r="A31" s="28">
        <v>26</v>
      </c>
      <c r="B31" s="51"/>
      <c r="C31" s="29"/>
      <c r="D31" s="30"/>
      <c r="E31" s="31"/>
      <c r="F31" s="32"/>
    </row>
    <row r="32" spans="1:6" ht="24" customHeight="1">
      <c r="A32" s="28">
        <v>27</v>
      </c>
      <c r="B32" s="51"/>
      <c r="C32" s="29"/>
      <c r="D32" s="30"/>
      <c r="E32" s="31"/>
      <c r="F32" s="32"/>
    </row>
    <row r="33" spans="1:6" ht="24" customHeight="1">
      <c r="A33" s="28">
        <v>28</v>
      </c>
      <c r="B33" s="51"/>
      <c r="C33" s="29"/>
      <c r="D33" s="30"/>
      <c r="E33" s="31"/>
      <c r="F33" s="32"/>
    </row>
    <row r="34" spans="1:6" ht="24" customHeight="1">
      <c r="A34" s="28">
        <v>29</v>
      </c>
      <c r="B34" s="51"/>
      <c r="C34" s="29"/>
      <c r="D34" s="30"/>
      <c r="E34" s="31"/>
      <c r="F34" s="32"/>
    </row>
    <row r="35" spans="1:6" ht="24" customHeight="1">
      <c r="A35" s="28">
        <v>30</v>
      </c>
      <c r="B35" s="51"/>
      <c r="C35" s="29"/>
      <c r="D35" s="30"/>
      <c r="E35" s="31"/>
      <c r="F35" s="32"/>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sheetData>
  <sheetProtection/>
  <mergeCells count="5">
    <mergeCell ref="A1:F1"/>
    <mergeCell ref="A2:F2"/>
    <mergeCell ref="A3:F3"/>
    <mergeCell ref="A4:C4"/>
    <mergeCell ref="E4:F4"/>
  </mergeCells>
  <conditionalFormatting sqref="B6:B35">
    <cfRule type="duplicateValues" priority="3" dxfId="12" stopIfTrue="1">
      <formula>AND(COUNTIF($B$6:$B$35,B6)&gt;1,NOT(ISBLANK(B6)))</formula>
    </cfRule>
  </conditionalFormatting>
  <printOptions horizontalCentered="1"/>
  <pageMargins left="0.7086614173228347" right="0.2362204724409449" top="0.65" bottom="0.31496062992125984" header="0.3937007874015748" footer="0.15748031496062992"/>
  <pageSetup horizontalDpi="300" verticalDpi="300" orientation="portrait" paperSize="9" scale="94"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0070C0"/>
  </sheetPr>
  <dimension ref="A1:P45"/>
  <sheetViews>
    <sheetView view="pageBreakPreview" zoomScaleSheetLayoutView="100" zoomScalePageLayoutView="0" workbookViewId="0" topLeftCell="A1">
      <selection activeCell="G7" sqref="G7"/>
    </sheetView>
  </sheetViews>
  <sheetFormatPr defaultColWidth="9.00390625" defaultRowHeight="12.75"/>
  <cols>
    <col min="1" max="1" width="5.125" style="2" customWidth="1"/>
    <col min="2" max="2" width="6.375" style="2" bestFit="1" customWidth="1"/>
    <col min="3" max="3" width="32.125" style="6" customWidth="1"/>
    <col min="4" max="4" width="25.875" style="6" customWidth="1"/>
    <col min="5" max="5" width="7.125" style="1" customWidth="1"/>
    <col min="6" max="6" width="15.25390625" style="2" customWidth="1"/>
    <col min="7" max="7" width="12.75390625" style="74" customWidth="1"/>
    <col min="8" max="8" width="6.75390625" style="1" hidden="1" customWidth="1"/>
    <col min="9" max="16384" width="9.125" style="1" customWidth="1"/>
  </cols>
  <sheetData>
    <row r="1" spans="1:10" ht="33.75" customHeight="1">
      <c r="A1" s="98" t="str">
        <f>'B.ERKEK KAPAK'!A2</f>
        <v>Türkiye Atletizm Federasyonu
İzmir Atletizm İl Temsilciliği</v>
      </c>
      <c r="B1" s="98"/>
      <c r="C1" s="98"/>
      <c r="D1" s="98"/>
      <c r="E1" s="98"/>
      <c r="F1" s="98"/>
      <c r="G1" s="98"/>
      <c r="H1" s="98"/>
      <c r="J1" s="2"/>
    </row>
    <row r="2" spans="1:8" ht="19.5" customHeight="1">
      <c r="A2" s="99" t="str">
        <f>'B.ERKEK KAPAK'!B24</f>
        <v>Yürüyüş Türkiye Şampiyonası</v>
      </c>
      <c r="B2" s="99"/>
      <c r="C2" s="99"/>
      <c r="D2" s="99"/>
      <c r="E2" s="99"/>
      <c r="F2" s="99"/>
      <c r="G2" s="99"/>
      <c r="H2" s="99"/>
    </row>
    <row r="3" spans="1:9" ht="15.75">
      <c r="A3" s="100" t="str">
        <f>'B.ERKEK KAPAK'!B27</f>
        <v>İzmir</v>
      </c>
      <c r="B3" s="100"/>
      <c r="C3" s="100"/>
      <c r="D3" s="100"/>
      <c r="E3" s="100"/>
      <c r="F3" s="100"/>
      <c r="G3" s="100"/>
      <c r="H3" s="100"/>
      <c r="I3" s="3"/>
    </row>
    <row r="4" spans="1:8" s="53" customFormat="1" ht="15.75" customHeight="1">
      <c r="A4" s="92" t="str">
        <f>'B.ERKEK KAPAK'!B26</f>
        <v>Büyük Erkekler</v>
      </c>
      <c r="B4" s="92"/>
      <c r="C4" s="92"/>
      <c r="D4" s="71" t="str">
        <f>'B.ERKEK KAPAK'!B25</f>
        <v>15 Km.</v>
      </c>
      <c r="E4" s="66"/>
      <c r="F4" s="101">
        <f>'B.ERKEK KAPAK'!B28</f>
        <v>41427.333333333336</v>
      </c>
      <c r="G4" s="101"/>
      <c r="H4" s="101"/>
    </row>
    <row r="5" spans="1:16" s="4" customFormat="1" ht="29.25" customHeight="1">
      <c r="A5" s="60" t="s">
        <v>0</v>
      </c>
      <c r="B5" s="63" t="s">
        <v>1</v>
      </c>
      <c r="C5" s="63" t="s">
        <v>3</v>
      </c>
      <c r="D5" s="63" t="s">
        <v>28</v>
      </c>
      <c r="E5" s="63" t="s">
        <v>5</v>
      </c>
      <c r="F5" s="64" t="s">
        <v>2</v>
      </c>
      <c r="G5" s="72" t="s">
        <v>4</v>
      </c>
      <c r="H5" s="63" t="s">
        <v>10</v>
      </c>
      <c r="L5" s="5"/>
      <c r="M5" s="5"/>
      <c r="N5" s="5"/>
      <c r="O5" s="5"/>
      <c r="P5" s="5"/>
    </row>
    <row r="6" spans="1:10" ht="18" customHeight="1">
      <c r="A6" s="54">
        <f>IF(B6&lt;&gt;"",1,"")</f>
        <v>1</v>
      </c>
      <c r="B6" s="55">
        <v>88</v>
      </c>
      <c r="C6" s="56" t="str">
        <f>IF(ISERROR(VLOOKUP(B6,'B.ERKEK START LİSTE'!$B$6:$F$1013,2,0)),"",VLOOKUP(B6,'B.ERKEK START LİSTE'!$B$6:$F$1013,2,0))</f>
        <v>ERSİN TACİR</v>
      </c>
      <c r="D6" s="56" t="str">
        <f>IF(ISERROR(VLOOKUP(B6,'B.ERKEK START LİSTE'!$B$6:$F$1013,3,0)),"",VLOOKUP(B6,'B.ERKEK START LİSTE'!$B$6:$F$1013,3,0))</f>
        <v>BALIKESİR</v>
      </c>
      <c r="E6" s="57" t="str">
        <f>IF(ISERROR(VLOOKUP(B6,'B.ERKEK START LİSTE'!$B$6:$F$1013,4,0)),"",VLOOKUP(B6,'B.ERKEK START LİSTE'!$B$6:$F$1013,4,0))</f>
        <v>F</v>
      </c>
      <c r="F6" s="58" t="str">
        <f>IF(ISERROR(VLOOKUP($B6,'B.ERKEK START LİSTE'!$B$6:$F$1013,5,0)),"",VLOOKUP($B6,'B.ERKEK START LİSTE'!$B$6:$F$1013,5,0))</f>
        <v>BALIKESİR</v>
      </c>
      <c r="G6" s="73">
        <v>10853</v>
      </c>
      <c r="H6" s="59">
        <f>IF(OR(G6="DQ",G6="DNF",G6="DNS"),"-",IF(B6&lt;&gt;"",IF(E6="F",0,1),""))</f>
        <v>0</v>
      </c>
      <c r="J6" s="2"/>
    </row>
    <row r="7" spans="1:10" ht="18" customHeight="1">
      <c r="A7" s="54">
        <f aca="true" t="shared" si="0" ref="A7:A45">IF(B7&lt;&gt;"",A6+1,"")</f>
        <v>2</v>
      </c>
      <c r="B7" s="55">
        <v>87</v>
      </c>
      <c r="C7" s="56" t="str">
        <f>IF(ISERROR(VLOOKUP(B7,'B.ERKEK START LİSTE'!$B$6:$F$1013,2,0)),"",VLOOKUP(B7,'B.ERKEK START LİSTE'!$B$6:$F$1013,2,0))</f>
        <v>ÖZGÜR OZAN PAMUK</v>
      </c>
      <c r="D7" s="56" t="str">
        <f>IF(ISERROR(VLOOKUP(B7,'B.ERKEK START LİSTE'!$B$6:$F$1013,3,0)),"",VLOOKUP(B7,'B.ERKEK START LİSTE'!$B$6:$F$1013,3,0))</f>
        <v>BALIKESİR</v>
      </c>
      <c r="E7" s="57" t="str">
        <f>IF(ISERROR(VLOOKUP(B7,'B.ERKEK START LİSTE'!$B$6:$F$1013,4,0)),"",VLOOKUP(B7,'B.ERKEK START LİSTE'!$B$6:$F$1013,4,0))</f>
        <v>F</v>
      </c>
      <c r="F7" s="58" t="str">
        <f>IF(ISERROR(VLOOKUP($B7,'B.ERKEK START LİSTE'!$B$6:$F$1013,5,0)),"",VLOOKUP($B7,'B.ERKEK START LİSTE'!$B$6:$F$1013,5,0))</f>
        <v>BALIKESİR</v>
      </c>
      <c r="G7" s="73">
        <v>10854</v>
      </c>
      <c r="H7" s="59">
        <f aca="true" t="shared" si="1" ref="H7:H45">IF(OR(G7="DQ",G7="DNF",G7="DNS"),"-",IF(B7&lt;&gt;"",IF(E7="F",H6,H6+1),""))</f>
        <v>0</v>
      </c>
      <c r="J7" s="2"/>
    </row>
    <row r="8" spans="1:10" ht="18" customHeight="1">
      <c r="A8" s="54">
        <f t="shared" si="0"/>
        <v>3</v>
      </c>
      <c r="B8" s="55">
        <v>372</v>
      </c>
      <c r="C8" s="56" t="str">
        <f>IF(ISERROR(VLOOKUP(B8,'B.ERKEK START LİSTE'!$B$6:$F$1013,2,0)),"",VLOOKUP(B8,'B.ERKEK START LİSTE'!$B$6:$F$1013,2,0))</f>
        <v>SERKAN DOĞAN</v>
      </c>
      <c r="D8" s="56" t="str">
        <f>IF(ISERROR(VLOOKUP(B8,'B.ERKEK START LİSTE'!$B$6:$F$1013,3,0)),"",VLOOKUP(B8,'B.ERKEK START LİSTE'!$B$6:$F$1013,3,0))</f>
        <v>MALATYA</v>
      </c>
      <c r="E8" s="57" t="str">
        <f>IF(ISERROR(VLOOKUP(B8,'B.ERKEK START LİSTE'!$B$6:$F$1013,4,0)),"",VLOOKUP(B8,'B.ERKEK START LİSTE'!$B$6:$F$1013,4,0))</f>
        <v>F</v>
      </c>
      <c r="F8" s="58" t="str">
        <f>IF(ISERROR(VLOOKUP($B8,'B.ERKEK START LİSTE'!$B$6:$F$1013,5,0)),"",VLOOKUP($B8,'B.ERKEK START LİSTE'!$B$6:$F$1013,5,0))</f>
        <v>MALATYA</v>
      </c>
      <c r="G8" s="73">
        <v>11013</v>
      </c>
      <c r="H8" s="59">
        <f t="shared" si="1"/>
        <v>0</v>
      </c>
      <c r="J8" s="2"/>
    </row>
    <row r="9" spans="1:8" ht="18" customHeight="1">
      <c r="A9" s="54">
        <f t="shared" si="0"/>
        <v>4</v>
      </c>
      <c r="B9" s="55">
        <v>86</v>
      </c>
      <c r="C9" s="56" t="str">
        <f>IF(ISERROR(VLOOKUP(B9,'B.ERKEK START LİSTE'!$B$6:$F$1013,2,0)),"",VLOOKUP(B9,'B.ERKEK START LİSTE'!$B$6:$F$1013,2,0))</f>
        <v>MERT ATLI</v>
      </c>
      <c r="D9" s="56" t="str">
        <f>IF(ISERROR(VLOOKUP(B9,'B.ERKEK START LİSTE'!$B$6:$F$1013,3,0)),"",VLOOKUP(B9,'B.ERKEK START LİSTE'!$B$6:$F$1013,3,0))</f>
        <v>BALIKESİR</v>
      </c>
      <c r="E9" s="57" t="str">
        <f>IF(ISERROR(VLOOKUP(B9,'B.ERKEK START LİSTE'!$B$6:$F$1013,4,0)),"",VLOOKUP(B9,'B.ERKEK START LİSTE'!$B$6:$F$1013,4,0))</f>
        <v>F</v>
      </c>
      <c r="F9" s="58" t="str">
        <f>IF(ISERROR(VLOOKUP($B9,'B.ERKEK START LİSTE'!$B$6:$F$1013,5,0)),"",VLOOKUP($B9,'B.ERKEK START LİSTE'!$B$6:$F$1013,5,0))</f>
        <v>BALIKESİR</v>
      </c>
      <c r="G9" s="73">
        <v>11129</v>
      </c>
      <c r="H9" s="59">
        <f t="shared" si="1"/>
        <v>0</v>
      </c>
    </row>
    <row r="10" spans="1:8" ht="18" customHeight="1">
      <c r="A10" s="54">
        <f t="shared" si="0"/>
      </c>
      <c r="B10" s="55"/>
      <c r="C10" s="56">
        <f>IF(ISERROR(VLOOKUP(B10,'B.ERKEK START LİSTE'!$B$6:$F$1013,2,0)),"",VLOOKUP(B10,'B.ERKEK START LİSTE'!$B$6:$F$1013,2,0))</f>
      </c>
      <c r="D10" s="56">
        <f>IF(ISERROR(VLOOKUP(B10,'B.ERKEK START LİSTE'!$B$6:$F$1013,3,0)),"",VLOOKUP(B10,'B.ERKEK START LİSTE'!$B$6:$F$1013,3,0))</f>
      </c>
      <c r="E10" s="57">
        <f>IF(ISERROR(VLOOKUP(B10,'B.ERKEK START LİSTE'!$B$6:$F$1013,4,0)),"",VLOOKUP(B10,'B.ERKEK START LİSTE'!$B$6:$F$1013,4,0))</f>
      </c>
      <c r="F10" s="58">
        <f>IF(ISERROR(VLOOKUP($B10,'B.ERKEK START LİSTE'!$B$6:$F$1013,5,0)),"",VLOOKUP($B10,'B.ERKEK START LİSTE'!$B$6:$F$1013,5,0))</f>
      </c>
      <c r="G10" s="73"/>
      <c r="H10" s="59">
        <f t="shared" si="1"/>
      </c>
    </row>
    <row r="11" spans="1:8" ht="18" customHeight="1">
      <c r="A11" s="54">
        <f t="shared" si="0"/>
      </c>
      <c r="B11" s="55"/>
      <c r="C11" s="56">
        <f>IF(ISERROR(VLOOKUP(B11,'B.ERKEK START LİSTE'!$B$6:$F$1013,2,0)),"",VLOOKUP(B11,'B.ERKEK START LİSTE'!$B$6:$F$1013,2,0))</f>
      </c>
      <c r="D11" s="56">
        <f>IF(ISERROR(VLOOKUP(B11,'B.ERKEK START LİSTE'!$B$6:$F$1013,3,0)),"",VLOOKUP(B11,'B.ERKEK START LİSTE'!$B$6:$F$1013,3,0))</f>
      </c>
      <c r="E11" s="57">
        <f>IF(ISERROR(VLOOKUP(B11,'B.ERKEK START LİSTE'!$B$6:$F$1013,4,0)),"",VLOOKUP(B11,'B.ERKEK START LİSTE'!$B$6:$F$1013,4,0))</f>
      </c>
      <c r="F11" s="58">
        <f>IF(ISERROR(VLOOKUP($B11,'B.ERKEK START LİSTE'!$B$6:$F$1013,5,0)),"",VLOOKUP($B11,'B.ERKEK START LİSTE'!$B$6:$F$1013,5,0))</f>
      </c>
      <c r="G11" s="73"/>
      <c r="H11" s="59">
        <f t="shared" si="1"/>
      </c>
    </row>
    <row r="12" spans="1:8" ht="18" customHeight="1">
      <c r="A12" s="54">
        <f t="shared" si="0"/>
      </c>
      <c r="B12" s="55"/>
      <c r="C12" s="56">
        <f>IF(ISERROR(VLOOKUP(B12,'B.ERKEK START LİSTE'!$B$6:$F$1013,2,0)),"",VLOOKUP(B12,'B.ERKEK START LİSTE'!$B$6:$F$1013,2,0))</f>
      </c>
      <c r="D12" s="56">
        <f>IF(ISERROR(VLOOKUP(B12,'B.ERKEK START LİSTE'!$B$6:$F$1013,3,0)),"",VLOOKUP(B12,'B.ERKEK START LİSTE'!$B$6:$F$1013,3,0))</f>
      </c>
      <c r="E12" s="57">
        <f>IF(ISERROR(VLOOKUP(B12,'B.ERKEK START LİSTE'!$B$6:$F$1013,4,0)),"",VLOOKUP(B12,'B.ERKEK START LİSTE'!$B$6:$F$1013,4,0))</f>
      </c>
      <c r="F12" s="58">
        <f>IF(ISERROR(VLOOKUP($B12,'B.ERKEK START LİSTE'!$B$6:$F$1013,5,0)),"",VLOOKUP($B12,'B.ERKEK START LİSTE'!$B$6:$F$1013,5,0))</f>
      </c>
      <c r="G12" s="73"/>
      <c r="H12" s="59">
        <f t="shared" si="1"/>
      </c>
    </row>
    <row r="13" spans="1:8" ht="18" customHeight="1">
      <c r="A13" s="54">
        <f t="shared" si="0"/>
      </c>
      <c r="B13" s="55"/>
      <c r="C13" s="56">
        <f>IF(ISERROR(VLOOKUP(B13,'B.ERKEK START LİSTE'!$B$6:$F$1013,2,0)),"",VLOOKUP(B13,'B.ERKEK START LİSTE'!$B$6:$F$1013,2,0))</f>
      </c>
      <c r="D13" s="56">
        <f>IF(ISERROR(VLOOKUP(B13,'B.ERKEK START LİSTE'!$B$6:$F$1013,3,0)),"",VLOOKUP(B13,'B.ERKEK START LİSTE'!$B$6:$F$1013,3,0))</f>
      </c>
      <c r="E13" s="57">
        <f>IF(ISERROR(VLOOKUP(B13,'B.ERKEK START LİSTE'!$B$6:$F$1013,4,0)),"",VLOOKUP(B13,'B.ERKEK START LİSTE'!$B$6:$F$1013,4,0))</f>
      </c>
      <c r="F13" s="58">
        <f>IF(ISERROR(VLOOKUP($B13,'B.ERKEK START LİSTE'!$B$6:$F$1013,5,0)),"",VLOOKUP($B13,'B.ERKEK START LİSTE'!$B$6:$F$1013,5,0))</f>
      </c>
      <c r="G13" s="73"/>
      <c r="H13" s="59">
        <f t="shared" si="1"/>
      </c>
    </row>
    <row r="14" spans="1:8" ht="18" customHeight="1">
      <c r="A14" s="54">
        <f t="shared" si="0"/>
      </c>
      <c r="B14" s="55"/>
      <c r="C14" s="56">
        <f>IF(ISERROR(VLOOKUP(B14,'B.ERKEK START LİSTE'!$B$6:$F$1013,2,0)),"",VLOOKUP(B14,'B.ERKEK START LİSTE'!$B$6:$F$1013,2,0))</f>
      </c>
      <c r="D14" s="56">
        <f>IF(ISERROR(VLOOKUP(B14,'B.ERKEK START LİSTE'!$B$6:$F$1013,3,0)),"",VLOOKUP(B14,'B.ERKEK START LİSTE'!$B$6:$F$1013,3,0))</f>
      </c>
      <c r="E14" s="57">
        <f>IF(ISERROR(VLOOKUP(B14,'B.ERKEK START LİSTE'!$B$6:$F$1013,4,0)),"",VLOOKUP(B14,'B.ERKEK START LİSTE'!$B$6:$F$1013,4,0))</f>
      </c>
      <c r="F14" s="58">
        <f>IF(ISERROR(VLOOKUP($B14,'B.ERKEK START LİSTE'!$B$6:$F$1013,5,0)),"",VLOOKUP($B14,'B.ERKEK START LİSTE'!$B$6:$F$1013,5,0))</f>
      </c>
      <c r="G14" s="73"/>
      <c r="H14" s="59">
        <f t="shared" si="1"/>
      </c>
    </row>
    <row r="15" spans="1:8" ht="18" customHeight="1">
      <c r="A15" s="54">
        <f t="shared" si="0"/>
      </c>
      <c r="B15" s="55"/>
      <c r="C15" s="56">
        <f>IF(ISERROR(VLOOKUP(B15,'B.ERKEK START LİSTE'!$B$6:$F$1013,2,0)),"",VLOOKUP(B15,'B.ERKEK START LİSTE'!$B$6:$F$1013,2,0))</f>
      </c>
      <c r="D15" s="56">
        <f>IF(ISERROR(VLOOKUP(B15,'B.ERKEK START LİSTE'!$B$6:$F$1013,3,0)),"",VLOOKUP(B15,'B.ERKEK START LİSTE'!$B$6:$F$1013,3,0))</f>
      </c>
      <c r="E15" s="57">
        <f>IF(ISERROR(VLOOKUP(B15,'B.ERKEK START LİSTE'!$B$6:$F$1013,4,0)),"",VLOOKUP(B15,'B.ERKEK START LİSTE'!$B$6:$F$1013,4,0))</f>
      </c>
      <c r="F15" s="58">
        <f>IF(ISERROR(VLOOKUP($B15,'B.ERKEK START LİSTE'!$B$6:$F$1013,5,0)),"",VLOOKUP($B15,'B.ERKEK START LİSTE'!$B$6:$F$1013,5,0))</f>
      </c>
      <c r="G15" s="73"/>
      <c r="H15" s="59">
        <f t="shared" si="1"/>
      </c>
    </row>
    <row r="16" spans="1:8" ht="18" customHeight="1">
      <c r="A16" s="54">
        <f t="shared" si="0"/>
      </c>
      <c r="B16" s="55"/>
      <c r="C16" s="56">
        <f>IF(ISERROR(VLOOKUP(B16,'B.ERKEK START LİSTE'!$B$6:$F$1013,2,0)),"",VLOOKUP(B16,'B.ERKEK START LİSTE'!$B$6:$F$1013,2,0))</f>
      </c>
      <c r="D16" s="56">
        <f>IF(ISERROR(VLOOKUP(B16,'B.ERKEK START LİSTE'!$B$6:$F$1013,3,0)),"",VLOOKUP(B16,'B.ERKEK START LİSTE'!$B$6:$F$1013,3,0))</f>
      </c>
      <c r="E16" s="57">
        <f>IF(ISERROR(VLOOKUP(B16,'B.ERKEK START LİSTE'!$B$6:$F$1013,4,0)),"",VLOOKUP(B16,'B.ERKEK START LİSTE'!$B$6:$F$1013,4,0))</f>
      </c>
      <c r="F16" s="58">
        <f>IF(ISERROR(VLOOKUP($B16,'B.ERKEK START LİSTE'!$B$6:$F$1013,5,0)),"",VLOOKUP($B16,'B.ERKEK START LİSTE'!$B$6:$F$1013,5,0))</f>
      </c>
      <c r="G16" s="73"/>
      <c r="H16" s="59">
        <f t="shared" si="1"/>
      </c>
    </row>
    <row r="17" spans="1:8" ht="18" customHeight="1">
      <c r="A17" s="54">
        <f t="shared" si="0"/>
      </c>
      <c r="B17" s="55"/>
      <c r="C17" s="56">
        <f>IF(ISERROR(VLOOKUP(B17,'B.ERKEK START LİSTE'!$B$6:$F$1013,2,0)),"",VLOOKUP(B17,'B.ERKEK START LİSTE'!$B$6:$F$1013,2,0))</f>
      </c>
      <c r="D17" s="56">
        <f>IF(ISERROR(VLOOKUP(B17,'B.ERKEK START LİSTE'!$B$6:$F$1013,3,0)),"",VLOOKUP(B17,'B.ERKEK START LİSTE'!$B$6:$F$1013,3,0))</f>
      </c>
      <c r="E17" s="57">
        <f>IF(ISERROR(VLOOKUP(B17,'B.ERKEK START LİSTE'!$B$6:$F$1013,4,0)),"",VLOOKUP(B17,'B.ERKEK START LİSTE'!$B$6:$F$1013,4,0))</f>
      </c>
      <c r="F17" s="58">
        <f>IF(ISERROR(VLOOKUP($B17,'B.ERKEK START LİSTE'!$B$6:$F$1013,5,0)),"",VLOOKUP($B17,'B.ERKEK START LİSTE'!$B$6:$F$1013,5,0))</f>
      </c>
      <c r="G17" s="73"/>
      <c r="H17" s="59">
        <f t="shared" si="1"/>
      </c>
    </row>
    <row r="18" spans="1:8" ht="18" customHeight="1">
      <c r="A18" s="54">
        <f t="shared" si="0"/>
      </c>
      <c r="B18" s="55"/>
      <c r="C18" s="56">
        <f>IF(ISERROR(VLOOKUP(B18,'B.ERKEK START LİSTE'!$B$6:$F$1013,2,0)),"",VLOOKUP(B18,'B.ERKEK START LİSTE'!$B$6:$F$1013,2,0))</f>
      </c>
      <c r="D18" s="56">
        <f>IF(ISERROR(VLOOKUP(B18,'B.ERKEK START LİSTE'!$B$6:$F$1013,3,0)),"",VLOOKUP(B18,'B.ERKEK START LİSTE'!$B$6:$F$1013,3,0))</f>
      </c>
      <c r="E18" s="57">
        <f>IF(ISERROR(VLOOKUP(B18,'B.ERKEK START LİSTE'!$B$6:$F$1013,4,0)),"",VLOOKUP(B18,'B.ERKEK START LİSTE'!$B$6:$F$1013,4,0))</f>
      </c>
      <c r="F18" s="58">
        <f>IF(ISERROR(VLOOKUP($B18,'B.ERKEK START LİSTE'!$B$6:$F$1013,5,0)),"",VLOOKUP($B18,'B.ERKEK START LİSTE'!$B$6:$F$1013,5,0))</f>
      </c>
      <c r="G18" s="73"/>
      <c r="H18" s="59">
        <f t="shared" si="1"/>
      </c>
    </row>
    <row r="19" spans="1:8" ht="18" customHeight="1">
      <c r="A19" s="54">
        <f t="shared" si="0"/>
      </c>
      <c r="B19" s="55"/>
      <c r="C19" s="56">
        <f>IF(ISERROR(VLOOKUP(B19,'B.ERKEK START LİSTE'!$B$6:$F$1013,2,0)),"",VLOOKUP(B19,'B.ERKEK START LİSTE'!$B$6:$F$1013,2,0))</f>
      </c>
      <c r="D19" s="56">
        <f>IF(ISERROR(VLOOKUP(B19,'B.ERKEK START LİSTE'!$B$6:$F$1013,3,0)),"",VLOOKUP(B19,'B.ERKEK START LİSTE'!$B$6:$F$1013,3,0))</f>
      </c>
      <c r="E19" s="57">
        <f>IF(ISERROR(VLOOKUP(B19,'B.ERKEK START LİSTE'!$B$6:$F$1013,4,0)),"",VLOOKUP(B19,'B.ERKEK START LİSTE'!$B$6:$F$1013,4,0))</f>
      </c>
      <c r="F19" s="58">
        <f>IF(ISERROR(VLOOKUP($B19,'B.ERKEK START LİSTE'!$B$6:$F$1013,5,0)),"",VLOOKUP($B19,'B.ERKEK START LİSTE'!$B$6:$F$1013,5,0))</f>
      </c>
      <c r="G19" s="73"/>
      <c r="H19" s="59">
        <f t="shared" si="1"/>
      </c>
    </row>
    <row r="20" spans="1:8" ht="18" customHeight="1">
      <c r="A20" s="54">
        <f t="shared" si="0"/>
      </c>
      <c r="B20" s="55"/>
      <c r="C20" s="56">
        <f>IF(ISERROR(VLOOKUP(B20,'B.ERKEK START LİSTE'!$B$6:$F$1013,2,0)),"",VLOOKUP(B20,'B.ERKEK START LİSTE'!$B$6:$F$1013,2,0))</f>
      </c>
      <c r="D20" s="56">
        <f>IF(ISERROR(VLOOKUP(B20,'B.ERKEK START LİSTE'!$B$6:$F$1013,3,0)),"",VLOOKUP(B20,'B.ERKEK START LİSTE'!$B$6:$F$1013,3,0))</f>
      </c>
      <c r="E20" s="57">
        <f>IF(ISERROR(VLOOKUP(B20,'B.ERKEK START LİSTE'!$B$6:$F$1013,4,0)),"",VLOOKUP(B20,'B.ERKEK START LİSTE'!$B$6:$F$1013,4,0))</f>
      </c>
      <c r="F20" s="58">
        <f>IF(ISERROR(VLOOKUP($B20,'B.ERKEK START LİSTE'!$B$6:$F$1013,5,0)),"",VLOOKUP($B20,'B.ERKEK START LİSTE'!$B$6:$F$1013,5,0))</f>
      </c>
      <c r="G20" s="73"/>
      <c r="H20" s="59">
        <f t="shared" si="1"/>
      </c>
    </row>
    <row r="21" spans="1:8" ht="18" customHeight="1">
      <c r="A21" s="54">
        <f t="shared" si="0"/>
      </c>
      <c r="B21" s="55"/>
      <c r="C21" s="56">
        <f>IF(ISERROR(VLOOKUP(B21,'B.ERKEK START LİSTE'!$B$6:$F$1013,2,0)),"",VLOOKUP(B21,'B.ERKEK START LİSTE'!$B$6:$F$1013,2,0))</f>
      </c>
      <c r="D21" s="56">
        <f>IF(ISERROR(VLOOKUP(B21,'B.ERKEK START LİSTE'!$B$6:$F$1013,3,0)),"",VLOOKUP(B21,'B.ERKEK START LİSTE'!$B$6:$F$1013,3,0))</f>
      </c>
      <c r="E21" s="57">
        <f>IF(ISERROR(VLOOKUP(B21,'B.ERKEK START LİSTE'!$B$6:$F$1013,4,0)),"",VLOOKUP(B21,'B.ERKEK START LİSTE'!$B$6:$F$1013,4,0))</f>
      </c>
      <c r="F21" s="58">
        <f>IF(ISERROR(VLOOKUP($B21,'B.ERKEK START LİSTE'!$B$6:$F$1013,5,0)),"",VLOOKUP($B21,'B.ERKEK START LİSTE'!$B$6:$F$1013,5,0))</f>
      </c>
      <c r="G21" s="73"/>
      <c r="H21" s="59">
        <f t="shared" si="1"/>
      </c>
    </row>
    <row r="22" spans="1:8" ht="18" customHeight="1">
      <c r="A22" s="54">
        <f t="shared" si="0"/>
      </c>
      <c r="B22" s="55"/>
      <c r="C22" s="56">
        <f>IF(ISERROR(VLOOKUP(B22,'B.ERKEK START LİSTE'!$B$6:$F$1013,2,0)),"",VLOOKUP(B22,'B.ERKEK START LİSTE'!$B$6:$F$1013,2,0))</f>
      </c>
      <c r="D22" s="56">
        <f>IF(ISERROR(VLOOKUP(B22,'B.ERKEK START LİSTE'!$B$6:$F$1013,3,0)),"",VLOOKUP(B22,'B.ERKEK START LİSTE'!$B$6:$F$1013,3,0))</f>
      </c>
      <c r="E22" s="57">
        <f>IF(ISERROR(VLOOKUP(B22,'B.ERKEK START LİSTE'!$B$6:$F$1013,4,0)),"",VLOOKUP(B22,'B.ERKEK START LİSTE'!$B$6:$F$1013,4,0))</f>
      </c>
      <c r="F22" s="58">
        <f>IF(ISERROR(VLOOKUP($B22,'B.ERKEK START LİSTE'!$B$6:$F$1013,5,0)),"",VLOOKUP($B22,'B.ERKEK START LİSTE'!$B$6:$F$1013,5,0))</f>
      </c>
      <c r="G22" s="73"/>
      <c r="H22" s="59">
        <f t="shared" si="1"/>
      </c>
    </row>
    <row r="23" spans="1:8" ht="18" customHeight="1">
      <c r="A23" s="54">
        <f t="shared" si="0"/>
      </c>
      <c r="B23" s="55"/>
      <c r="C23" s="56">
        <f>IF(ISERROR(VLOOKUP(B23,'B.ERKEK START LİSTE'!$B$6:$F$1013,2,0)),"",VLOOKUP(B23,'B.ERKEK START LİSTE'!$B$6:$F$1013,2,0))</f>
      </c>
      <c r="D23" s="56">
        <f>IF(ISERROR(VLOOKUP(B23,'B.ERKEK START LİSTE'!$B$6:$F$1013,3,0)),"",VLOOKUP(B23,'B.ERKEK START LİSTE'!$B$6:$F$1013,3,0))</f>
      </c>
      <c r="E23" s="57">
        <f>IF(ISERROR(VLOOKUP(B23,'B.ERKEK START LİSTE'!$B$6:$F$1013,4,0)),"",VLOOKUP(B23,'B.ERKEK START LİSTE'!$B$6:$F$1013,4,0))</f>
      </c>
      <c r="F23" s="58">
        <f>IF(ISERROR(VLOOKUP($B23,'B.ERKEK START LİSTE'!$B$6:$F$1013,5,0)),"",VLOOKUP($B23,'B.ERKEK START LİSTE'!$B$6:$F$1013,5,0))</f>
      </c>
      <c r="G23" s="73"/>
      <c r="H23" s="59">
        <f t="shared" si="1"/>
      </c>
    </row>
    <row r="24" spans="1:8" ht="18" customHeight="1">
      <c r="A24" s="54">
        <f t="shared" si="0"/>
      </c>
      <c r="B24" s="55"/>
      <c r="C24" s="56">
        <f>IF(ISERROR(VLOOKUP(B24,'B.ERKEK START LİSTE'!$B$6:$F$1013,2,0)),"",VLOOKUP(B24,'B.ERKEK START LİSTE'!$B$6:$F$1013,2,0))</f>
      </c>
      <c r="D24" s="56">
        <f>IF(ISERROR(VLOOKUP(B24,'B.ERKEK START LİSTE'!$B$6:$F$1013,3,0)),"",VLOOKUP(B24,'B.ERKEK START LİSTE'!$B$6:$F$1013,3,0))</f>
      </c>
      <c r="E24" s="57">
        <f>IF(ISERROR(VLOOKUP(B24,'B.ERKEK START LİSTE'!$B$6:$F$1013,4,0)),"",VLOOKUP(B24,'B.ERKEK START LİSTE'!$B$6:$F$1013,4,0))</f>
      </c>
      <c r="F24" s="58">
        <f>IF(ISERROR(VLOOKUP($B24,'B.ERKEK START LİSTE'!$B$6:$F$1013,5,0)),"",VLOOKUP($B24,'B.ERKEK START LİSTE'!$B$6:$F$1013,5,0))</f>
      </c>
      <c r="G24" s="73"/>
      <c r="H24" s="59">
        <f t="shared" si="1"/>
      </c>
    </row>
    <row r="25" spans="1:8" ht="18" customHeight="1">
      <c r="A25" s="54">
        <f t="shared" si="0"/>
      </c>
      <c r="B25" s="55"/>
      <c r="C25" s="56">
        <f>IF(ISERROR(VLOOKUP(B25,'B.ERKEK START LİSTE'!$B$6:$F$1013,2,0)),"",VLOOKUP(B25,'B.ERKEK START LİSTE'!$B$6:$F$1013,2,0))</f>
      </c>
      <c r="D25" s="56">
        <f>IF(ISERROR(VLOOKUP(B25,'B.ERKEK START LİSTE'!$B$6:$F$1013,3,0)),"",VLOOKUP(B25,'B.ERKEK START LİSTE'!$B$6:$F$1013,3,0))</f>
      </c>
      <c r="E25" s="57">
        <f>IF(ISERROR(VLOOKUP(B25,'B.ERKEK START LİSTE'!$B$6:$F$1013,4,0)),"",VLOOKUP(B25,'B.ERKEK START LİSTE'!$B$6:$F$1013,4,0))</f>
      </c>
      <c r="F25" s="58">
        <f>IF(ISERROR(VLOOKUP($B25,'B.ERKEK START LİSTE'!$B$6:$F$1013,5,0)),"",VLOOKUP($B25,'B.ERKEK START LİSTE'!$B$6:$F$1013,5,0))</f>
      </c>
      <c r="G25" s="73"/>
      <c r="H25" s="59">
        <f t="shared" si="1"/>
      </c>
    </row>
    <row r="26" spans="1:8" ht="18" customHeight="1">
      <c r="A26" s="54">
        <f t="shared" si="0"/>
      </c>
      <c r="B26" s="55"/>
      <c r="C26" s="56">
        <f>IF(ISERROR(VLOOKUP(B26,'B.ERKEK START LİSTE'!$B$6:$F$1013,2,0)),"",VLOOKUP(B26,'B.ERKEK START LİSTE'!$B$6:$F$1013,2,0))</f>
      </c>
      <c r="D26" s="56">
        <f>IF(ISERROR(VLOOKUP(B26,'B.ERKEK START LİSTE'!$B$6:$F$1013,3,0)),"",VLOOKUP(B26,'B.ERKEK START LİSTE'!$B$6:$F$1013,3,0))</f>
      </c>
      <c r="E26" s="57">
        <f>IF(ISERROR(VLOOKUP(B26,'B.ERKEK START LİSTE'!$B$6:$F$1013,4,0)),"",VLOOKUP(B26,'B.ERKEK START LİSTE'!$B$6:$F$1013,4,0))</f>
      </c>
      <c r="F26" s="58">
        <f>IF(ISERROR(VLOOKUP($B26,'B.ERKEK START LİSTE'!$B$6:$F$1013,5,0)),"",VLOOKUP($B26,'B.ERKEK START LİSTE'!$B$6:$F$1013,5,0))</f>
      </c>
      <c r="G26" s="73"/>
      <c r="H26" s="59">
        <f t="shared" si="1"/>
      </c>
    </row>
    <row r="27" spans="1:8" ht="18" customHeight="1">
      <c r="A27" s="54">
        <f t="shared" si="0"/>
      </c>
      <c r="B27" s="55"/>
      <c r="C27" s="56">
        <f>IF(ISERROR(VLOOKUP(B27,'B.ERKEK START LİSTE'!$B$6:$F$1013,2,0)),"",VLOOKUP(B27,'B.ERKEK START LİSTE'!$B$6:$F$1013,2,0))</f>
      </c>
      <c r="D27" s="56">
        <f>IF(ISERROR(VLOOKUP(B27,'B.ERKEK START LİSTE'!$B$6:$F$1013,3,0)),"",VLOOKUP(B27,'B.ERKEK START LİSTE'!$B$6:$F$1013,3,0))</f>
      </c>
      <c r="E27" s="57">
        <f>IF(ISERROR(VLOOKUP(B27,'B.ERKEK START LİSTE'!$B$6:$F$1013,4,0)),"",VLOOKUP(B27,'B.ERKEK START LİSTE'!$B$6:$F$1013,4,0))</f>
      </c>
      <c r="F27" s="58">
        <f>IF(ISERROR(VLOOKUP($B27,'B.ERKEK START LİSTE'!$B$6:$F$1013,5,0)),"",VLOOKUP($B27,'B.ERKEK START LİSTE'!$B$6:$F$1013,5,0))</f>
      </c>
      <c r="G27" s="73"/>
      <c r="H27" s="59">
        <f t="shared" si="1"/>
      </c>
    </row>
    <row r="28" spans="1:8" ht="18" customHeight="1">
      <c r="A28" s="54">
        <f t="shared" si="0"/>
      </c>
      <c r="B28" s="55"/>
      <c r="C28" s="56">
        <f>IF(ISERROR(VLOOKUP(B28,'B.ERKEK START LİSTE'!$B$6:$F$1013,2,0)),"",VLOOKUP(B28,'B.ERKEK START LİSTE'!$B$6:$F$1013,2,0))</f>
      </c>
      <c r="D28" s="56">
        <f>IF(ISERROR(VLOOKUP(B28,'B.ERKEK START LİSTE'!$B$6:$F$1013,3,0)),"",VLOOKUP(B28,'B.ERKEK START LİSTE'!$B$6:$F$1013,3,0))</f>
      </c>
      <c r="E28" s="57">
        <f>IF(ISERROR(VLOOKUP(B28,'B.ERKEK START LİSTE'!$B$6:$F$1013,4,0)),"",VLOOKUP(B28,'B.ERKEK START LİSTE'!$B$6:$F$1013,4,0))</f>
      </c>
      <c r="F28" s="58">
        <f>IF(ISERROR(VLOOKUP($B28,'B.ERKEK START LİSTE'!$B$6:$F$1013,5,0)),"",VLOOKUP($B28,'B.ERKEK START LİSTE'!$B$6:$F$1013,5,0))</f>
      </c>
      <c r="G28" s="73"/>
      <c r="H28" s="59">
        <f t="shared" si="1"/>
      </c>
    </row>
    <row r="29" spans="1:8" ht="18" customHeight="1">
      <c r="A29" s="54">
        <f t="shared" si="0"/>
      </c>
      <c r="B29" s="55"/>
      <c r="C29" s="56">
        <f>IF(ISERROR(VLOOKUP(B29,'B.ERKEK START LİSTE'!$B$6:$F$1013,2,0)),"",VLOOKUP(B29,'B.ERKEK START LİSTE'!$B$6:$F$1013,2,0))</f>
      </c>
      <c r="D29" s="56">
        <f>IF(ISERROR(VLOOKUP(B29,'B.ERKEK START LİSTE'!$B$6:$F$1013,3,0)),"",VLOOKUP(B29,'B.ERKEK START LİSTE'!$B$6:$F$1013,3,0))</f>
      </c>
      <c r="E29" s="57">
        <f>IF(ISERROR(VLOOKUP(B29,'B.ERKEK START LİSTE'!$B$6:$F$1013,4,0)),"",VLOOKUP(B29,'B.ERKEK START LİSTE'!$B$6:$F$1013,4,0))</f>
      </c>
      <c r="F29" s="58">
        <f>IF(ISERROR(VLOOKUP($B29,'B.ERKEK START LİSTE'!$B$6:$F$1013,5,0)),"",VLOOKUP($B29,'B.ERKEK START LİSTE'!$B$6:$F$1013,5,0))</f>
      </c>
      <c r="G29" s="73"/>
      <c r="H29" s="59">
        <f t="shared" si="1"/>
      </c>
    </row>
    <row r="30" spans="1:8" ht="18" customHeight="1">
      <c r="A30" s="54">
        <f t="shared" si="0"/>
      </c>
      <c r="B30" s="55"/>
      <c r="C30" s="56">
        <f>IF(ISERROR(VLOOKUP(B30,'B.ERKEK START LİSTE'!$B$6:$F$1013,2,0)),"",VLOOKUP(B30,'B.ERKEK START LİSTE'!$B$6:$F$1013,2,0))</f>
      </c>
      <c r="D30" s="56">
        <f>IF(ISERROR(VLOOKUP(B30,'B.ERKEK START LİSTE'!$B$6:$F$1013,3,0)),"",VLOOKUP(B30,'B.ERKEK START LİSTE'!$B$6:$F$1013,3,0))</f>
      </c>
      <c r="E30" s="57">
        <f>IF(ISERROR(VLOOKUP(B30,'B.ERKEK START LİSTE'!$B$6:$F$1013,4,0)),"",VLOOKUP(B30,'B.ERKEK START LİSTE'!$B$6:$F$1013,4,0))</f>
      </c>
      <c r="F30" s="58">
        <f>IF(ISERROR(VLOOKUP($B30,'B.ERKEK START LİSTE'!$B$6:$F$1013,5,0)),"",VLOOKUP($B30,'B.ERKEK START LİSTE'!$B$6:$F$1013,5,0))</f>
      </c>
      <c r="G30" s="73"/>
      <c r="H30" s="59">
        <f t="shared" si="1"/>
      </c>
    </row>
    <row r="31" spans="1:8" ht="18" customHeight="1">
      <c r="A31" s="54">
        <f t="shared" si="0"/>
      </c>
      <c r="B31" s="55"/>
      <c r="C31" s="56">
        <f>IF(ISERROR(VLOOKUP(B31,'B.ERKEK START LİSTE'!$B$6:$F$1013,2,0)),"",VLOOKUP(B31,'B.ERKEK START LİSTE'!$B$6:$F$1013,2,0))</f>
      </c>
      <c r="D31" s="56">
        <f>IF(ISERROR(VLOOKUP(B31,'B.ERKEK START LİSTE'!$B$6:$F$1013,3,0)),"",VLOOKUP(B31,'B.ERKEK START LİSTE'!$B$6:$F$1013,3,0))</f>
      </c>
      <c r="E31" s="57">
        <f>IF(ISERROR(VLOOKUP(B31,'B.ERKEK START LİSTE'!$B$6:$F$1013,4,0)),"",VLOOKUP(B31,'B.ERKEK START LİSTE'!$B$6:$F$1013,4,0))</f>
      </c>
      <c r="F31" s="58">
        <f>IF(ISERROR(VLOOKUP($B31,'B.ERKEK START LİSTE'!$B$6:$F$1013,5,0)),"",VLOOKUP($B31,'B.ERKEK START LİSTE'!$B$6:$F$1013,5,0))</f>
      </c>
      <c r="G31" s="73"/>
      <c r="H31" s="59">
        <f t="shared" si="1"/>
      </c>
    </row>
    <row r="32" spans="1:8" ht="18" customHeight="1">
      <c r="A32" s="54">
        <f t="shared" si="0"/>
      </c>
      <c r="B32" s="55"/>
      <c r="C32" s="56">
        <f>IF(ISERROR(VLOOKUP(B32,'B.ERKEK START LİSTE'!$B$6:$F$1013,2,0)),"",VLOOKUP(B32,'B.ERKEK START LİSTE'!$B$6:$F$1013,2,0))</f>
      </c>
      <c r="D32" s="56">
        <f>IF(ISERROR(VLOOKUP(B32,'B.ERKEK START LİSTE'!$B$6:$F$1013,3,0)),"",VLOOKUP(B32,'B.ERKEK START LİSTE'!$B$6:$F$1013,3,0))</f>
      </c>
      <c r="E32" s="57">
        <f>IF(ISERROR(VLOOKUP(B32,'B.ERKEK START LİSTE'!$B$6:$F$1013,4,0)),"",VLOOKUP(B32,'B.ERKEK START LİSTE'!$B$6:$F$1013,4,0))</f>
      </c>
      <c r="F32" s="58">
        <f>IF(ISERROR(VLOOKUP($B32,'B.ERKEK START LİSTE'!$B$6:$F$1013,5,0)),"",VLOOKUP($B32,'B.ERKEK START LİSTE'!$B$6:$F$1013,5,0))</f>
      </c>
      <c r="G32" s="73"/>
      <c r="H32" s="59">
        <f t="shared" si="1"/>
      </c>
    </row>
    <row r="33" spans="1:8" ht="18" customHeight="1">
      <c r="A33" s="54">
        <f t="shared" si="0"/>
      </c>
      <c r="B33" s="55"/>
      <c r="C33" s="56">
        <f>IF(ISERROR(VLOOKUP(B33,'B.ERKEK START LİSTE'!$B$6:$F$1013,2,0)),"",VLOOKUP(B33,'B.ERKEK START LİSTE'!$B$6:$F$1013,2,0))</f>
      </c>
      <c r="D33" s="56">
        <f>IF(ISERROR(VLOOKUP(B33,'B.ERKEK START LİSTE'!$B$6:$F$1013,3,0)),"",VLOOKUP(B33,'B.ERKEK START LİSTE'!$B$6:$F$1013,3,0))</f>
      </c>
      <c r="E33" s="57">
        <f>IF(ISERROR(VLOOKUP(B33,'B.ERKEK START LİSTE'!$B$6:$F$1013,4,0)),"",VLOOKUP(B33,'B.ERKEK START LİSTE'!$B$6:$F$1013,4,0))</f>
      </c>
      <c r="F33" s="58">
        <f>IF(ISERROR(VLOOKUP($B33,'B.ERKEK START LİSTE'!$B$6:$F$1013,5,0)),"",VLOOKUP($B33,'B.ERKEK START LİSTE'!$B$6:$F$1013,5,0))</f>
      </c>
      <c r="G33" s="73"/>
      <c r="H33" s="59">
        <f t="shared" si="1"/>
      </c>
    </row>
    <row r="34" spans="1:8" ht="18" customHeight="1">
      <c r="A34" s="54">
        <f t="shared" si="0"/>
      </c>
      <c r="B34" s="55"/>
      <c r="C34" s="56">
        <f>IF(ISERROR(VLOOKUP(B34,'B.ERKEK START LİSTE'!$B$6:$F$1013,2,0)),"",VLOOKUP(B34,'B.ERKEK START LİSTE'!$B$6:$F$1013,2,0))</f>
      </c>
      <c r="D34" s="56">
        <f>IF(ISERROR(VLOOKUP(B34,'B.ERKEK START LİSTE'!$B$6:$F$1013,3,0)),"",VLOOKUP(B34,'B.ERKEK START LİSTE'!$B$6:$F$1013,3,0))</f>
      </c>
      <c r="E34" s="57">
        <f>IF(ISERROR(VLOOKUP(B34,'B.ERKEK START LİSTE'!$B$6:$F$1013,4,0)),"",VLOOKUP(B34,'B.ERKEK START LİSTE'!$B$6:$F$1013,4,0))</f>
      </c>
      <c r="F34" s="58">
        <f>IF(ISERROR(VLOOKUP($B34,'B.ERKEK START LİSTE'!$B$6:$F$1013,5,0)),"",VLOOKUP($B34,'B.ERKEK START LİSTE'!$B$6:$F$1013,5,0))</f>
      </c>
      <c r="G34" s="73"/>
      <c r="H34" s="59">
        <f t="shared" si="1"/>
      </c>
    </row>
    <row r="35" spans="1:8" ht="18" customHeight="1">
      <c r="A35" s="54">
        <f t="shared" si="0"/>
      </c>
      <c r="B35" s="55"/>
      <c r="C35" s="56">
        <f>IF(ISERROR(VLOOKUP(B35,'B.ERKEK START LİSTE'!$B$6:$F$1013,2,0)),"",VLOOKUP(B35,'B.ERKEK START LİSTE'!$B$6:$F$1013,2,0))</f>
      </c>
      <c r="D35" s="56">
        <f>IF(ISERROR(VLOOKUP(B35,'B.ERKEK START LİSTE'!$B$6:$F$1013,3,0)),"",VLOOKUP(B35,'B.ERKEK START LİSTE'!$B$6:$F$1013,3,0))</f>
      </c>
      <c r="E35" s="57">
        <f>IF(ISERROR(VLOOKUP(B35,'B.ERKEK START LİSTE'!$B$6:$F$1013,4,0)),"",VLOOKUP(B35,'B.ERKEK START LİSTE'!$B$6:$F$1013,4,0))</f>
      </c>
      <c r="F35" s="58">
        <f>IF(ISERROR(VLOOKUP($B35,'B.ERKEK START LİSTE'!$B$6:$F$1013,5,0)),"",VLOOKUP($B35,'B.ERKEK START LİSTE'!$B$6:$F$1013,5,0))</f>
      </c>
      <c r="G35" s="73"/>
      <c r="H35" s="59">
        <f t="shared" si="1"/>
      </c>
    </row>
    <row r="36" spans="1:8" ht="18" customHeight="1">
      <c r="A36" s="54">
        <f t="shared" si="0"/>
      </c>
      <c r="B36" s="55"/>
      <c r="C36" s="56">
        <f>IF(ISERROR(VLOOKUP(B36,'B.ERKEK START LİSTE'!$B$6:$F$1013,2,0)),"",VLOOKUP(B36,'B.ERKEK START LİSTE'!$B$6:$F$1013,2,0))</f>
      </c>
      <c r="D36" s="56">
        <f>IF(ISERROR(VLOOKUP(B36,'B.ERKEK START LİSTE'!$B$6:$F$1013,3,0)),"",VLOOKUP(B36,'B.ERKEK START LİSTE'!$B$6:$F$1013,3,0))</f>
      </c>
      <c r="E36" s="57">
        <f>IF(ISERROR(VLOOKUP(B36,'B.ERKEK START LİSTE'!$B$6:$F$1013,4,0)),"",VLOOKUP(B36,'B.ERKEK START LİSTE'!$B$6:$F$1013,4,0))</f>
      </c>
      <c r="F36" s="58">
        <f>IF(ISERROR(VLOOKUP($B36,'B.ERKEK START LİSTE'!$B$6:$F$1013,5,0)),"",VLOOKUP($B36,'B.ERKEK START LİSTE'!$B$6:$F$1013,5,0))</f>
      </c>
      <c r="G36" s="73"/>
      <c r="H36" s="59">
        <f t="shared" si="1"/>
      </c>
    </row>
    <row r="37" spans="1:8" ht="18" customHeight="1">
      <c r="A37" s="54">
        <f t="shared" si="0"/>
      </c>
      <c r="B37" s="55"/>
      <c r="C37" s="56">
        <f>IF(ISERROR(VLOOKUP(B37,'B.ERKEK START LİSTE'!$B$6:$F$1013,2,0)),"",VLOOKUP(B37,'B.ERKEK START LİSTE'!$B$6:$F$1013,2,0))</f>
      </c>
      <c r="D37" s="56">
        <f>IF(ISERROR(VLOOKUP(B37,'B.ERKEK START LİSTE'!$B$6:$F$1013,3,0)),"",VLOOKUP(B37,'B.ERKEK START LİSTE'!$B$6:$F$1013,3,0))</f>
      </c>
      <c r="E37" s="57">
        <f>IF(ISERROR(VLOOKUP(B37,'B.ERKEK START LİSTE'!$B$6:$F$1013,4,0)),"",VLOOKUP(B37,'B.ERKEK START LİSTE'!$B$6:$F$1013,4,0))</f>
      </c>
      <c r="F37" s="58">
        <f>IF(ISERROR(VLOOKUP($B37,'B.ERKEK START LİSTE'!$B$6:$F$1013,5,0)),"",VLOOKUP($B37,'B.ERKEK START LİSTE'!$B$6:$F$1013,5,0))</f>
      </c>
      <c r="G37" s="73"/>
      <c r="H37" s="59">
        <f t="shared" si="1"/>
      </c>
    </row>
    <row r="38" spans="1:8" ht="18" customHeight="1">
      <c r="A38" s="54">
        <f t="shared" si="0"/>
      </c>
      <c r="B38" s="55"/>
      <c r="C38" s="56">
        <f>IF(ISERROR(VLOOKUP(B38,'B.ERKEK START LİSTE'!$B$6:$F$1013,2,0)),"",VLOOKUP(B38,'B.ERKEK START LİSTE'!$B$6:$F$1013,2,0))</f>
      </c>
      <c r="D38" s="56">
        <f>IF(ISERROR(VLOOKUP(B38,'B.ERKEK START LİSTE'!$B$6:$F$1013,3,0)),"",VLOOKUP(B38,'B.ERKEK START LİSTE'!$B$6:$F$1013,3,0))</f>
      </c>
      <c r="E38" s="57">
        <f>IF(ISERROR(VLOOKUP(B38,'B.ERKEK START LİSTE'!$B$6:$F$1013,4,0)),"",VLOOKUP(B38,'B.ERKEK START LİSTE'!$B$6:$F$1013,4,0))</f>
      </c>
      <c r="F38" s="58">
        <f>IF(ISERROR(VLOOKUP($B38,'B.ERKEK START LİSTE'!$B$6:$F$1013,5,0)),"",VLOOKUP($B38,'B.ERKEK START LİSTE'!$B$6:$F$1013,5,0))</f>
      </c>
      <c r="G38" s="73"/>
      <c r="H38" s="59">
        <f t="shared" si="1"/>
      </c>
    </row>
    <row r="39" spans="1:8" ht="18" customHeight="1">
      <c r="A39" s="54">
        <f t="shared" si="0"/>
      </c>
      <c r="B39" s="55"/>
      <c r="C39" s="56">
        <f>IF(ISERROR(VLOOKUP(B39,'B.ERKEK START LİSTE'!$B$6:$F$1013,2,0)),"",VLOOKUP(B39,'B.ERKEK START LİSTE'!$B$6:$F$1013,2,0))</f>
      </c>
      <c r="D39" s="56">
        <f>IF(ISERROR(VLOOKUP(B39,'B.ERKEK START LİSTE'!$B$6:$F$1013,3,0)),"",VLOOKUP(B39,'B.ERKEK START LİSTE'!$B$6:$F$1013,3,0))</f>
      </c>
      <c r="E39" s="57">
        <f>IF(ISERROR(VLOOKUP(B39,'B.ERKEK START LİSTE'!$B$6:$F$1013,4,0)),"",VLOOKUP(B39,'B.ERKEK START LİSTE'!$B$6:$F$1013,4,0))</f>
      </c>
      <c r="F39" s="58">
        <f>IF(ISERROR(VLOOKUP($B39,'B.ERKEK START LİSTE'!$B$6:$F$1013,5,0)),"",VLOOKUP($B39,'B.ERKEK START LİSTE'!$B$6:$F$1013,5,0))</f>
      </c>
      <c r="G39" s="73"/>
      <c r="H39" s="59">
        <f t="shared" si="1"/>
      </c>
    </row>
    <row r="40" spans="1:8" ht="18" customHeight="1">
      <c r="A40" s="54">
        <f t="shared" si="0"/>
      </c>
      <c r="B40" s="55"/>
      <c r="C40" s="56">
        <f>IF(ISERROR(VLOOKUP(B40,'B.ERKEK START LİSTE'!$B$6:$F$1013,2,0)),"",VLOOKUP(B40,'B.ERKEK START LİSTE'!$B$6:$F$1013,2,0))</f>
      </c>
      <c r="D40" s="56">
        <f>IF(ISERROR(VLOOKUP(B40,'B.ERKEK START LİSTE'!$B$6:$F$1013,3,0)),"",VLOOKUP(B40,'B.ERKEK START LİSTE'!$B$6:$F$1013,3,0))</f>
      </c>
      <c r="E40" s="57">
        <f>IF(ISERROR(VLOOKUP(B40,'B.ERKEK START LİSTE'!$B$6:$F$1013,4,0)),"",VLOOKUP(B40,'B.ERKEK START LİSTE'!$B$6:$F$1013,4,0))</f>
      </c>
      <c r="F40" s="58">
        <f>IF(ISERROR(VLOOKUP($B40,'B.ERKEK START LİSTE'!$B$6:$F$1013,5,0)),"",VLOOKUP($B40,'B.ERKEK START LİSTE'!$B$6:$F$1013,5,0))</f>
      </c>
      <c r="G40" s="73"/>
      <c r="H40" s="59">
        <f t="shared" si="1"/>
      </c>
    </row>
    <row r="41" spans="1:8" ht="18" customHeight="1">
      <c r="A41" s="54">
        <f t="shared" si="0"/>
      </c>
      <c r="B41" s="55"/>
      <c r="C41" s="56">
        <f>IF(ISERROR(VLOOKUP(B41,'B.ERKEK START LİSTE'!$B$6:$F$1013,2,0)),"",VLOOKUP(B41,'B.ERKEK START LİSTE'!$B$6:$F$1013,2,0))</f>
      </c>
      <c r="D41" s="56">
        <f>IF(ISERROR(VLOOKUP(B41,'B.ERKEK START LİSTE'!$B$6:$F$1013,3,0)),"",VLOOKUP(B41,'B.ERKEK START LİSTE'!$B$6:$F$1013,3,0))</f>
      </c>
      <c r="E41" s="57">
        <f>IF(ISERROR(VLOOKUP(B41,'B.ERKEK START LİSTE'!$B$6:$F$1013,4,0)),"",VLOOKUP(B41,'B.ERKEK START LİSTE'!$B$6:$F$1013,4,0))</f>
      </c>
      <c r="F41" s="58">
        <f>IF(ISERROR(VLOOKUP($B41,'B.ERKEK START LİSTE'!$B$6:$F$1013,5,0)),"",VLOOKUP($B41,'B.ERKEK START LİSTE'!$B$6:$F$1013,5,0))</f>
      </c>
      <c r="G41" s="73"/>
      <c r="H41" s="59">
        <f t="shared" si="1"/>
      </c>
    </row>
    <row r="42" spans="1:8" ht="18" customHeight="1">
      <c r="A42" s="54">
        <f t="shared" si="0"/>
      </c>
      <c r="B42" s="55"/>
      <c r="C42" s="56">
        <f>IF(ISERROR(VLOOKUP(B42,'B.ERKEK START LİSTE'!$B$6:$F$1013,2,0)),"",VLOOKUP(B42,'B.ERKEK START LİSTE'!$B$6:$F$1013,2,0))</f>
      </c>
      <c r="D42" s="56">
        <f>IF(ISERROR(VLOOKUP(B42,'B.ERKEK START LİSTE'!$B$6:$F$1013,3,0)),"",VLOOKUP(B42,'B.ERKEK START LİSTE'!$B$6:$F$1013,3,0))</f>
      </c>
      <c r="E42" s="57">
        <f>IF(ISERROR(VLOOKUP(B42,'B.ERKEK START LİSTE'!$B$6:$F$1013,4,0)),"",VLOOKUP(B42,'B.ERKEK START LİSTE'!$B$6:$F$1013,4,0))</f>
      </c>
      <c r="F42" s="58">
        <f>IF(ISERROR(VLOOKUP($B42,'B.ERKEK START LİSTE'!$B$6:$F$1013,5,0)),"",VLOOKUP($B42,'B.ERKEK START LİSTE'!$B$6:$F$1013,5,0))</f>
      </c>
      <c r="G42" s="73"/>
      <c r="H42" s="59">
        <f t="shared" si="1"/>
      </c>
    </row>
    <row r="43" spans="1:8" ht="18" customHeight="1">
      <c r="A43" s="54">
        <f t="shared" si="0"/>
      </c>
      <c r="B43" s="55"/>
      <c r="C43" s="56">
        <f>IF(ISERROR(VLOOKUP(B43,'B.ERKEK START LİSTE'!$B$6:$F$1013,2,0)),"",VLOOKUP(B43,'B.ERKEK START LİSTE'!$B$6:$F$1013,2,0))</f>
      </c>
      <c r="D43" s="56">
        <f>IF(ISERROR(VLOOKUP(B43,'B.ERKEK START LİSTE'!$B$6:$F$1013,3,0)),"",VLOOKUP(B43,'B.ERKEK START LİSTE'!$B$6:$F$1013,3,0))</f>
      </c>
      <c r="E43" s="57">
        <f>IF(ISERROR(VLOOKUP(B43,'B.ERKEK START LİSTE'!$B$6:$F$1013,4,0)),"",VLOOKUP(B43,'B.ERKEK START LİSTE'!$B$6:$F$1013,4,0))</f>
      </c>
      <c r="F43" s="58">
        <f>IF(ISERROR(VLOOKUP($B43,'B.ERKEK START LİSTE'!$B$6:$F$1013,5,0)),"",VLOOKUP($B43,'B.ERKEK START LİSTE'!$B$6:$F$1013,5,0))</f>
      </c>
      <c r="G43" s="73"/>
      <c r="H43" s="59">
        <f t="shared" si="1"/>
      </c>
    </row>
    <row r="44" spans="1:8" ht="18" customHeight="1">
      <c r="A44" s="54">
        <f t="shared" si="0"/>
      </c>
      <c r="B44" s="55"/>
      <c r="C44" s="56">
        <f>IF(ISERROR(VLOOKUP(B44,'B.ERKEK START LİSTE'!$B$6:$F$1013,2,0)),"",VLOOKUP(B44,'B.ERKEK START LİSTE'!$B$6:$F$1013,2,0))</f>
      </c>
      <c r="D44" s="56">
        <f>IF(ISERROR(VLOOKUP(B44,'B.ERKEK START LİSTE'!$B$6:$F$1013,3,0)),"",VLOOKUP(B44,'B.ERKEK START LİSTE'!$B$6:$F$1013,3,0))</f>
      </c>
      <c r="E44" s="57">
        <f>IF(ISERROR(VLOOKUP(B44,'B.ERKEK START LİSTE'!$B$6:$F$1013,4,0)),"",VLOOKUP(B44,'B.ERKEK START LİSTE'!$B$6:$F$1013,4,0))</f>
      </c>
      <c r="F44" s="58">
        <f>IF(ISERROR(VLOOKUP($B44,'B.ERKEK START LİSTE'!$B$6:$F$1013,5,0)),"",VLOOKUP($B44,'B.ERKEK START LİSTE'!$B$6:$F$1013,5,0))</f>
      </c>
      <c r="G44" s="73"/>
      <c r="H44" s="59">
        <f t="shared" si="1"/>
      </c>
    </row>
    <row r="45" spans="1:8" ht="18" customHeight="1">
      <c r="A45" s="54">
        <f t="shared" si="0"/>
      </c>
      <c r="B45" s="55"/>
      <c r="C45" s="56">
        <f>IF(ISERROR(VLOOKUP(B45,'B.ERKEK START LİSTE'!$B$6:$F$1013,2,0)),"",VLOOKUP(B45,'B.ERKEK START LİSTE'!$B$6:$F$1013,2,0))</f>
      </c>
      <c r="D45" s="56">
        <f>IF(ISERROR(VLOOKUP(B45,'B.ERKEK START LİSTE'!$B$6:$F$1013,3,0)),"",VLOOKUP(B45,'B.ERKEK START LİSTE'!$B$6:$F$1013,3,0))</f>
      </c>
      <c r="E45" s="57">
        <f>IF(ISERROR(VLOOKUP(B45,'B.ERKEK START LİSTE'!$B$6:$F$1013,4,0)),"",VLOOKUP(B45,'B.ERKEK START LİSTE'!$B$6:$F$1013,4,0))</f>
      </c>
      <c r="F45" s="58">
        <f>IF(ISERROR(VLOOKUP($B45,'B.ERKEK START LİSTE'!$B$6:$F$1013,5,0)),"",VLOOKUP($B45,'B.ERKEK START LİSTE'!$B$6:$F$1013,5,0))</f>
      </c>
      <c r="G45" s="73"/>
      <c r="H45" s="59">
        <f t="shared" si="1"/>
      </c>
    </row>
  </sheetData>
  <sheetProtection password="EF9D" sheet="1" objects="1" scenarios="1"/>
  <mergeCells count="5">
    <mergeCell ref="A1:H1"/>
    <mergeCell ref="A2:H2"/>
    <mergeCell ref="A3:H3"/>
    <mergeCell ref="A4:C4"/>
    <mergeCell ref="F4:H4"/>
  </mergeCells>
  <conditionalFormatting sqref="H6:H45">
    <cfRule type="containsText" priority="2" dxfId="12" operator="containsText" stopIfTrue="1" text="$E$7=&quot;&quot;F&quot;&quot;">
      <formula>NOT(ISERROR(SEARCH("$E$7=""F""",H6)))</formula>
    </cfRule>
    <cfRule type="containsText" priority="3" dxfId="12" operator="containsText" stopIfTrue="1" text="F=E7">
      <formula>NOT(ISERROR(SEARCH("F=E7",H6)))</formula>
    </cfRule>
  </conditionalFormatting>
  <conditionalFormatting sqref="B6:B45">
    <cfRule type="duplicateValues" priority="6" dxfId="12" stopIfTrue="1">
      <formula>AND(COUNTIF($B$6:$B$45,B6)&gt;1,NOT(ISBLANK(B6)))</formula>
    </cfRule>
  </conditionalFormatting>
  <printOptions horizontalCentered="1"/>
  <pageMargins left="0.6692913385826772" right="0.2362204724409449" top="0.4724409448818898" bottom="0.5" header="0.3937007874015748" footer="0.2755905511811024"/>
  <pageSetup horizontalDpi="300" verticalDpi="300" orientation="portrait" paperSize="9" scale="90" r:id="rId2"/>
  <headerFooter alignWithMargins="0">
    <oddFooter>&amp;C&amp;P</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1:I18"/>
  <sheetViews>
    <sheetView view="pageBreakPreview" zoomScale="90" zoomScaleSheetLayoutView="90" zoomScalePageLayoutView="0" workbookViewId="0" topLeftCell="A1">
      <selection activeCell="Q24" sqref="Q24"/>
    </sheetView>
  </sheetViews>
  <sheetFormatPr defaultColWidth="9.00390625" defaultRowHeight="12.75"/>
  <cols>
    <col min="1" max="1" width="5.125" style="10" customWidth="1"/>
    <col min="2" max="7" width="7.00390625" style="52" customWidth="1"/>
    <col min="8" max="16384" width="9.125" style="7" customWidth="1"/>
  </cols>
  <sheetData>
    <row r="1" spans="1:7" ht="26.25" customHeight="1">
      <c r="A1" s="106" t="s">
        <v>59</v>
      </c>
      <c r="B1" s="107"/>
      <c r="C1" s="107"/>
      <c r="D1" s="107"/>
      <c r="E1" s="107"/>
      <c r="F1" s="107"/>
      <c r="G1" s="107"/>
    </row>
    <row r="2" spans="1:9" s="8" customFormat="1" ht="25.5" customHeight="1">
      <c r="A2" s="102" t="s">
        <v>57</v>
      </c>
      <c r="B2" s="104" t="s">
        <v>1</v>
      </c>
      <c r="C2" s="105"/>
      <c r="D2" s="105"/>
      <c r="E2" s="105"/>
      <c r="F2" s="105"/>
      <c r="G2" s="105"/>
      <c r="H2" s="9"/>
      <c r="I2" s="9"/>
    </row>
    <row r="3" spans="1:7" ht="23.25" customHeight="1">
      <c r="A3" s="103"/>
      <c r="B3" s="50">
        <v>86</v>
      </c>
      <c r="C3" s="51">
        <v>87</v>
      </c>
      <c r="D3" s="51">
        <v>88</v>
      </c>
      <c r="E3" s="51">
        <v>372</v>
      </c>
      <c r="F3" s="51">
        <v>367</v>
      </c>
      <c r="G3" s="51">
        <v>369</v>
      </c>
    </row>
    <row r="4" spans="1:7" ht="23.25" customHeight="1">
      <c r="A4" s="28">
        <v>15</v>
      </c>
      <c r="B4" s="51"/>
      <c r="C4" s="51"/>
      <c r="D4" s="51"/>
      <c r="E4" s="51"/>
      <c r="F4" s="51"/>
      <c r="G4" s="51"/>
    </row>
    <row r="5" spans="1:7" ht="23.25" customHeight="1">
      <c r="A5" s="28">
        <v>14</v>
      </c>
      <c r="B5" s="50"/>
      <c r="C5" s="51"/>
      <c r="D5" s="51"/>
      <c r="E5" s="51"/>
      <c r="F5" s="51"/>
      <c r="G5" s="51"/>
    </row>
    <row r="6" spans="1:7" ht="23.25" customHeight="1">
      <c r="A6" s="28">
        <v>13</v>
      </c>
      <c r="B6" s="51"/>
      <c r="C6" s="51"/>
      <c r="D6" s="51"/>
      <c r="E6" s="51"/>
      <c r="F6" s="51"/>
      <c r="G6" s="51"/>
    </row>
    <row r="7" spans="1:7" ht="23.25" customHeight="1">
      <c r="A7" s="28">
        <v>12</v>
      </c>
      <c r="B7" s="51"/>
      <c r="C7" s="51"/>
      <c r="D7" s="51"/>
      <c r="E7" s="51"/>
      <c r="F7" s="51"/>
      <c r="G7" s="51"/>
    </row>
    <row r="8" spans="1:7" ht="23.25" customHeight="1">
      <c r="A8" s="28">
        <v>11</v>
      </c>
      <c r="B8" s="51"/>
      <c r="C8" s="51"/>
      <c r="D8" s="51"/>
      <c r="E8" s="51"/>
      <c r="F8" s="51"/>
      <c r="G8" s="51"/>
    </row>
    <row r="9" spans="1:7" ht="23.25" customHeight="1">
      <c r="A9" s="28">
        <v>10</v>
      </c>
      <c r="B9" s="51"/>
      <c r="C9" s="51"/>
      <c r="D9" s="51"/>
      <c r="E9" s="51"/>
      <c r="F9" s="51"/>
      <c r="G9" s="51"/>
    </row>
    <row r="10" spans="1:7" ht="23.25" customHeight="1">
      <c r="A10" s="28">
        <v>9</v>
      </c>
      <c r="B10" s="51"/>
      <c r="C10" s="51"/>
      <c r="D10" s="51"/>
      <c r="E10" s="51"/>
      <c r="F10" s="51"/>
      <c r="G10" s="51"/>
    </row>
    <row r="11" spans="1:7" ht="23.25" customHeight="1">
      <c r="A11" s="28">
        <v>8</v>
      </c>
      <c r="B11" s="51"/>
      <c r="C11" s="51"/>
      <c r="D11" s="51"/>
      <c r="E11" s="51"/>
      <c r="F11" s="51"/>
      <c r="G11" s="51"/>
    </row>
    <row r="12" spans="1:7" ht="23.25" customHeight="1">
      <c r="A12" s="28">
        <v>7</v>
      </c>
      <c r="B12" s="51"/>
      <c r="C12" s="51"/>
      <c r="D12" s="51"/>
      <c r="E12" s="51"/>
      <c r="F12" s="51"/>
      <c r="G12" s="51"/>
    </row>
    <row r="13" spans="1:7" ht="23.25" customHeight="1">
      <c r="A13" s="28">
        <v>6</v>
      </c>
      <c r="B13" s="51"/>
      <c r="C13" s="51"/>
      <c r="D13" s="51"/>
      <c r="E13" s="51"/>
      <c r="F13" s="51"/>
      <c r="G13" s="51"/>
    </row>
    <row r="14" spans="1:7" ht="23.25" customHeight="1">
      <c r="A14" s="28">
        <v>5</v>
      </c>
      <c r="B14" s="51"/>
      <c r="C14" s="51"/>
      <c r="D14" s="51"/>
      <c r="E14" s="51"/>
      <c r="F14" s="51"/>
      <c r="G14" s="51"/>
    </row>
    <row r="15" spans="1:7" ht="23.25" customHeight="1">
      <c r="A15" s="28">
        <v>4</v>
      </c>
      <c r="B15" s="51"/>
      <c r="C15" s="51"/>
      <c r="D15" s="51"/>
      <c r="E15" s="51"/>
      <c r="F15" s="51"/>
      <c r="G15" s="51"/>
    </row>
    <row r="16" spans="1:7" ht="23.25" customHeight="1">
      <c r="A16" s="28">
        <v>3</v>
      </c>
      <c r="B16" s="51"/>
      <c r="C16" s="51"/>
      <c r="D16" s="51"/>
      <c r="E16" s="51"/>
      <c r="F16" s="51"/>
      <c r="G16" s="51"/>
    </row>
    <row r="17" spans="1:7" ht="23.25" customHeight="1">
      <c r="A17" s="28">
        <v>2</v>
      </c>
      <c r="B17" s="51"/>
      <c r="C17" s="51"/>
      <c r="D17" s="51"/>
      <c r="E17" s="51"/>
      <c r="F17" s="51"/>
      <c r="G17" s="51"/>
    </row>
    <row r="18" spans="1:7" ht="23.25" customHeight="1">
      <c r="A18" s="28">
        <v>1</v>
      </c>
      <c r="B18" s="51"/>
      <c r="C18" s="51"/>
      <c r="D18" s="51"/>
      <c r="E18" s="51"/>
      <c r="F18" s="51"/>
      <c r="G18" s="51"/>
    </row>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sheetData>
  <sheetProtection/>
  <mergeCells count="3">
    <mergeCell ref="A1:G1"/>
    <mergeCell ref="A2:A3"/>
    <mergeCell ref="B2:G2"/>
  </mergeCells>
  <conditionalFormatting sqref="B5:B10">
    <cfRule type="duplicateValues" priority="2" dxfId="12" stopIfTrue="1">
      <formula>AND(COUNTIF($B$5:$B$10,B5)&gt;1,NOT(ISBLANK(B5)))</formula>
    </cfRule>
  </conditionalFormatting>
  <conditionalFormatting sqref="B3:G3">
    <cfRule type="duplicateValues" priority="1" dxfId="12" stopIfTrue="1">
      <formula>AND(COUNTIF($B$3:$G$3,B3)&gt;1,NOT(ISBLANK(B3)))</formula>
    </cfRule>
  </conditionalFormatting>
  <conditionalFormatting sqref="B3:G18">
    <cfRule type="duplicateValues" priority="4" dxfId="12" stopIfTrue="1">
      <formula>AND(COUNTIF($B$3:$G$18,B3)&gt;1,NOT(ISBLANK(B3)))</formula>
    </cfRule>
  </conditionalFormatting>
  <printOptions horizontalCentered="1"/>
  <pageMargins left="0.63" right="0.2362204724409449" top="0.7086614173228347" bottom="0.31496062992125984" header="0.3937007874015748" footer="0.15748031496062992"/>
  <pageSetup horizontalDpi="300" verticalDpi="300" orientation="portrait" paperSize="9" scale="94"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14" customWidth="1"/>
    <col min="2" max="16384" width="9.125" style="14" customWidth="1"/>
  </cols>
  <sheetData>
    <row r="1" ht="30.75" customHeight="1">
      <c r="A1" s="13" t="s">
        <v>14</v>
      </c>
    </row>
    <row r="2" s="16" customFormat="1" ht="37.5" customHeight="1">
      <c r="A2" s="15" t="s">
        <v>12</v>
      </c>
    </row>
    <row r="3" s="16" customFormat="1" ht="47.25" customHeight="1">
      <c r="A3" s="15" t="s">
        <v>15</v>
      </c>
    </row>
    <row r="4" s="16" customFormat="1" ht="52.5" customHeight="1">
      <c r="A4" s="15" t="s">
        <v>16</v>
      </c>
    </row>
    <row r="5" s="16" customFormat="1" ht="39.75" customHeight="1">
      <c r="A5" s="15" t="s">
        <v>17</v>
      </c>
    </row>
    <row r="6" s="16" customFormat="1" ht="30.75" customHeight="1">
      <c r="A6" s="15" t="s">
        <v>18</v>
      </c>
    </row>
    <row r="7" ht="39.75" customHeight="1">
      <c r="A7" s="15" t="s">
        <v>19</v>
      </c>
    </row>
    <row r="8" ht="44.25" customHeight="1">
      <c r="A8" s="17" t="s">
        <v>20</v>
      </c>
    </row>
    <row r="9" ht="59.25" customHeight="1">
      <c r="A9" s="17" t="s">
        <v>21</v>
      </c>
    </row>
    <row r="10" ht="31.5" customHeight="1">
      <c r="A10" s="18" t="s">
        <v>13</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Zafer</cp:lastModifiedBy>
  <cp:lastPrinted>2013-06-02T17:02:52Z</cp:lastPrinted>
  <dcterms:created xsi:type="dcterms:W3CDTF">2008-08-11T14:10:37Z</dcterms:created>
  <dcterms:modified xsi:type="dcterms:W3CDTF">2013-06-02T17:03:15Z</dcterms:modified>
  <cp:category/>
  <cp:version/>
  <cp:contentType/>
  <cp:contentStatus/>
</cp:coreProperties>
</file>