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6920" windowHeight="14400" tabRatio="894" firstSheet="8" activeTab="12"/>
  </bookViews>
  <sheets>
    <sheet name="BE-KAPAK" sheetId="1" r:id="rId1"/>
    <sheet name="BÜYÜK ERKEK-START LİSTE" sheetId="2" r:id="rId2"/>
    <sheet name="BÜYÜK ERKEK-SONUÇ" sheetId="3" r:id="rId3"/>
    <sheet name="KULLANMA BİLGİLERİ" sheetId="4" state="hidden" r:id="rId4"/>
    <sheet name="BK-KAPAK" sheetId="5" r:id="rId5"/>
    <sheet name="BÜYÜK KADINLAR-START" sheetId="6" r:id="rId6"/>
    <sheet name="BÜYÜK KADINLAR-SONUÇ" sheetId="7" r:id="rId7"/>
    <sheet name="GE-KAPAK" sheetId="8" r:id="rId8"/>
    <sheet name="GENÇ ERKEK-START" sheetId="9" r:id="rId9"/>
    <sheet name="GENÇ ERKEK-SONUÇ" sheetId="10" r:id="rId10"/>
    <sheet name="GK-KAPAK" sheetId="11" r:id="rId11"/>
    <sheet name="GENÇ KADINLAR-START" sheetId="12" r:id="rId12"/>
    <sheet name="GENÇ KADINLAR-SONUÇ" sheetId="13" r:id="rId13"/>
  </sheets>
  <externalReferences>
    <externalReference r:id="rId16"/>
    <externalReference r:id="rId17"/>
    <externalReference r:id="rId18"/>
  </externalReferences>
  <definedNames>
    <definedName name="_xlfn.COUNTIFS" hidden="1">#NAME?</definedName>
    <definedName name="EsasPuan" localSheetId="0">#REF!</definedName>
    <definedName name="EsasPuan" localSheetId="4">#REF!</definedName>
    <definedName name="EsasPuan" localSheetId="2">#REF!</definedName>
    <definedName name="EsasPuan" localSheetId="1">#REF!</definedName>
    <definedName name="EsasPuan" localSheetId="6">#REF!</definedName>
    <definedName name="EsasPuan" localSheetId="5">#REF!</definedName>
    <definedName name="EsasPuan" localSheetId="7">#REF!</definedName>
    <definedName name="EsasPuan" localSheetId="9">#REF!</definedName>
    <definedName name="EsasPuan" localSheetId="8">#REF!</definedName>
    <definedName name="EsasPuan" localSheetId="12">#REF!</definedName>
    <definedName name="EsasPuan" localSheetId="11">#REF!</definedName>
    <definedName name="EsasPuan" localSheetId="10">#REF!</definedName>
    <definedName name="EsasPuan" localSheetId="3">#REF!</definedName>
    <definedName name="EsasPuan">#REF!</definedName>
    <definedName name="Kodlama" localSheetId="0">#REF!</definedName>
    <definedName name="Kodlama" localSheetId="4">#REF!</definedName>
    <definedName name="Kodlama" localSheetId="2">#REF!</definedName>
    <definedName name="Kodlama" localSheetId="1">#REF!</definedName>
    <definedName name="Kodlama" localSheetId="6">#REF!</definedName>
    <definedName name="Kodlama" localSheetId="5">#REF!</definedName>
    <definedName name="Kodlama" localSheetId="7">#REF!</definedName>
    <definedName name="Kodlama" localSheetId="9">#REF!</definedName>
    <definedName name="Kodlama" localSheetId="8">#REF!</definedName>
    <definedName name="Kodlama" localSheetId="12">#REF!</definedName>
    <definedName name="Kodlama" localSheetId="11">#REF!</definedName>
    <definedName name="Kodlama" localSheetId="10">#REF!</definedName>
    <definedName name="Kodlama" localSheetId="3">#REF!</definedName>
    <definedName name="Kodlama">#REF!</definedName>
    <definedName name="_xlnm.Print_Area" localSheetId="2">'BÜYÜK ERKEK-SONUÇ'!$A$1:$H$39</definedName>
    <definedName name="_xlnm.Print_Area" localSheetId="1">'BÜYÜK ERKEK-START LİSTE'!$A$1:$F$45</definedName>
    <definedName name="_xlnm.Print_Area" localSheetId="6">'BÜYÜK KADINLAR-SONUÇ'!$A$1:$H$55</definedName>
    <definedName name="_xlnm.Print_Area" localSheetId="5">'BÜYÜK KADINLAR-START'!$A$1:$F$45</definedName>
    <definedName name="_xlnm.Print_Area" localSheetId="9">'GENÇ ERKEK-SONUÇ'!$A$1:$H$71</definedName>
    <definedName name="_xlnm.Print_Area" localSheetId="8">'GENÇ ERKEK-START'!$A$1:$F$69</definedName>
    <definedName name="_xlnm.Print_Area" localSheetId="12">'GENÇ KADINLAR-SONUÇ'!$A$1:$H$46</definedName>
    <definedName name="_xlnm.Print_Area" localSheetId="11">'GENÇ KADINLAR-START'!$A$1:$F$45</definedName>
    <definedName name="_xlnm.Print_Titles" localSheetId="2">'BÜYÜK ERKEK-SONUÇ'!$4:$5</definedName>
    <definedName name="_xlnm.Print_Titles" localSheetId="1">'BÜYÜK ERKEK-START LİSTE'!$4:$5</definedName>
    <definedName name="_xlnm.Print_Titles" localSheetId="6">'BÜYÜK KADINLAR-SONUÇ'!$4:$5</definedName>
    <definedName name="_xlnm.Print_Titles" localSheetId="5">'BÜYÜK KADINLAR-START'!$4:$5</definedName>
    <definedName name="_xlnm.Print_Titles" localSheetId="9">'GENÇ ERKEK-SONUÇ'!$4:$5</definedName>
    <definedName name="_xlnm.Print_Titles" localSheetId="8">'GENÇ ERKEK-START'!$4:$5</definedName>
    <definedName name="_xlnm.Print_Titles" localSheetId="12">'GENÇ KADINLAR-SONUÇ'!$4:$5</definedName>
    <definedName name="_xlnm.Print_Titles" localSheetId="11">'GENÇ KADINLAR-START'!$4:$5</definedName>
    <definedName name="Puanlama" localSheetId="0">#REF!</definedName>
    <definedName name="Puanlama" localSheetId="4">#REF!</definedName>
    <definedName name="Puanlama" localSheetId="2">#REF!</definedName>
    <definedName name="Puanlama" localSheetId="1">#REF!</definedName>
    <definedName name="Puanlama" localSheetId="6">#REF!</definedName>
    <definedName name="Puanlama" localSheetId="5">#REF!</definedName>
    <definedName name="Puanlama" localSheetId="7">#REF!</definedName>
    <definedName name="Puanlama" localSheetId="9">#REF!</definedName>
    <definedName name="Puanlama" localSheetId="8">#REF!</definedName>
    <definedName name="Puanlama" localSheetId="12">#REF!</definedName>
    <definedName name="Puanlama" localSheetId="11">#REF!</definedName>
    <definedName name="Puanlama" localSheetId="10">#REF!</definedName>
    <definedName name="Puanlama" localSheetId="3">#REF!</definedName>
    <definedName name="Puanlama">#REF!</definedName>
    <definedName name="Sonuc" localSheetId="0">#REF!</definedName>
    <definedName name="Sonuc" localSheetId="4">#REF!</definedName>
    <definedName name="Sonuc" localSheetId="2">#REF!</definedName>
    <definedName name="Sonuc" localSheetId="1">#REF!</definedName>
    <definedName name="Sonuc" localSheetId="6">#REF!</definedName>
    <definedName name="Sonuc" localSheetId="5">#REF!</definedName>
    <definedName name="Sonuc" localSheetId="7">#REF!</definedName>
    <definedName name="Sonuc" localSheetId="9">#REF!</definedName>
    <definedName name="Sonuc" localSheetId="8">#REF!</definedName>
    <definedName name="Sonuc" localSheetId="12">#REF!</definedName>
    <definedName name="Sonuc" localSheetId="11">#REF!</definedName>
    <definedName name="Sonuc" localSheetId="10">#REF!</definedName>
    <definedName name="Sonuc" localSheetId="3">#REF!</definedName>
    <definedName name="Sonuc">#REF!</definedName>
    <definedName name="Sporcular" localSheetId="0">#REF!</definedName>
    <definedName name="Sporcular" localSheetId="4">#REF!</definedName>
    <definedName name="Sporcular" localSheetId="2">#REF!</definedName>
    <definedName name="Sporcular" localSheetId="1">#REF!</definedName>
    <definedName name="Sporcular" localSheetId="6">#REF!</definedName>
    <definedName name="Sporcular" localSheetId="5">#REF!</definedName>
    <definedName name="Sporcular" localSheetId="7">#REF!</definedName>
    <definedName name="Sporcular" localSheetId="9">#REF!</definedName>
    <definedName name="Sporcular" localSheetId="8">#REF!</definedName>
    <definedName name="Sporcular" localSheetId="12">#REF!</definedName>
    <definedName name="Sporcular" localSheetId="11">#REF!</definedName>
    <definedName name="Sporcular" localSheetId="10">#REF!</definedName>
    <definedName name="Sporcular" localSheetId="3">#REF!</definedName>
    <definedName name="Sporcular">#REF!</definedName>
    <definedName name="TakımData" localSheetId="0">#REF!</definedName>
    <definedName name="TakımData" localSheetId="4">#REF!</definedName>
    <definedName name="TakımData" localSheetId="2">#REF!</definedName>
    <definedName name="TakımData" localSheetId="1">#REF!</definedName>
    <definedName name="TakımData" localSheetId="6">#REF!</definedName>
    <definedName name="TakımData" localSheetId="5">#REF!</definedName>
    <definedName name="TakımData" localSheetId="7">#REF!</definedName>
    <definedName name="TakımData" localSheetId="9">#REF!</definedName>
    <definedName name="TakımData" localSheetId="8">#REF!</definedName>
    <definedName name="TakımData" localSheetId="12">#REF!</definedName>
    <definedName name="TakımData" localSheetId="11">#REF!</definedName>
    <definedName name="TakımData" localSheetId="10">#REF!</definedName>
    <definedName name="TakımData" localSheetId="3">#REF!</definedName>
    <definedName name="TakımData">#REF!</definedName>
    <definedName name="TakımKod" localSheetId="0">#REF!</definedName>
    <definedName name="TakımKod" localSheetId="4">#REF!</definedName>
    <definedName name="TakımKod" localSheetId="2">#REF!</definedName>
    <definedName name="TakımKod" localSheetId="1">#REF!</definedName>
    <definedName name="TakımKod" localSheetId="6">#REF!</definedName>
    <definedName name="TakımKod" localSheetId="5">#REF!</definedName>
    <definedName name="TakımKod" localSheetId="7">#REF!</definedName>
    <definedName name="TakımKod" localSheetId="9">#REF!</definedName>
    <definedName name="TakımKod" localSheetId="8">#REF!</definedName>
    <definedName name="TakımKod" localSheetId="12">#REF!</definedName>
    <definedName name="TakımKod" localSheetId="11">#REF!</definedName>
    <definedName name="TakımKod" localSheetId="10">#REF!</definedName>
    <definedName name="TakımKod" localSheetId="3">#REF!</definedName>
    <definedName name="TakımKod">#REF!</definedName>
    <definedName name="TakımKod2" localSheetId="0">#REF!</definedName>
    <definedName name="TakımKod2" localSheetId="4">#REF!</definedName>
    <definedName name="TakımKod2" localSheetId="2">#REF!</definedName>
    <definedName name="TakımKod2" localSheetId="1">#REF!</definedName>
    <definedName name="TakımKod2" localSheetId="6">#REF!</definedName>
    <definedName name="TakımKod2" localSheetId="5">#REF!</definedName>
    <definedName name="TakımKod2" localSheetId="7">#REF!</definedName>
    <definedName name="TakımKod2" localSheetId="9">#REF!</definedName>
    <definedName name="TakımKod2" localSheetId="8">#REF!</definedName>
    <definedName name="TakımKod2" localSheetId="12">#REF!</definedName>
    <definedName name="TakımKod2" localSheetId="11">#REF!</definedName>
    <definedName name="TakımKod2" localSheetId="10">#REF!</definedName>
    <definedName name="TakımKod2" localSheetId="3">#REF!</definedName>
    <definedName name="TakımKod2">#REF!</definedName>
    <definedName name="TakımPuan" localSheetId="0">#REF!</definedName>
    <definedName name="TakımPuan" localSheetId="4">#REF!</definedName>
    <definedName name="TakımPuan" localSheetId="2">#REF!</definedName>
    <definedName name="TakımPuan" localSheetId="1">#REF!</definedName>
    <definedName name="TakımPuan" localSheetId="6">#REF!</definedName>
    <definedName name="TakımPuan" localSheetId="5">#REF!</definedName>
    <definedName name="TakımPuan" localSheetId="7">#REF!</definedName>
    <definedName name="TakımPuan" localSheetId="9">#REF!</definedName>
    <definedName name="TakımPuan" localSheetId="8">#REF!</definedName>
    <definedName name="TakımPuan" localSheetId="12">#REF!</definedName>
    <definedName name="TakımPuan" localSheetId="11">#REF!</definedName>
    <definedName name="TakımPuan" localSheetId="10">#REF!</definedName>
    <definedName name="TakımPuan" localSheetId="3">#REF!</definedName>
    <definedName name="TakımPuan">#REF!</definedName>
    <definedName name="ToplamPuanlar" localSheetId="0">#REF!</definedName>
    <definedName name="ToplamPuanlar" localSheetId="4">#REF!</definedName>
    <definedName name="ToplamPuanlar" localSheetId="2">#REF!</definedName>
    <definedName name="ToplamPuanlar" localSheetId="1">#REF!</definedName>
    <definedName name="ToplamPuanlar" localSheetId="6">#REF!</definedName>
    <definedName name="ToplamPuanlar" localSheetId="5">#REF!</definedName>
    <definedName name="ToplamPuanlar" localSheetId="7">#REF!</definedName>
    <definedName name="ToplamPuanlar" localSheetId="9">#REF!</definedName>
    <definedName name="ToplamPuanlar" localSheetId="8">#REF!</definedName>
    <definedName name="ToplamPuanlar" localSheetId="12">#REF!</definedName>
    <definedName name="ToplamPuanlar" localSheetId="11">#REF!</definedName>
    <definedName name="ToplamPuanlar" localSheetId="10">#REF!</definedName>
    <definedName name="ToplamPuanlar" localSheetId="3">#REF!</definedName>
    <definedName name="ToplamPuanlar">#REF!</definedName>
  </definedNames>
  <calcPr fullCalcOnLoad="1"/>
</workbook>
</file>

<file path=xl/sharedStrings.xml><?xml version="1.0" encoding="utf-8"?>
<sst xmlns="http://schemas.openxmlformats.org/spreadsheetml/2006/main" count="974" uniqueCount="223">
  <si>
    <t>Mustafa GÖKSEL</t>
  </si>
  <si>
    <t>NECATİ BATUHAN YENİ</t>
  </si>
  <si>
    <t>OZAN İŞKEY</t>
  </si>
  <si>
    <t>TURGAY BAYRAM</t>
  </si>
  <si>
    <t xml:space="preserve">ZAFER ERDOĞAN </t>
  </si>
  <si>
    <t>ÖMER USLUER</t>
  </si>
  <si>
    <t>DELİL KAYA</t>
  </si>
  <si>
    <t>ERCAN KISRIK</t>
  </si>
  <si>
    <t>HAKAN KAYA</t>
  </si>
  <si>
    <t>AZAT ARSLAN</t>
  </si>
  <si>
    <t>MEHMETCAN KEŞLİ</t>
  </si>
  <si>
    <t>HURŞİT TOROMAN</t>
  </si>
  <si>
    <t>ÇEKDAR KAÇAR</t>
  </si>
  <si>
    <t>YILMAZ ÜLÜK</t>
  </si>
  <si>
    <t>MAZLUM ÜNVER</t>
  </si>
  <si>
    <t>KENAN SÖNMEZ</t>
  </si>
  <si>
    <t>SAİT GÜNEŞ</t>
  </si>
  <si>
    <t>MEHMET ALİ ATMACA</t>
  </si>
  <si>
    <t>RIDVAN  YILMAZ</t>
  </si>
  <si>
    <t>SEDAT SAP</t>
  </si>
  <si>
    <t>MUŞ</t>
  </si>
  <si>
    <t>MAHMUTHAN ENTELRİLİ</t>
  </si>
  <si>
    <t>FETİ UYANIK</t>
  </si>
  <si>
    <t>3500 Metre</t>
  </si>
  <si>
    <t>Genç Kızlar</t>
  </si>
  <si>
    <t>FATMA DEMİR</t>
  </si>
  <si>
    <t>FADİME SARI</t>
  </si>
  <si>
    <t>DERYA KAYA</t>
  </si>
  <si>
    <t>BÜŞRA ŞENOL</t>
  </si>
  <si>
    <t>BURDUR</t>
  </si>
  <si>
    <t>ÖZLEM BALKIÇ</t>
  </si>
  <si>
    <t>AYŞE YÜREKLİ</t>
  </si>
  <si>
    <t xml:space="preserve">ELİF ÇETİN </t>
  </si>
  <si>
    <t>REMZİYE TEMEL</t>
  </si>
  <si>
    <t>DİYARBAKIR</t>
  </si>
  <si>
    <t>DERYA ONAT</t>
  </si>
  <si>
    <t>GÜLİSTAN PEKMEZ</t>
  </si>
  <si>
    <t>SULTAN BAKAY</t>
  </si>
  <si>
    <t>ŞERİFE SALBAŞ</t>
  </si>
  <si>
    <t>CEYLAN ECER</t>
  </si>
  <si>
    <t>TUBAY ERDAL</t>
  </si>
  <si>
    <t>HATİCE ÖZDEMİR</t>
  </si>
  <si>
    <t>TUĞBA KARAKUŞ</t>
  </si>
  <si>
    <t>SÜMEYYE ADIYAMAN</t>
  </si>
  <si>
    <t>GAZİNATEP</t>
  </si>
  <si>
    <t>ÇEŞMİNAZ YILMAZ</t>
  </si>
  <si>
    <t>FİLİZ KIR</t>
  </si>
  <si>
    <t>MAHBUBE İNCİR</t>
  </si>
  <si>
    <t>ESRA AYDIN</t>
  </si>
  <si>
    <t>ELİF TUĞ</t>
  </si>
  <si>
    <t>GAMZE KARAASLAN</t>
  </si>
  <si>
    <t>HÜLYA FANSA</t>
  </si>
  <si>
    <t>SANİYE KAYMAKÇIOĞLU</t>
  </si>
  <si>
    <t>SİBEL ŞAŞMAZ</t>
  </si>
  <si>
    <t>BURCU  SUBATAN</t>
  </si>
  <si>
    <t>KAYSERİ</t>
  </si>
  <si>
    <t>NECMİYE KIZILKAYA</t>
  </si>
  <si>
    <t>EKİN ESRA KALIR</t>
  </si>
  <si>
    <t>YELİZ KAYNAR</t>
  </si>
  <si>
    <t>BAHAR ATIS</t>
  </si>
  <si>
    <t>BERİVAN KOÇAK</t>
  </si>
  <si>
    <t>DİLEK ELÇİÇEK</t>
  </si>
  <si>
    <t>GÜLFİDAN TİMÜRTAŞ</t>
  </si>
  <si>
    <t>GÜLCAN AKYOL</t>
  </si>
  <si>
    <t>MELEK KAYA</t>
  </si>
  <si>
    <t>YAĞMUR GENİŞ</t>
  </si>
  <si>
    <t>AYFER SAMİ</t>
  </si>
  <si>
    <t>NESLİHAN DEMİRCİ</t>
  </si>
  <si>
    <t>GIYASETTİN ÖZTÜRK</t>
  </si>
  <si>
    <t>SEDAT GÖNEN</t>
  </si>
  <si>
    <t>ERZURUM</t>
  </si>
  <si>
    <t>YASİN ÇELİK</t>
  </si>
  <si>
    <t>GÜMÜŞHANE</t>
  </si>
  <si>
    <t>ÖMER ALKANOĞLU</t>
  </si>
  <si>
    <t>İSTANBUL</t>
  </si>
  <si>
    <t>DENİZ KAZAN</t>
  </si>
  <si>
    <t>KASTAMONU</t>
  </si>
  <si>
    <t>ALİ GANİ</t>
  </si>
  <si>
    <t>KADİR ALGAN</t>
  </si>
  <si>
    <t>UĞUR GÜRLER</t>
  </si>
  <si>
    <t>AHMET HAKAN DİNÇ</t>
  </si>
  <si>
    <t>HASAN TURGUT</t>
  </si>
  <si>
    <t>MARDİN</t>
  </si>
  <si>
    <t>RAMAZAN İŞMEL</t>
  </si>
  <si>
    <t>ÜZEYİR SÖYLEMEZ</t>
  </si>
  <si>
    <t>AKİF KİTİR</t>
  </si>
  <si>
    <t>SERKAN ÇAĞLAR</t>
  </si>
  <si>
    <t>ERCAN MUSLU</t>
  </si>
  <si>
    <t>NEVŞEHİR</t>
  </si>
  <si>
    <t>YAVUZ AĞRALI</t>
  </si>
  <si>
    <t>NİĞDE</t>
  </si>
  <si>
    <t>KASIM ESEN</t>
  </si>
  <si>
    <t>SİİRT</t>
  </si>
  <si>
    <t>MUHİTTİN GÜRHAN</t>
  </si>
  <si>
    <t>SALİH AYTEKİN</t>
  </si>
  <si>
    <t>VAN</t>
  </si>
  <si>
    <t>ORHAN AVCI</t>
  </si>
  <si>
    <t>MEHMET KARABULAK</t>
  </si>
  <si>
    <t>MEVLÜT SAVAŞER</t>
  </si>
  <si>
    <t>HİKMET UÇAN</t>
  </si>
  <si>
    <t>NURULLAH ATALAY</t>
  </si>
  <si>
    <t xml:space="preserve"> 22.01.1980</t>
  </si>
  <si>
    <t>DNS</t>
  </si>
  <si>
    <t>DNF</t>
  </si>
  <si>
    <t>8000 Metre</t>
  </si>
  <si>
    <t>Büyük Kadınlar</t>
  </si>
  <si>
    <t>HÜLYA BAŞTUĞ</t>
  </si>
  <si>
    <t>AKSARAY</t>
  </si>
  <si>
    <t>BÜYÜK KADINLAR</t>
  </si>
  <si>
    <t>ZEKİYE ÇELİK</t>
  </si>
  <si>
    <t>AYDIN</t>
  </si>
  <si>
    <t xml:space="preserve">DAMLA  POYRAZ </t>
  </si>
  <si>
    <t>DENİZLİ</t>
  </si>
  <si>
    <t xml:space="preserve">SEVİM BOZ </t>
  </si>
  <si>
    <t>FATMA ÇABUK</t>
  </si>
  <si>
    <t>HATAY</t>
  </si>
  <si>
    <t xml:space="preserve">SİBELCAN AYDINLIOĞLU </t>
  </si>
  <si>
    <t>AYBENİZ MUTAF</t>
  </si>
  <si>
    <t>AYŞE EDA KINACI</t>
  </si>
  <si>
    <t>NAGEHAN AKÇAY</t>
  </si>
  <si>
    <t> NURSEL YILDIZ</t>
  </si>
  <si>
    <t>MERSİN</t>
  </si>
  <si>
    <t>FATMA SAVRUM</t>
  </si>
  <si>
    <t>SAKARYA</t>
  </si>
  <si>
    <t>DİLEK BAL</t>
  </si>
  <si>
    <t>TRABZON</t>
  </si>
  <si>
    <t>SÜHEYLA ADIYAMAN</t>
  </si>
  <si>
    <t>YASEMİN CAN</t>
  </si>
  <si>
    <t>ANKARA</t>
  </si>
  <si>
    <t>EMİNE  BAŞTUĞ</t>
  </si>
  <si>
    <t>GENÇ KIZLAR</t>
  </si>
  <si>
    <t>-</t>
  </si>
  <si>
    <t/>
  </si>
  <si>
    <t>Genç Erkekler</t>
  </si>
  <si>
    <t>MÜCAHİT TOK</t>
  </si>
  <si>
    <t>GENÇ ERKEK</t>
  </si>
  <si>
    <t>ÖMER TUNCER</t>
  </si>
  <si>
    <t>AĞRI</t>
  </si>
  <si>
    <t>RAMAZAN KARAGÖZ</t>
  </si>
  <si>
    <t>ŞEHMUS SARIHAN</t>
  </si>
  <si>
    <t>AYHAN SAĞLAM</t>
  </si>
  <si>
    <t>FERHAT BOZKURT</t>
  </si>
  <si>
    <t>CİHAN ASLANHAN</t>
  </si>
  <si>
    <t>ÖMER DÖNER</t>
  </si>
  <si>
    <t>SADULLAH ERGÜN</t>
  </si>
  <si>
    <t>NAİF BOZKURT</t>
  </si>
  <si>
    <t>MUSA İŞLER</t>
  </si>
  <si>
    <t>MAHMUT DEMİR</t>
  </si>
  <si>
    <t>ABDULLAH KIZILGÜL</t>
  </si>
  <si>
    <t>YUNUS İNAN</t>
  </si>
  <si>
    <t>MUSTAFA İNAN</t>
  </si>
  <si>
    <t>UĞUR SUN</t>
  </si>
  <si>
    <t>İSMAİL BAĞ</t>
  </si>
  <si>
    <t>KARS</t>
  </si>
  <si>
    <t>FIRAT PİŞKET</t>
  </si>
  <si>
    <t xml:space="preserve">ERSİN ATEŞ </t>
  </si>
  <si>
    <t xml:space="preserve">DENİZLİ </t>
  </si>
  <si>
    <t>EKREM MERCAN</t>
  </si>
  <si>
    <t>DÜZCE</t>
  </si>
  <si>
    <t>ONUR ARAS</t>
  </si>
  <si>
    <t>AYKUT TAŞÇI</t>
  </si>
  <si>
    <t>CİHAT İLHAN</t>
  </si>
  <si>
    <t>MUHAMMET CANAĞYÜREK</t>
  </si>
  <si>
    <t>METİN ELMAS</t>
  </si>
  <si>
    <t>GAZİANTEP</t>
  </si>
  <si>
    <t>OĞUZHAN DURAN</t>
  </si>
  <si>
    <t>ÖMER ŞENGÜL</t>
  </si>
  <si>
    <t>ONUR BİLGİN</t>
  </si>
  <si>
    <t>MİHRAÇ KAYA</t>
  </si>
  <si>
    <t>CAN SOYDAŞ</t>
  </si>
  <si>
    <t>İSA ÖZÇELİK</t>
  </si>
  <si>
    <t xml:space="preserve">FERHAT AKAY </t>
  </si>
  <si>
    <t xml:space="preserve">HATAY </t>
  </si>
  <si>
    <t>FEYZULLAH  AKKAYA</t>
  </si>
  <si>
    <t>HALİL İBRAHİM ENİÇ</t>
  </si>
  <si>
    <t>ZİHNİ KILIÇ</t>
  </si>
  <si>
    <t>GÜVEN SEKENDUR</t>
  </si>
  <si>
    <t>İSMAİL TİLAVER</t>
  </si>
  <si>
    <t>SERKAN TAŞKIRAN</t>
  </si>
  <si>
    <t>Murat ÖZKEN</t>
  </si>
  <si>
    <t>KARAMAN</t>
  </si>
  <si>
    <t>Mustafa VURAL</t>
  </si>
  <si>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Statüsü uygun olan Kros Yarışmalarında bu program kullanılacak olup, gerekli bilgi almak için MHK Üyesi Kadir YILMAZ (0 535 799 24 74) aranacaktır. 
Tüm bilgi işlem hakemlerimize başarılar dilerim.</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</si>
  <si>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</si>
  <si>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</si>
  <si>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</si>
  <si>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t>Katılan Sporcu Sayısı</t>
  </si>
  <si>
    <t>Tükiye Atletizm Federasyonu
Kütahya Atletizm İl Temsilciliği</t>
  </si>
  <si>
    <t>Kütahya-Gediz</t>
  </si>
  <si>
    <t>DAĞ KOŞUSU TÜRKİYE ŞAMPİYONASI 
YARIŞMA STATÜSÜ
(BALKAN DAĞ KOŞUSU – AVRUPA DAĞ KOŞUSU  MİLLİ TAKIM SEÇMESİ  )</t>
  </si>
  <si>
    <t>10500 Metre</t>
  </si>
  <si>
    <t>Büyük Erkekler</t>
  </si>
  <si>
    <t>KÜTAHYA</t>
  </si>
  <si>
    <t>ERGİN ULAŞ</t>
  </si>
  <si>
    <t>ADANA</t>
  </si>
  <si>
    <t xml:space="preserve">SÜLEYMAN BÜYÜKNEZGİN  </t>
  </si>
  <si>
    <t>AFYONKARAHİSAR</t>
  </si>
  <si>
    <t xml:space="preserve">SERKAN KILCAN </t>
  </si>
  <si>
    <t>YILDIRIM TUNÇTAN</t>
  </si>
  <si>
    <t>BİTLİS</t>
  </si>
  <si>
    <t>YETKİN TUNÇTAN</t>
  </si>
  <si>
    <t>SERKAN DEMİR</t>
  </si>
  <si>
    <t>MURAT ORAK</t>
  </si>
  <si>
    <t>ELAZIĞ</t>
  </si>
  <si>
    <t>Sıra No</t>
  </si>
  <si>
    <t>Göğüs No</t>
  </si>
  <si>
    <t>Doğum Tarihi</t>
  </si>
  <si>
    <t>Adı Soyadı</t>
  </si>
  <si>
    <t>Derecesi</t>
  </si>
  <si>
    <t>İl - Kulüp</t>
  </si>
  <si>
    <t>Takım
Ferdi</t>
  </si>
  <si>
    <t>Yarışma Adı  :</t>
  </si>
  <si>
    <t>Mesafe  :</t>
  </si>
  <si>
    <t>Kategori  :</t>
  </si>
  <si>
    <t>Yarışma Yeri  :</t>
  </si>
  <si>
    <t>Yarışma Tarihi  :</t>
  </si>
  <si>
    <t>Geliş Puanı</t>
  </si>
  <si>
    <t>KROS KAYIT PROGRAMINI KULLANMA BİLGİLERİ</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</si>
  <si>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En üstteki </t>
    </r>
    <r>
      <rPr>
        <b/>
        <sz val="10"/>
        <rFont val="Arial Tur"/>
        <family val="0"/>
      </rPr>
      <t xml:space="preserve"> Atletizm Federasyonu Başkanlığı ve Antalya İl Temsilciliği</t>
    </r>
    <r>
      <rPr>
        <sz val="10"/>
        <rFont val="Arial Tur"/>
        <family val="0"/>
      </rPr>
      <t xml:space="preserve"> yazan bölümde sadece </t>
    </r>
    <r>
      <rPr>
        <b/>
        <u val="single"/>
        <sz val="10"/>
        <rFont val="Arial Tur"/>
        <family val="0"/>
      </rPr>
      <t>Antalya</t>
    </r>
    <r>
      <rPr>
        <sz val="10"/>
        <rFont val="Arial Tur"/>
        <family val="0"/>
      </rPr>
      <t xml:space="preserve"> yerine yarışmanın düzenlendiği il ismi yazılacaktır.</t>
    </r>
  </si>
  <si>
    <t>Kadir YILMAZ
MHK Üyesi</t>
  </si>
  <si>
    <r>
      <t xml:space="preserve">2.  </t>
    </r>
    <r>
      <rPr>
        <b/>
        <sz val="10"/>
        <rFont val="Arial Tur"/>
        <family val="0"/>
      </rPr>
      <t>START LİSTE :</t>
    </r>
    <r>
      <rPr>
        <sz val="10"/>
        <rFont val="Arial Tur"/>
        <family val="0"/>
      </rPr>
      <t xml:space="preserve"> Bu bölüme tüm takımların isim listeleri kayıt edilecektir. Her altı satıra bir takım kaydı yapılacaktır. Takım 4 kişi getirmiş ve takım oluşturmuş ise 4 kişi yazılacak, 5 ve 6 ncı satıra tire ( - ) konulacak ve bir sonraki takım kaydı yapılacaktır. Ferdi kayıtlar tüm takım kayıtları yapıldıktan sonra yazılacaktır. En önemli husus her takım için belirlenen 6 satıra bir takım kaydı yapılacaktır. TAKIM/FERDİ bölümüne Takıma = T, FERDİ= F harfi konulacaktır.</t>
    </r>
  </si>
  <si>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</si>
  <si>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rPr>
        <b/>
        <sz val="16"/>
        <rFont val="Arial Tur"/>
        <family val="0"/>
      </rPr>
      <t xml:space="preserve">!!!! </t>
    </r>
    <r>
      <rPr>
        <u val="single"/>
        <sz val="10"/>
        <rFont val="Arial Tur"/>
        <family val="0"/>
      </rPr>
      <t>Gönderilen Programı Kullanmak</t>
    </r>
    <r>
      <rPr>
        <sz val="10"/>
        <rFont val="Arial Tur"/>
        <family val="0"/>
      </rPr>
      <t xml:space="preserve"> için eğer daha önce bilgi yazılı ise </t>
    </r>
    <r>
      <rPr>
        <u val="single"/>
        <sz val="10"/>
        <rFont val="Arial Tur"/>
        <family val="0"/>
      </rPr>
      <t>START LİSTESİ</t>
    </r>
    <r>
      <rPr>
        <sz val="10"/>
        <rFont val="Arial Tur"/>
        <family val="0"/>
      </rPr>
      <t xml:space="preserve">nin tamamını, </t>
    </r>
    <r>
      <rPr>
        <u val="single"/>
        <sz val="10"/>
        <rFont val="Arial Tur"/>
        <family val="0"/>
      </rPr>
      <t>FERDİ SONUÇ</t>
    </r>
    <r>
      <rPr>
        <sz val="10"/>
        <rFont val="Arial Tur"/>
        <family val="0"/>
      </rPr>
      <t xml:space="preserve"> Bölümünde sadece Göğüs No ve DERECE Bölümünde yazılanları, 
</t>
    </r>
    <r>
      <rPr>
        <u val="single"/>
        <sz val="10"/>
        <rFont val="Arial Tur"/>
        <family val="0"/>
      </rPr>
      <t>TAKIM KAYIT</t>
    </r>
    <r>
      <rPr>
        <sz val="10"/>
        <rFont val="Arial Tur"/>
        <family val="0"/>
      </rPr>
      <t xml:space="preserve"> Bölümünde kopyalanan göğüs no'ları silerek kullanıma hazır edebilirsiniz. 
 </t>
    </r>
  </si>
</sst>
</file>

<file path=xl/styles.xml><?xml version="1.0" encoding="utf-8"?>
<styleSheet xmlns="http://schemas.openxmlformats.org/spreadsheetml/2006/main">
  <numFmts count="44">
    <numFmt numFmtId="5" formatCode="&quot;TRY&quot;#,##0_);\(&quot;TRY&quot;#,##0\)"/>
    <numFmt numFmtId="6" formatCode="&quot;TRY&quot;#,##0_);[Red]\(&quot;TRY&quot;#,##0\)"/>
    <numFmt numFmtId="7" formatCode="&quot;TRY&quot;#,##0.00_);\(&quot;TRY&quot;#,##0.00\)"/>
    <numFmt numFmtId="8" formatCode="&quot;TRY&quot;#,##0.00_);[Red]\(&quot;TRY&quot;#,##0.00\)"/>
    <numFmt numFmtId="42" formatCode="_(&quot;TRY&quot;* #,##0_);_(&quot;TRY&quot;* \(#,##0\);_(&quot;TRY&quot;* &quot;-&quot;_);_(@_)"/>
    <numFmt numFmtId="41" formatCode="_(* #,##0_);_(* \(#,##0\);_(* &quot;-&quot;_);_(@_)"/>
    <numFmt numFmtId="44" formatCode="_(&quot;TRY&quot;* #,##0.00_);_(&quot;TRY&quot;* \(#,##0.00\);_(&quot;TRY&quot;* &quot;-&quot;??_);_(@_)"/>
    <numFmt numFmtId="43" formatCode="_(* #,##0.00_);_(* \(#,##0.00\);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YTL&quot;;\-#,##0\ &quot;YTL&quot;"/>
    <numFmt numFmtId="181" formatCode="#,##0\ &quot;YTL&quot;;[Red]\-#,##0\ &quot;YTL&quot;"/>
    <numFmt numFmtId="182" formatCode="#,##0.00\ &quot;YTL&quot;;\-#,##0.00\ &quot;YTL&quot;"/>
    <numFmt numFmtId="183" formatCode="#,##0.00\ &quot;YTL&quot;;[Red]\-#,##0.00\ &quot;YTL&quot;"/>
    <numFmt numFmtId="184" formatCode="_-* #,##0\ &quot;YTL&quot;_-;\-* #,##0\ &quot;YTL&quot;_-;_-* &quot;-&quot;\ &quot;YTL&quot;_-;_-@_-"/>
    <numFmt numFmtId="185" formatCode="_-* #,##0\ _Y_T_L_-;\-* #,##0\ _Y_T_L_-;_-* &quot;-&quot;\ _Y_T_L_-;_-@_-"/>
    <numFmt numFmtId="186" formatCode="_-* #,##0.00\ &quot;YTL&quot;_-;\-* #,##0.00\ &quot;YTL&quot;_-;_-* &quot;-&quot;??\ &quot;YTL&quot;_-;_-@_-"/>
    <numFmt numFmtId="187" formatCode="_-* #,##0.00\ _Y_T_L_-;\-* #,##0.00\ _Y_T_L_-;_-* &quot;-&quot;??\ _Y_T_L_-;_-@_-"/>
    <numFmt numFmtId="188" formatCode="[$-41F]d\ mmmm\ yyyy;@"/>
    <numFmt numFmtId="189" formatCode="[$-F800]dddd\,\ mmmm\ dd\,\ yyyy"/>
    <numFmt numFmtId="190" formatCode="00\.00"/>
    <numFmt numFmtId="191" formatCode="[$-41F]d\ mmmm\ yyyy\ h:mm;@"/>
    <numFmt numFmtId="192" formatCode="00\.00\.00"/>
    <numFmt numFmtId="193" formatCode="[$-41F]dd\ mmmm\ yyyy\ dddd"/>
    <numFmt numFmtId="194" formatCode="mmm/yyyy"/>
    <numFmt numFmtId="195" formatCode="&quot;Evet&quot;;&quot;Evet&quot;;&quot;Hayır&quot;"/>
    <numFmt numFmtId="196" formatCode="&quot;Doğru&quot;;&quot;Doğru&quot;;&quot;Yanlış&quot;"/>
    <numFmt numFmtId="197" formatCode="&quot;Açık&quot;;&quot;Açık&quot;;&quot;Kapalı&quot;"/>
    <numFmt numFmtId="198" formatCode="[$€-2]\ #,##0.00_);[Red]\([$€-2]\ #,##0.00\)"/>
    <numFmt numFmtId="199" formatCode="00\:00"/>
  </numFmts>
  <fonts count="46">
    <font>
      <sz val="10"/>
      <name val="Arial Tur"/>
      <family val="0"/>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i/>
      <sz val="18"/>
      <name val="Cambria"/>
      <family val="1"/>
    </font>
    <font>
      <b/>
      <sz val="14"/>
      <name val="Cambria"/>
      <family val="1"/>
    </font>
    <font>
      <b/>
      <i/>
      <sz val="18"/>
      <color indexed="10"/>
      <name val="Cambria"/>
      <family val="1"/>
    </font>
    <font>
      <b/>
      <i/>
      <sz val="12"/>
      <color indexed="10"/>
      <name val="Cambria"/>
      <family val="1"/>
    </font>
    <font>
      <b/>
      <i/>
      <sz val="9"/>
      <name val="Cambria"/>
      <family val="1"/>
    </font>
    <font>
      <b/>
      <i/>
      <sz val="8"/>
      <name val="Cambria"/>
      <family val="1"/>
    </font>
    <font>
      <b/>
      <sz val="14"/>
      <name val="Arial Tur"/>
      <family val="0"/>
    </font>
    <font>
      <b/>
      <sz val="10"/>
      <name val="Arial Tur"/>
      <family val="0"/>
    </font>
    <font>
      <b/>
      <u val="single"/>
      <sz val="10"/>
      <name val="Arial Tur"/>
      <family val="0"/>
    </font>
    <font>
      <b/>
      <sz val="16"/>
      <name val="Arial Tur"/>
      <family val="0"/>
    </font>
    <font>
      <u val="single"/>
      <sz val="10"/>
      <name val="Arial Tur"/>
      <family val="0"/>
    </font>
    <font>
      <b/>
      <i/>
      <sz val="14"/>
      <name val="Cambria"/>
      <family val="1"/>
    </font>
    <font>
      <b/>
      <i/>
      <sz val="12"/>
      <name val="Cambria"/>
      <family val="1"/>
    </font>
    <font>
      <b/>
      <i/>
      <sz val="22"/>
      <name val="Cambria"/>
      <family val="1"/>
    </font>
    <font>
      <b/>
      <i/>
      <sz val="14"/>
      <color indexed="10"/>
      <name val="Cambria"/>
      <family val="1"/>
    </font>
    <font>
      <b/>
      <i/>
      <sz val="11"/>
      <color indexed="8"/>
      <name val="Cambria"/>
      <family val="1"/>
    </font>
    <font>
      <sz val="10"/>
      <name val="Cambria"/>
      <family val="1"/>
    </font>
    <font>
      <b/>
      <sz val="10"/>
      <name val="Cambria"/>
      <family val="1"/>
    </font>
    <font>
      <b/>
      <sz val="10"/>
      <color indexed="10"/>
      <name val="Cambria"/>
      <family val="1"/>
    </font>
    <font>
      <b/>
      <i/>
      <sz val="12"/>
      <color indexed="8"/>
      <name val="Cambria"/>
      <family val="1"/>
    </font>
    <font>
      <b/>
      <sz val="11"/>
      <color indexed="10"/>
      <name val="Cambria"/>
      <family val="1"/>
    </font>
    <font>
      <sz val="10"/>
      <color indexed="8"/>
      <name val="Cambria"/>
      <family val="1"/>
    </font>
    <font>
      <b/>
      <i/>
      <sz val="7"/>
      <color indexed="8"/>
      <name val="Cambria"/>
      <family val="1"/>
    </font>
    <font>
      <b/>
      <sz val="11"/>
      <name val="Cambria"/>
      <family val="1"/>
    </font>
    <font>
      <b/>
      <sz val="12"/>
      <color indexed="8"/>
      <name val="Cambria"/>
      <family val="1"/>
    </font>
    <font>
      <b/>
      <sz val="12"/>
      <name val="Cambria"/>
      <family val="1"/>
    </font>
    <font>
      <b/>
      <sz val="12"/>
      <color indexed="10"/>
      <name val="Cambria"/>
      <family val="1"/>
    </font>
    <font>
      <sz val="8"/>
      <name val="Verdana"/>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1"/>
        <bgColor indexed="64"/>
      </patternFill>
    </fill>
    <fill>
      <patternFill patternType="solid">
        <fgColor indexed="9"/>
        <bgColor indexed="64"/>
      </patternFill>
    </fill>
  </fills>
  <borders count="27">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right/>
      <top/>
      <bottom style="dashDot"/>
    </border>
    <border>
      <left style="thin"/>
      <right style="thin"/>
      <top style="thin"/>
      <bottom style="thin"/>
    </border>
    <border>
      <left/>
      <right style="thin"/>
      <top style="thin"/>
      <bottom style="thin"/>
    </border>
    <border>
      <left style="thin"/>
      <right style="thin"/>
      <top style="hair"/>
      <bottom style="hair"/>
    </border>
    <border>
      <left/>
      <right/>
      <top/>
      <bottom style="thin"/>
    </border>
    <border>
      <left style="thin"/>
      <right/>
      <top style="dashDot"/>
      <bottom/>
    </border>
    <border>
      <left style="thin"/>
      <right/>
      <top/>
      <bottom/>
    </border>
    <border>
      <left style="thin"/>
      <right/>
      <top/>
      <bottom style="dashDot"/>
    </border>
    <border>
      <left>
        <color indexed="63"/>
      </left>
      <right style="thin"/>
      <top style="dashDot"/>
      <bottom style="dashDot"/>
    </border>
    <border>
      <left style="dashDot"/>
      <right/>
      <top style="dashDot"/>
      <bottom style="dashDot"/>
    </border>
    <border>
      <left/>
      <right style="thin"/>
      <top/>
      <bottom/>
    </border>
    <border>
      <left/>
      <right style="thin"/>
      <top/>
      <bottom style="dashDot"/>
    </border>
    <border>
      <left style="thin"/>
      <right/>
      <top/>
      <bottom style="thin"/>
    </border>
    <border>
      <left/>
      <right style="thin"/>
      <top/>
      <bottom style="thin"/>
    </border>
    <border>
      <left style="thin"/>
      <right/>
      <top style="thin"/>
      <bottom/>
    </border>
    <border>
      <left/>
      <right/>
      <top style="thin"/>
      <bottom/>
    </border>
    <border>
      <left/>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16" borderId="5"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10" fillId="7" borderId="6" applyNumberFormat="0" applyAlignment="0" applyProtection="0"/>
    <xf numFmtId="0" fontId="11" fillId="16" borderId="6" applyNumberFormat="0" applyAlignment="0" applyProtection="0"/>
    <xf numFmtId="0" fontId="12" fillId="17" borderId="7" applyNumberFormat="0" applyAlignment="0" applyProtection="0"/>
    <xf numFmtId="0" fontId="13" fillId="4" borderId="0" applyNumberFormat="0" applyBorder="0" applyAlignment="0" applyProtection="0"/>
    <xf numFmtId="0" fontId="14" fillId="3" borderId="0" applyNumberFormat="0" applyBorder="0" applyAlignment="0" applyProtection="0"/>
    <xf numFmtId="0" fontId="0" fillId="18" borderId="8" applyNumberFormat="0" applyFont="0" applyAlignment="0" applyProtection="0"/>
    <xf numFmtId="0" fontId="15" fillId="19" borderId="0" applyNumberFormat="0" applyBorder="0" applyAlignment="0" applyProtection="0"/>
    <xf numFmtId="9" fontId="0" fillId="0" borderId="0" applyFon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cellStyleXfs>
  <cellXfs count="99">
    <xf numFmtId="0" fontId="0" fillId="0" borderId="0" xfId="0" applyAlignment="1">
      <alignment/>
    </xf>
    <xf numFmtId="0" fontId="19" fillId="0" borderId="0" xfId="0" applyFont="1" applyFill="1" applyAlignment="1">
      <alignment/>
    </xf>
    <xf numFmtId="0" fontId="19" fillId="0" borderId="0" xfId="0" applyFont="1" applyFill="1" applyAlignment="1">
      <alignment/>
    </xf>
    <xf numFmtId="189" fontId="19" fillId="0" borderId="0" xfId="0" applyNumberFormat="1" applyFont="1" applyFill="1" applyAlignment="1">
      <alignment/>
    </xf>
    <xf numFmtId="0" fontId="20" fillId="24" borderId="0" xfId="0" applyFont="1" applyFill="1" applyBorder="1" applyAlignment="1">
      <alignment vertical="center"/>
    </xf>
    <xf numFmtId="0" fontId="19" fillId="0" borderId="0" xfId="0" applyFont="1" applyFill="1" applyAlignment="1">
      <alignment vertical="center"/>
    </xf>
    <xf numFmtId="0" fontId="20" fillId="24" borderId="10" xfId="0" applyFont="1" applyFill="1" applyBorder="1" applyAlignment="1">
      <alignment vertical="center"/>
    </xf>
    <xf numFmtId="189" fontId="33" fillId="24" borderId="0" xfId="0" applyNumberFormat="1" applyFont="1" applyFill="1" applyBorder="1" applyAlignment="1">
      <alignment horizontal="left" vertical="center" wrapText="1"/>
    </xf>
    <xf numFmtId="0" fontId="20" fillId="24" borderId="0" xfId="0" applyFont="1" applyFill="1" applyBorder="1" applyAlignment="1">
      <alignment horizontal="center" vertical="center"/>
    </xf>
    <xf numFmtId="0" fontId="34" fillId="0" borderId="0" xfId="0" applyFont="1" applyAlignment="1">
      <alignment vertical="center"/>
    </xf>
    <xf numFmtId="0" fontId="34" fillId="0" borderId="0" xfId="0" applyFont="1" applyAlignment="1">
      <alignment horizontal="center" vertical="center"/>
    </xf>
    <xf numFmtId="188" fontId="34" fillId="0" borderId="0" xfId="0" applyNumberFormat="1" applyFont="1" applyAlignment="1">
      <alignment vertical="center"/>
    </xf>
    <xf numFmtId="0" fontId="35" fillId="7" borderId="11" xfId="0" applyFont="1" applyFill="1" applyBorder="1" applyAlignment="1">
      <alignment horizontal="center" vertical="center" wrapText="1"/>
    </xf>
    <xf numFmtId="0" fontId="35" fillId="7" borderId="12" xfId="0" applyFont="1" applyFill="1" applyBorder="1" applyAlignment="1">
      <alignment horizontal="center" vertical="center" wrapText="1"/>
    </xf>
    <xf numFmtId="0" fontId="34" fillId="0" borderId="0" xfId="0" applyFont="1" applyBorder="1" applyAlignment="1">
      <alignment vertical="center" wrapText="1"/>
    </xf>
    <xf numFmtId="0" fontId="34" fillId="0" borderId="0" xfId="0" applyFont="1" applyBorder="1" applyAlignment="1">
      <alignment/>
    </xf>
    <xf numFmtId="0" fontId="34" fillId="25" borderId="13" xfId="0" applyFont="1" applyFill="1" applyBorder="1" applyAlignment="1" applyProtection="1">
      <alignment horizontal="center" vertical="center"/>
      <protection hidden="1"/>
    </xf>
    <xf numFmtId="189" fontId="36" fillId="6" borderId="14" xfId="0" applyNumberFormat="1" applyFont="1" applyFill="1" applyBorder="1" applyAlignment="1">
      <alignment horizontal="center" vertical="center"/>
    </xf>
    <xf numFmtId="189" fontId="36" fillId="6" borderId="14" xfId="0" applyNumberFormat="1" applyFont="1" applyFill="1" applyBorder="1" applyAlignment="1">
      <alignment vertical="center"/>
    </xf>
    <xf numFmtId="0" fontId="34" fillId="0" borderId="0" xfId="0" applyFont="1" applyFill="1" applyAlignment="1">
      <alignment vertical="center"/>
    </xf>
    <xf numFmtId="0" fontId="34" fillId="0" borderId="0" xfId="0" applyFont="1" applyFill="1" applyBorder="1" applyAlignment="1">
      <alignment vertical="center" wrapText="1"/>
    </xf>
    <xf numFmtId="0" fontId="34" fillId="0" borderId="0" xfId="0" applyFont="1" applyFill="1" applyBorder="1" applyAlignment="1">
      <alignment vertical="center"/>
    </xf>
    <xf numFmtId="0" fontId="24" fillId="7" borderId="11"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11" xfId="0" applyBorder="1" applyAlignment="1" applyProtection="1">
      <alignment vertical="center" wrapText="1"/>
      <protection hidden="1"/>
    </xf>
    <xf numFmtId="0" fontId="0" fillId="0" borderId="0" xfId="0" applyAlignment="1" applyProtection="1">
      <alignment vertical="center" wrapText="1"/>
      <protection hidden="1"/>
    </xf>
    <xf numFmtId="0" fontId="0" fillId="0" borderId="11" xfId="0" applyBorder="1" applyAlignment="1" applyProtection="1">
      <alignment horizontal="center" vertical="center" wrapText="1"/>
      <protection hidden="1"/>
    </xf>
    <xf numFmtId="0" fontId="25" fillId="0" borderId="11" xfId="0" applyFont="1" applyBorder="1" applyAlignment="1" applyProtection="1">
      <alignment horizontal="center" wrapText="1"/>
      <protection hidden="1"/>
    </xf>
    <xf numFmtId="0" fontId="21" fillId="24" borderId="15" xfId="0" applyFont="1" applyFill="1" applyBorder="1" applyAlignment="1">
      <alignment horizontal="right" vertical="center" wrapText="1"/>
    </xf>
    <xf numFmtId="0" fontId="21" fillId="24" borderId="16" xfId="0" applyFont="1" applyFill="1" applyBorder="1" applyAlignment="1">
      <alignment horizontal="right" vertical="center" wrapText="1"/>
    </xf>
    <xf numFmtId="0" fontId="21" fillId="24" borderId="16" xfId="0" applyFont="1" applyFill="1" applyBorder="1" applyAlignment="1">
      <alignment horizontal="right" vertical="center"/>
    </xf>
    <xf numFmtId="0" fontId="21" fillId="24" borderId="17" xfId="0" applyFont="1" applyFill="1" applyBorder="1" applyAlignment="1">
      <alignment horizontal="right" vertical="center" wrapText="1"/>
    </xf>
    <xf numFmtId="191" fontId="33" fillId="24" borderId="18" xfId="0" applyNumberFormat="1" applyFont="1" applyFill="1" applyBorder="1" applyAlignment="1">
      <alignment vertical="center" wrapText="1"/>
    </xf>
    <xf numFmtId="0" fontId="33" fillId="24" borderId="19" xfId="0" applyNumberFormat="1" applyFont="1" applyFill="1" applyBorder="1" applyAlignment="1">
      <alignment horizontal="left" vertical="center" wrapText="1"/>
    </xf>
    <xf numFmtId="0" fontId="20" fillId="24" borderId="16" xfId="0" applyFont="1" applyFill="1" applyBorder="1" applyAlignment="1">
      <alignment vertical="center"/>
    </xf>
    <xf numFmtId="0" fontId="20" fillId="24" borderId="20" xfId="0" applyFont="1" applyFill="1" applyBorder="1" applyAlignment="1">
      <alignment vertical="center"/>
    </xf>
    <xf numFmtId="0" fontId="20" fillId="24" borderId="17" xfId="0" applyFont="1" applyFill="1" applyBorder="1" applyAlignment="1">
      <alignment vertical="center"/>
    </xf>
    <xf numFmtId="0" fontId="20" fillId="24" borderId="21" xfId="0" applyFont="1" applyFill="1" applyBorder="1" applyAlignment="1">
      <alignment vertical="center"/>
    </xf>
    <xf numFmtId="189" fontId="33" fillId="24" borderId="20" xfId="0" applyNumberFormat="1" applyFont="1" applyFill="1" applyBorder="1" applyAlignment="1">
      <alignment horizontal="left" vertical="center" wrapText="1"/>
    </xf>
    <xf numFmtId="0" fontId="22" fillId="24" borderId="22" xfId="0" applyFont="1" applyFill="1" applyBorder="1" applyAlignment="1">
      <alignment horizontal="left" vertical="center"/>
    </xf>
    <xf numFmtId="0" fontId="22" fillId="24" borderId="14" xfId="0" applyFont="1" applyFill="1" applyBorder="1" applyAlignment="1">
      <alignment vertical="center" wrapText="1"/>
    </xf>
    <xf numFmtId="0" fontId="23" fillId="24" borderId="23" xfId="0" applyFont="1" applyFill="1" applyBorder="1" applyAlignment="1">
      <alignment vertical="center"/>
    </xf>
    <xf numFmtId="0" fontId="37" fillId="24" borderId="0" xfId="0" applyFont="1" applyFill="1" applyBorder="1" applyAlignment="1">
      <alignment vertical="center"/>
    </xf>
    <xf numFmtId="0" fontId="37" fillId="24" borderId="20" xfId="0" applyFont="1" applyFill="1" applyBorder="1" applyAlignment="1">
      <alignment vertical="center"/>
    </xf>
    <xf numFmtId="0" fontId="21" fillId="24" borderId="16" xfId="0" applyFont="1" applyFill="1" applyBorder="1" applyAlignment="1">
      <alignment horizontal="right" vertical="center"/>
    </xf>
    <xf numFmtId="189" fontId="38" fillId="6" borderId="0" xfId="0" applyNumberFormat="1" applyFont="1" applyFill="1" applyBorder="1" applyAlignment="1">
      <alignment horizontal="left" vertical="center"/>
    </xf>
    <xf numFmtId="0" fontId="31" fillId="24" borderId="0" xfId="0" applyFont="1" applyFill="1" applyBorder="1" applyAlignment="1">
      <alignment horizontal="center" vertical="center"/>
    </xf>
    <xf numFmtId="14" fontId="35" fillId="7" borderId="11" xfId="0" applyNumberFormat="1" applyFont="1" applyFill="1" applyBorder="1" applyAlignment="1">
      <alignment horizontal="center" vertical="center" wrapText="1"/>
    </xf>
    <xf numFmtId="0" fontId="34" fillId="0" borderId="11" xfId="0" applyFont="1" applyFill="1" applyBorder="1" applyAlignment="1">
      <alignment horizontal="center" vertical="center"/>
    </xf>
    <xf numFmtId="0" fontId="35" fillId="0" borderId="11" xfId="0" applyFont="1" applyFill="1" applyBorder="1" applyAlignment="1">
      <alignment horizontal="center" vertical="center"/>
    </xf>
    <xf numFmtId="0" fontId="34" fillId="0" borderId="11" xfId="0" applyFont="1" applyFill="1" applyBorder="1" applyAlignment="1">
      <alignment horizontal="left" vertical="center"/>
    </xf>
    <xf numFmtId="14" fontId="34" fillId="0" borderId="11" xfId="0" applyNumberFormat="1" applyFont="1" applyFill="1" applyBorder="1" applyAlignment="1">
      <alignment horizontal="center" vertical="center"/>
    </xf>
    <xf numFmtId="0" fontId="34" fillId="0" borderId="11" xfId="0" applyFont="1" applyFill="1" applyBorder="1" applyAlignment="1">
      <alignment horizontal="center" vertical="center" wrapText="1"/>
    </xf>
    <xf numFmtId="0" fontId="39" fillId="25" borderId="11" xfId="0" applyFont="1" applyFill="1" applyBorder="1" applyAlignment="1" applyProtection="1">
      <alignment horizontal="center" vertical="center"/>
      <protection hidden="1"/>
    </xf>
    <xf numFmtId="0" fontId="34" fillId="19" borderId="11" xfId="0" applyFont="1" applyFill="1" applyBorder="1" applyAlignment="1" applyProtection="1">
      <alignment horizontal="center" vertical="center"/>
      <protection locked="0"/>
    </xf>
    <xf numFmtId="0" fontId="34" fillId="25" borderId="11" xfId="0" applyFont="1" applyFill="1" applyBorder="1" applyAlignment="1" applyProtection="1">
      <alignment horizontal="left" vertical="center" shrinkToFit="1"/>
      <protection hidden="1"/>
    </xf>
    <xf numFmtId="0" fontId="34" fillId="25" borderId="11" xfId="0" applyFont="1" applyFill="1" applyBorder="1" applyAlignment="1" applyProtection="1">
      <alignment horizontal="center" vertical="center"/>
      <protection hidden="1"/>
    </xf>
    <xf numFmtId="14" fontId="34" fillId="25" borderId="11" xfId="0" applyNumberFormat="1" applyFont="1" applyFill="1" applyBorder="1" applyAlignment="1" applyProtection="1">
      <alignment horizontal="center" vertical="center"/>
      <protection hidden="1"/>
    </xf>
    <xf numFmtId="190" fontId="34" fillId="19" borderId="11" xfId="0" applyNumberFormat="1" applyFont="1" applyFill="1" applyBorder="1" applyAlignment="1" applyProtection="1">
      <alignment horizontal="center" vertical="center"/>
      <protection locked="0"/>
    </xf>
    <xf numFmtId="199" fontId="34" fillId="19" borderId="11" xfId="0" applyNumberFormat="1" applyFont="1" applyFill="1" applyBorder="1" applyAlignment="1" applyProtection="1">
      <alignment horizontal="center" vertical="center"/>
      <protection locked="0"/>
    </xf>
    <xf numFmtId="0" fontId="37" fillId="24" borderId="19" xfId="0" applyFont="1" applyFill="1" applyBorder="1" applyAlignment="1">
      <alignment horizontal="left" vertical="center" wrapText="1"/>
    </xf>
    <xf numFmtId="0" fontId="37" fillId="24" borderId="18" xfId="0" applyFont="1" applyFill="1" applyBorder="1" applyAlignment="1">
      <alignment horizontal="left" vertical="center" wrapText="1"/>
    </xf>
    <xf numFmtId="191" fontId="33" fillId="24" borderId="19" xfId="0" applyNumberFormat="1" applyFont="1" applyFill="1" applyBorder="1" applyAlignment="1">
      <alignment horizontal="left" vertical="center" wrapText="1"/>
    </xf>
    <xf numFmtId="191" fontId="33" fillId="24" borderId="18" xfId="0" applyNumberFormat="1" applyFont="1" applyFill="1" applyBorder="1" applyAlignment="1">
      <alignment horizontal="left" vertical="center" wrapText="1"/>
    </xf>
    <xf numFmtId="0" fontId="18" fillId="24" borderId="24" xfId="0" applyFont="1" applyFill="1" applyBorder="1" applyAlignment="1">
      <alignment horizontal="center" wrapText="1"/>
    </xf>
    <xf numFmtId="0" fontId="18" fillId="24" borderId="25" xfId="0" applyFont="1" applyFill="1" applyBorder="1" applyAlignment="1">
      <alignment horizontal="center" wrapText="1"/>
    </xf>
    <xf numFmtId="0" fontId="18" fillId="24" borderId="26" xfId="0" applyFont="1" applyFill="1" applyBorder="1" applyAlignment="1">
      <alignment horizontal="center" wrapText="1"/>
    </xf>
    <xf numFmtId="0" fontId="29" fillId="24" borderId="16" xfId="0" applyFont="1" applyFill="1" applyBorder="1" applyAlignment="1">
      <alignment horizontal="center" vertical="center" wrapText="1"/>
    </xf>
    <xf numFmtId="0" fontId="30" fillId="24" borderId="0" xfId="0" applyFont="1" applyFill="1" applyBorder="1" applyAlignment="1">
      <alignment horizontal="center" vertical="center"/>
    </xf>
    <xf numFmtId="0" fontId="30" fillId="24" borderId="20" xfId="0" applyFont="1" applyFill="1" applyBorder="1" applyAlignment="1">
      <alignment horizontal="center" vertical="center"/>
    </xf>
    <xf numFmtId="0" fontId="32" fillId="24" borderId="16" xfId="0" applyFont="1" applyFill="1" applyBorder="1" applyAlignment="1">
      <alignment horizontal="center" vertical="center" wrapText="1"/>
    </xf>
    <xf numFmtId="0" fontId="32" fillId="24" borderId="0" xfId="0" applyFont="1" applyFill="1" applyBorder="1" applyAlignment="1">
      <alignment horizontal="center" vertical="center"/>
    </xf>
    <xf numFmtId="0" fontId="32" fillId="24" borderId="20" xfId="0" applyFont="1" applyFill="1" applyBorder="1" applyAlignment="1">
      <alignment horizontal="center" vertical="center"/>
    </xf>
    <xf numFmtId="0" fontId="32" fillId="24" borderId="16" xfId="0" applyFont="1" applyFill="1" applyBorder="1" applyAlignment="1">
      <alignment horizontal="center" vertical="center"/>
    </xf>
    <xf numFmtId="0" fontId="40" fillId="24" borderId="19" xfId="0" applyFont="1" applyFill="1" applyBorder="1" applyAlignment="1">
      <alignment horizontal="left" vertical="center" wrapText="1"/>
    </xf>
    <xf numFmtId="0" fontId="40" fillId="24" borderId="18" xfId="0" applyFont="1" applyFill="1" applyBorder="1" applyAlignment="1">
      <alignment horizontal="left" vertical="center" wrapText="1"/>
    </xf>
    <xf numFmtId="0" fontId="41" fillId="6" borderId="0" xfId="0" applyFont="1" applyFill="1" applyAlignment="1">
      <alignment horizontal="center" vertical="center" wrapText="1"/>
    </xf>
    <xf numFmtId="0" fontId="41" fillId="6" borderId="0" xfId="0" applyFont="1" applyFill="1" applyAlignment="1">
      <alignment horizontal="center" vertical="center"/>
    </xf>
    <xf numFmtId="0" fontId="38" fillId="7" borderId="0" xfId="0" applyFont="1" applyFill="1" applyAlignment="1">
      <alignment horizontal="center" vertical="center" wrapText="1"/>
    </xf>
    <xf numFmtId="188" fontId="42" fillId="6" borderId="0" xfId="0" applyNumberFormat="1" applyFont="1" applyFill="1" applyAlignment="1">
      <alignment horizontal="center" vertical="center" wrapText="1"/>
    </xf>
    <xf numFmtId="0" fontId="38" fillId="6" borderId="0" xfId="0" applyFont="1" applyFill="1" applyBorder="1" applyAlignment="1">
      <alignment horizontal="left" vertical="center"/>
    </xf>
    <xf numFmtId="191" fontId="36" fillId="6" borderId="14" xfId="0" applyNumberFormat="1" applyFont="1" applyFill="1" applyBorder="1" applyAlignment="1">
      <alignment horizontal="left" vertical="center"/>
    </xf>
    <xf numFmtId="0" fontId="43" fillId="6" borderId="0" xfId="0" applyFont="1" applyFill="1" applyAlignment="1">
      <alignment horizontal="center" vertical="center" wrapText="1"/>
    </xf>
    <xf numFmtId="0" fontId="44" fillId="7" borderId="0" xfId="0" applyNumberFormat="1" applyFont="1" applyFill="1" applyAlignment="1">
      <alignment horizontal="center" vertical="center" wrapText="1"/>
    </xf>
    <xf numFmtId="0" fontId="42" fillId="6" borderId="0" xfId="0" applyNumberFormat="1" applyFont="1" applyFill="1" applyAlignment="1">
      <alignment horizontal="center" vertical="center" wrapText="1"/>
    </xf>
    <xf numFmtId="0" fontId="36" fillId="6" borderId="0" xfId="0" applyFont="1" applyFill="1" applyBorder="1" applyAlignment="1">
      <alignment horizontal="left" vertical="center"/>
    </xf>
    <xf numFmtId="191" fontId="36" fillId="6" borderId="14" xfId="0" applyNumberFormat="1" applyFont="1" applyFill="1" applyBorder="1" applyAlignment="1">
      <alignment horizontal="center" vertical="center"/>
    </xf>
    <xf numFmtId="0" fontId="21" fillId="24" borderId="16" xfId="0" applyFont="1" applyFill="1" applyBorder="1" applyAlignment="1">
      <alignment horizontal="center" vertical="center" wrapText="1"/>
    </xf>
    <xf numFmtId="0" fontId="21" fillId="24" borderId="0" xfId="0" applyFont="1" applyFill="1" applyBorder="1" applyAlignment="1">
      <alignment horizontal="center" vertical="center"/>
    </xf>
    <xf numFmtId="0" fontId="21" fillId="24" borderId="20" xfId="0" applyFont="1" applyFill="1" applyBorder="1" applyAlignment="1">
      <alignment horizontal="center" vertical="center"/>
    </xf>
    <xf numFmtId="0" fontId="21" fillId="24" borderId="16" xfId="0" applyFont="1" applyFill="1" applyBorder="1" applyAlignment="1">
      <alignment horizontal="center" vertical="center"/>
    </xf>
    <xf numFmtId="0" fontId="21" fillId="24" borderId="15" xfId="0" applyFont="1" applyFill="1" applyBorder="1" applyAlignment="1">
      <alignment horizontal="right" vertical="center" wrapText="1"/>
    </xf>
    <xf numFmtId="0" fontId="21" fillId="24" borderId="16" xfId="0" applyFont="1" applyFill="1" applyBorder="1" applyAlignment="1">
      <alignment horizontal="right" vertical="center" wrapText="1"/>
    </xf>
    <xf numFmtId="0" fontId="21" fillId="24" borderId="17" xfId="0" applyFont="1" applyFill="1" applyBorder="1" applyAlignment="1">
      <alignment horizontal="right" vertical="center" wrapText="1"/>
    </xf>
    <xf numFmtId="0" fontId="44" fillId="7" borderId="0" xfId="0" applyFont="1" applyFill="1" applyAlignment="1">
      <alignment horizontal="center" vertical="center" wrapText="1"/>
    </xf>
    <xf numFmtId="0" fontId="38" fillId="6" borderId="0" xfId="0" applyFont="1" applyFill="1" applyBorder="1" applyAlignment="1">
      <alignment horizontal="left" vertical="center"/>
    </xf>
    <xf numFmtId="0" fontId="36" fillId="6" borderId="0" xfId="0" applyFont="1" applyFill="1" applyBorder="1" applyAlignment="1">
      <alignment horizontal="left" vertical="center"/>
    </xf>
    <xf numFmtId="1" fontId="35" fillId="7" borderId="11" xfId="0" applyNumberFormat="1" applyFont="1" applyFill="1" applyBorder="1" applyAlignment="1">
      <alignment horizontal="center" vertical="center" wrapText="1"/>
    </xf>
    <xf numFmtId="1" fontId="34" fillId="19" borderId="11" xfId="0" applyNumberFormat="1" applyFont="1" applyFill="1" applyBorder="1" applyAlignment="1" applyProtection="1">
      <alignment horizontal="center" vertical="center"/>
      <protection locked="0"/>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Çıkış" xfId="40"/>
    <cellStyle name="Comma" xfId="41"/>
    <cellStyle name="Comma [0]" xfId="42"/>
    <cellStyle name="Currency" xfId="43"/>
    <cellStyle name="Currency [0]" xfId="44"/>
    <cellStyle name="Giriş" xfId="45"/>
    <cellStyle name="Hesaplama" xfId="46"/>
    <cellStyle name="İşaretli Hücre" xfId="47"/>
    <cellStyle name="İyi" xfId="48"/>
    <cellStyle name="Kötü" xfId="49"/>
    <cellStyle name="Not" xfId="50"/>
    <cellStyle name="Nötr" xfId="51"/>
    <cellStyle name="Percent" xfId="52"/>
    <cellStyle name="Toplam" xfId="53"/>
    <cellStyle name="Uyarı Metni" xfId="54"/>
    <cellStyle name="Vurgu1" xfId="55"/>
    <cellStyle name="Vurgu2" xfId="56"/>
    <cellStyle name="Vurgu3" xfId="57"/>
    <cellStyle name="Vurgu4" xfId="58"/>
    <cellStyle name="Vurgu5" xfId="59"/>
    <cellStyle name="Vurgu6" xfId="6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4600A5"/>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2</xdr:row>
      <xdr:rowOff>85725</xdr:rowOff>
    </xdr:from>
    <xdr:to>
      <xdr:col>1</xdr:col>
      <xdr:colOff>1552575</xdr:colOff>
      <xdr:row>4</xdr:row>
      <xdr:rowOff>257175</xdr:rowOff>
    </xdr:to>
    <xdr:pic>
      <xdr:nvPicPr>
        <xdr:cNvPr id="1" name="Resim 2"/>
        <xdr:cNvPicPr preferRelativeResize="1">
          <a:picLocks noChangeAspect="0"/>
        </xdr:cNvPicPr>
      </xdr:nvPicPr>
      <xdr:blipFill>
        <a:blip r:embed="rId1"/>
        <a:stretch>
          <a:fillRect/>
        </a:stretch>
      </xdr:blipFill>
      <xdr:spPr>
        <a:xfrm>
          <a:off x="3000375" y="933450"/>
          <a:ext cx="866775" cy="8001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2</xdr:row>
      <xdr:rowOff>85725</xdr:rowOff>
    </xdr:from>
    <xdr:to>
      <xdr:col>1</xdr:col>
      <xdr:colOff>1552575</xdr:colOff>
      <xdr:row>4</xdr:row>
      <xdr:rowOff>238125</xdr:rowOff>
    </xdr:to>
    <xdr:pic>
      <xdr:nvPicPr>
        <xdr:cNvPr id="1" name="Resim 3"/>
        <xdr:cNvPicPr preferRelativeResize="1">
          <a:picLocks noChangeAspect="0"/>
        </xdr:cNvPicPr>
      </xdr:nvPicPr>
      <xdr:blipFill>
        <a:blip r:embed="rId1"/>
        <a:stretch>
          <a:fillRect/>
        </a:stretch>
      </xdr:blipFill>
      <xdr:spPr>
        <a:xfrm>
          <a:off x="3000375" y="571500"/>
          <a:ext cx="866775" cy="6762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133350</xdr:colOff>
      <xdr:row>0</xdr:row>
      <xdr:rowOff>66675</xdr:rowOff>
    </xdr:from>
    <xdr:to>
      <xdr:col>5</xdr:col>
      <xdr:colOff>838200</xdr:colOff>
      <xdr:row>1</xdr:row>
      <xdr:rowOff>190500</xdr:rowOff>
    </xdr:to>
    <xdr:pic>
      <xdr:nvPicPr>
        <xdr:cNvPr id="1" name="Resim 1"/>
        <xdr:cNvPicPr preferRelativeResize="1">
          <a:picLocks noChangeAspect="0"/>
        </xdr:cNvPicPr>
      </xdr:nvPicPr>
      <xdr:blipFill>
        <a:blip r:embed="rId1"/>
        <a:stretch>
          <a:fillRect/>
        </a:stretch>
      </xdr:blipFill>
      <xdr:spPr>
        <a:xfrm>
          <a:off x="6000750" y="66675"/>
          <a:ext cx="704850" cy="2857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733425</xdr:colOff>
      <xdr:row>0</xdr:row>
      <xdr:rowOff>123825</xdr:rowOff>
    </xdr:from>
    <xdr:to>
      <xdr:col>6</xdr:col>
      <xdr:colOff>676275</xdr:colOff>
      <xdr:row>2</xdr:row>
      <xdr:rowOff>142875</xdr:rowOff>
    </xdr:to>
    <xdr:pic>
      <xdr:nvPicPr>
        <xdr:cNvPr id="1" name="Resim 1"/>
        <xdr:cNvPicPr preferRelativeResize="1">
          <a:picLocks noChangeAspect="0"/>
        </xdr:cNvPicPr>
      </xdr:nvPicPr>
      <xdr:blipFill>
        <a:blip r:embed="rId1"/>
        <a:stretch>
          <a:fillRect/>
        </a:stretch>
      </xdr:blipFill>
      <xdr:spPr>
        <a:xfrm>
          <a:off x="7515225" y="123825"/>
          <a:ext cx="962025"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133350</xdr:colOff>
      <xdr:row>0</xdr:row>
      <xdr:rowOff>66675</xdr:rowOff>
    </xdr:from>
    <xdr:to>
      <xdr:col>5</xdr:col>
      <xdr:colOff>838200</xdr:colOff>
      <xdr:row>1</xdr:row>
      <xdr:rowOff>352425</xdr:rowOff>
    </xdr:to>
    <xdr:pic>
      <xdr:nvPicPr>
        <xdr:cNvPr id="1" name="Resim 1"/>
        <xdr:cNvPicPr preferRelativeResize="1">
          <a:picLocks noChangeAspect="0"/>
        </xdr:cNvPicPr>
      </xdr:nvPicPr>
      <xdr:blipFill>
        <a:blip r:embed="rId1"/>
        <a:stretch>
          <a:fillRect/>
        </a:stretch>
      </xdr:blipFill>
      <xdr:spPr>
        <a:xfrm>
          <a:off x="6000750" y="66675"/>
          <a:ext cx="704850" cy="685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733425</xdr:colOff>
      <xdr:row>0</xdr:row>
      <xdr:rowOff>123825</xdr:rowOff>
    </xdr:from>
    <xdr:to>
      <xdr:col>6</xdr:col>
      <xdr:colOff>676275</xdr:colOff>
      <xdr:row>2</xdr:row>
      <xdr:rowOff>142875</xdr:rowOff>
    </xdr:to>
    <xdr:pic>
      <xdr:nvPicPr>
        <xdr:cNvPr id="1" name="Resim 1"/>
        <xdr:cNvPicPr preferRelativeResize="1">
          <a:picLocks noChangeAspect="0"/>
        </xdr:cNvPicPr>
      </xdr:nvPicPr>
      <xdr:blipFill>
        <a:blip r:embed="rId1"/>
        <a:stretch>
          <a:fillRect/>
        </a:stretch>
      </xdr:blipFill>
      <xdr:spPr>
        <a:xfrm>
          <a:off x="7515225" y="123825"/>
          <a:ext cx="962025" cy="619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2</xdr:row>
      <xdr:rowOff>85725</xdr:rowOff>
    </xdr:from>
    <xdr:to>
      <xdr:col>1</xdr:col>
      <xdr:colOff>1552575</xdr:colOff>
      <xdr:row>4</xdr:row>
      <xdr:rowOff>238125</xdr:rowOff>
    </xdr:to>
    <xdr:pic>
      <xdr:nvPicPr>
        <xdr:cNvPr id="1" name="Resim 3"/>
        <xdr:cNvPicPr preferRelativeResize="1">
          <a:picLocks noChangeAspect="0"/>
        </xdr:cNvPicPr>
      </xdr:nvPicPr>
      <xdr:blipFill>
        <a:blip r:embed="rId1"/>
        <a:stretch>
          <a:fillRect/>
        </a:stretch>
      </xdr:blipFill>
      <xdr:spPr>
        <a:xfrm>
          <a:off x="3000375" y="571500"/>
          <a:ext cx="866775" cy="6762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171450</xdr:colOff>
      <xdr:row>0</xdr:row>
      <xdr:rowOff>28575</xdr:rowOff>
    </xdr:from>
    <xdr:to>
      <xdr:col>5</xdr:col>
      <xdr:colOff>971550</xdr:colOff>
      <xdr:row>1</xdr:row>
      <xdr:rowOff>190500</xdr:rowOff>
    </xdr:to>
    <xdr:pic>
      <xdr:nvPicPr>
        <xdr:cNvPr id="1" name="Resim 1"/>
        <xdr:cNvPicPr preferRelativeResize="1">
          <a:picLocks noChangeAspect="0"/>
        </xdr:cNvPicPr>
      </xdr:nvPicPr>
      <xdr:blipFill>
        <a:blip r:embed="rId1"/>
        <a:stretch>
          <a:fillRect/>
        </a:stretch>
      </xdr:blipFill>
      <xdr:spPr>
        <a:xfrm>
          <a:off x="6038850" y="28575"/>
          <a:ext cx="790575" cy="323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733425</xdr:colOff>
      <xdr:row>0</xdr:row>
      <xdr:rowOff>123825</xdr:rowOff>
    </xdr:from>
    <xdr:to>
      <xdr:col>6</xdr:col>
      <xdr:colOff>676275</xdr:colOff>
      <xdr:row>2</xdr:row>
      <xdr:rowOff>142875</xdr:rowOff>
    </xdr:to>
    <xdr:pic>
      <xdr:nvPicPr>
        <xdr:cNvPr id="1" name="Resim 1"/>
        <xdr:cNvPicPr preferRelativeResize="1">
          <a:picLocks noChangeAspect="0"/>
        </xdr:cNvPicPr>
      </xdr:nvPicPr>
      <xdr:blipFill>
        <a:blip r:embed="rId1"/>
        <a:stretch>
          <a:fillRect/>
        </a:stretch>
      </xdr:blipFill>
      <xdr:spPr>
        <a:xfrm>
          <a:off x="7515225" y="123825"/>
          <a:ext cx="962025" cy="400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2</xdr:row>
      <xdr:rowOff>85725</xdr:rowOff>
    </xdr:from>
    <xdr:to>
      <xdr:col>1</xdr:col>
      <xdr:colOff>1552575</xdr:colOff>
      <xdr:row>4</xdr:row>
      <xdr:rowOff>257175</xdr:rowOff>
    </xdr:to>
    <xdr:pic>
      <xdr:nvPicPr>
        <xdr:cNvPr id="1" name="Resim 2"/>
        <xdr:cNvPicPr preferRelativeResize="1">
          <a:picLocks noChangeAspect="0"/>
        </xdr:cNvPicPr>
      </xdr:nvPicPr>
      <xdr:blipFill>
        <a:blip r:embed="rId1"/>
        <a:stretch>
          <a:fillRect/>
        </a:stretch>
      </xdr:blipFill>
      <xdr:spPr>
        <a:xfrm>
          <a:off x="3000375" y="571500"/>
          <a:ext cx="866775" cy="6953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133350</xdr:colOff>
      <xdr:row>0</xdr:row>
      <xdr:rowOff>66675</xdr:rowOff>
    </xdr:from>
    <xdr:to>
      <xdr:col>5</xdr:col>
      <xdr:colOff>923925</xdr:colOff>
      <xdr:row>1</xdr:row>
      <xdr:rowOff>190500</xdr:rowOff>
    </xdr:to>
    <xdr:pic>
      <xdr:nvPicPr>
        <xdr:cNvPr id="1" name="Resim 1"/>
        <xdr:cNvPicPr preferRelativeResize="1">
          <a:picLocks noChangeAspect="0"/>
        </xdr:cNvPicPr>
      </xdr:nvPicPr>
      <xdr:blipFill>
        <a:blip r:embed="rId1"/>
        <a:stretch>
          <a:fillRect/>
        </a:stretch>
      </xdr:blipFill>
      <xdr:spPr>
        <a:xfrm>
          <a:off x="6000750" y="66675"/>
          <a:ext cx="790575" cy="2857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733425</xdr:colOff>
      <xdr:row>0</xdr:row>
      <xdr:rowOff>123825</xdr:rowOff>
    </xdr:from>
    <xdr:to>
      <xdr:col>6</xdr:col>
      <xdr:colOff>676275</xdr:colOff>
      <xdr:row>2</xdr:row>
      <xdr:rowOff>142875</xdr:rowOff>
    </xdr:to>
    <xdr:pic>
      <xdr:nvPicPr>
        <xdr:cNvPr id="1" name="Resim 1"/>
        <xdr:cNvPicPr preferRelativeResize="1">
          <a:picLocks noChangeAspect="0"/>
        </xdr:cNvPicPr>
      </xdr:nvPicPr>
      <xdr:blipFill>
        <a:blip r:embed="rId1"/>
        <a:stretch>
          <a:fillRect/>
        </a:stretch>
      </xdr:blipFill>
      <xdr:spPr>
        <a:xfrm>
          <a:off x="7515225" y="123825"/>
          <a:ext cx="962025" cy="400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220;Y&#220;K%20KADINL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GEN&#199;%20ERKEKLE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GEN&#199;%20KIZLA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K-KAPAK"/>
      <sheetName val="BÜYÜK KADINLAR-START"/>
      <sheetName val="BÜYÜK KADINLAR-SONUÇ"/>
      <sheetName val="KULLANMA BİLGİLERİ"/>
    </sheetNames>
    <sheetDataSet>
      <sheetData sheetId="0">
        <row r="2">
          <cell r="A2" t="str">
            <v>Tükiye Atletizm Federasyonu
Kütahya Atletizm İl Temsilciliği</v>
          </cell>
        </row>
        <row r="26">
          <cell r="B26" t="str">
            <v>DAĞ KOŞUSU TÜRKİYE ŞAMPİYONASI 
YARIŞMA STATÜSÜ
(BALKAN DAĞ KOŞUSU – AVRUPA DAĞ KOŞUSU  MİLLİ TAKIM SEÇMESİ  )</v>
          </cell>
        </row>
        <row r="27">
          <cell r="B27" t="str">
            <v>8000 Metre</v>
          </cell>
        </row>
        <row r="28">
          <cell r="B28" t="str">
            <v>Büyük Kadınlar</v>
          </cell>
        </row>
        <row r="29">
          <cell r="B29" t="str">
            <v>Kütahya-Gediz</v>
          </cell>
        </row>
        <row r="30">
          <cell r="B30">
            <v>41420.42361111111</v>
          </cell>
        </row>
      </sheetData>
      <sheetData sheetId="1">
        <row r="6">
          <cell r="D6" t="str">
            <v>AKSARAY</v>
          </cell>
        </row>
        <row r="7">
          <cell r="D7" t="str">
            <v>AYDIN</v>
          </cell>
        </row>
        <row r="8">
          <cell r="D8" t="str">
            <v>DENİZLİ</v>
          </cell>
        </row>
        <row r="9">
          <cell r="D9" t="str">
            <v>DENİZLİ</v>
          </cell>
        </row>
        <row r="10">
          <cell r="D10" t="str">
            <v>HATAY</v>
          </cell>
        </row>
        <row r="11">
          <cell r="D11" t="str">
            <v>HATAY</v>
          </cell>
        </row>
        <row r="12">
          <cell r="D12" t="str">
            <v>KASTAMONU</v>
          </cell>
        </row>
        <row r="13">
          <cell r="D13" t="str">
            <v>KASTAMONU</v>
          </cell>
        </row>
        <row r="14">
          <cell r="D14" t="str">
            <v>KASTAMONU</v>
          </cell>
        </row>
        <row r="15">
          <cell r="D15" t="str">
            <v>MERSİN</v>
          </cell>
        </row>
        <row r="16">
          <cell r="D16" t="str">
            <v>SAKARYA</v>
          </cell>
        </row>
        <row r="17">
          <cell r="D17" t="str">
            <v>TRABZON</v>
          </cell>
        </row>
        <row r="18">
          <cell r="D18" t="str">
            <v>VAN</v>
          </cell>
        </row>
        <row r="19">
          <cell r="D19" t="str">
            <v>ANKARA</v>
          </cell>
        </row>
        <row r="20">
          <cell r="D20" t="str">
            <v>AKSARAY</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E-KAPAK"/>
      <sheetName val="GENÇ ERKEK-START"/>
      <sheetName val="GENÇ ERKEK-SONUÇ"/>
      <sheetName val="KULLANMA BİLGİLERİ"/>
    </sheetNames>
    <sheetDataSet>
      <sheetData sheetId="0">
        <row r="2">
          <cell r="A2" t="str">
            <v>Tükiye Atletizm Federasyonu
Kütahya Atletizm İl Temsilciliği</v>
          </cell>
        </row>
        <row r="26">
          <cell r="B26" t="str">
            <v>DAĞ KOŞUSU TÜRKİYE ŞAMPİYONASI 
YARIŞMA STATÜSÜ
(BALKAN DAĞ KOŞUSU – AVRUPA DAĞ KOŞUSU  MİLLİ TAKIM SEÇMESİ  )</v>
          </cell>
        </row>
        <row r="27">
          <cell r="B27" t="str">
            <v>8000 Metre</v>
          </cell>
        </row>
        <row r="28">
          <cell r="B28" t="str">
            <v>Genç Erkekler</v>
          </cell>
        </row>
        <row r="29">
          <cell r="B29" t="str">
            <v>Kütahya-Gediz</v>
          </cell>
        </row>
        <row r="30">
          <cell r="B30">
            <v>41420.430555555555</v>
          </cell>
        </row>
      </sheetData>
      <sheetData sheetId="1">
        <row r="6">
          <cell r="B6">
            <v>50</v>
          </cell>
          <cell r="C6" t="str">
            <v>MÜCAHİT TOK</v>
          </cell>
          <cell r="D6" t="str">
            <v>ADANA</v>
          </cell>
          <cell r="E6" t="str">
            <v>GENÇ ERKEK</v>
          </cell>
          <cell r="F6">
            <v>34755</v>
          </cell>
        </row>
        <row r="7">
          <cell r="B7">
            <v>51</v>
          </cell>
          <cell r="C7" t="str">
            <v>ÖMER TUNCER</v>
          </cell>
          <cell r="D7" t="str">
            <v>AĞRI</v>
          </cell>
          <cell r="E7" t="str">
            <v>GENÇ ERKEK</v>
          </cell>
          <cell r="F7">
            <v>35311</v>
          </cell>
        </row>
        <row r="8">
          <cell r="B8">
            <v>52</v>
          </cell>
          <cell r="C8" t="str">
            <v>RAMAZAN KARAGÖZ</v>
          </cell>
          <cell r="D8" t="str">
            <v>AĞRI</v>
          </cell>
          <cell r="E8" t="str">
            <v>GENÇ ERKEK</v>
          </cell>
          <cell r="F8">
            <v>35531</v>
          </cell>
        </row>
        <row r="9">
          <cell r="B9">
            <v>53</v>
          </cell>
          <cell r="C9" t="str">
            <v>ŞEHMUS SARIHAN</v>
          </cell>
          <cell r="D9" t="str">
            <v>AĞRI</v>
          </cell>
          <cell r="E9" t="str">
            <v>GENÇ ERKEK</v>
          </cell>
          <cell r="F9">
            <v>35065</v>
          </cell>
        </row>
        <row r="10">
          <cell r="B10">
            <v>54</v>
          </cell>
          <cell r="C10" t="str">
            <v>AYHAN SAĞLAM</v>
          </cell>
          <cell r="D10" t="str">
            <v>AKSARAY</v>
          </cell>
          <cell r="E10" t="str">
            <v>GENÇ ERKEK</v>
          </cell>
          <cell r="F10">
            <v>34791</v>
          </cell>
        </row>
        <row r="11">
          <cell r="B11">
            <v>55</v>
          </cell>
          <cell r="C11" t="str">
            <v>FERHAT BOZKURT</v>
          </cell>
          <cell r="D11" t="str">
            <v>BİTLİS</v>
          </cell>
          <cell r="E11" t="str">
            <v>GENÇ ERKEK</v>
          </cell>
          <cell r="F11">
            <v>35471</v>
          </cell>
        </row>
        <row r="12">
          <cell r="B12">
            <v>56</v>
          </cell>
          <cell r="C12" t="str">
            <v>CİHAN ASLANHAN</v>
          </cell>
          <cell r="D12" t="str">
            <v>BİTLİS</v>
          </cell>
          <cell r="E12" t="str">
            <v>GENÇ ERKEK</v>
          </cell>
          <cell r="F12">
            <v>35180</v>
          </cell>
        </row>
        <row r="13">
          <cell r="B13">
            <v>57</v>
          </cell>
          <cell r="C13" t="str">
            <v>ÖMER DÖNER</v>
          </cell>
          <cell r="D13" t="str">
            <v>BİTLİS</v>
          </cell>
          <cell r="E13" t="str">
            <v>GENÇ ERKEK</v>
          </cell>
          <cell r="F13">
            <v>35740</v>
          </cell>
        </row>
        <row r="14">
          <cell r="B14">
            <v>58</v>
          </cell>
          <cell r="C14" t="str">
            <v>SADULLAH ERGÜN</v>
          </cell>
          <cell r="D14" t="str">
            <v>BİTLİS</v>
          </cell>
          <cell r="E14" t="str">
            <v>GENÇ ERKEK</v>
          </cell>
          <cell r="F14">
            <v>34497</v>
          </cell>
        </row>
        <row r="15">
          <cell r="B15">
            <v>59</v>
          </cell>
          <cell r="C15" t="str">
            <v>NAİF BOZKURT</v>
          </cell>
          <cell r="D15" t="str">
            <v>BİTLİS</v>
          </cell>
          <cell r="E15" t="str">
            <v>GENÇ ERKEK</v>
          </cell>
          <cell r="F15">
            <v>34648</v>
          </cell>
        </row>
        <row r="16">
          <cell r="B16">
            <v>60</v>
          </cell>
          <cell r="C16" t="str">
            <v>MUSA İŞLER</v>
          </cell>
          <cell r="D16" t="str">
            <v>BİTLİS</v>
          </cell>
          <cell r="E16" t="str">
            <v>GENÇ ERKEK</v>
          </cell>
          <cell r="F16">
            <v>35023</v>
          </cell>
        </row>
        <row r="17">
          <cell r="B17">
            <v>61</v>
          </cell>
          <cell r="C17" t="str">
            <v>MAHMUT DEMİR</v>
          </cell>
          <cell r="D17" t="str">
            <v>BİTLİS</v>
          </cell>
          <cell r="E17" t="str">
            <v>GENÇ ERKEK</v>
          </cell>
          <cell r="F17">
            <v>34597</v>
          </cell>
        </row>
        <row r="18">
          <cell r="B18">
            <v>62</v>
          </cell>
          <cell r="C18" t="str">
            <v>ABDULLAH KIZILGÜL</v>
          </cell>
          <cell r="D18" t="str">
            <v>BİTLİS</v>
          </cell>
          <cell r="E18" t="str">
            <v>GENÇ ERKEK</v>
          </cell>
          <cell r="F18">
            <v>35211</v>
          </cell>
        </row>
        <row r="19">
          <cell r="B19">
            <v>63</v>
          </cell>
          <cell r="C19" t="str">
            <v>YUNUS İNAN</v>
          </cell>
          <cell r="D19" t="str">
            <v>BİTLİS</v>
          </cell>
          <cell r="E19" t="str">
            <v>GENÇ ERKEK</v>
          </cell>
          <cell r="F19">
            <v>34943</v>
          </cell>
        </row>
        <row r="20">
          <cell r="B20">
            <v>64</v>
          </cell>
          <cell r="C20" t="str">
            <v>MUSTAFA İNAN</v>
          </cell>
          <cell r="D20" t="str">
            <v>BİTLİS</v>
          </cell>
          <cell r="E20" t="str">
            <v>GENÇ ERKEK</v>
          </cell>
          <cell r="F20">
            <v>34700</v>
          </cell>
        </row>
        <row r="21">
          <cell r="B21">
            <v>65</v>
          </cell>
          <cell r="C21" t="str">
            <v>UĞUR SUN</v>
          </cell>
          <cell r="D21" t="str">
            <v>BİTLİS</v>
          </cell>
          <cell r="E21" t="str">
            <v>GENÇ ERKEK</v>
          </cell>
          <cell r="F21">
            <v>34765</v>
          </cell>
        </row>
        <row r="22">
          <cell r="B22">
            <v>67</v>
          </cell>
          <cell r="C22" t="str">
            <v>İSMAİL BAĞ</v>
          </cell>
          <cell r="D22" t="str">
            <v>KARS</v>
          </cell>
          <cell r="F22">
            <v>34731</v>
          </cell>
        </row>
        <row r="23">
          <cell r="B23">
            <v>68</v>
          </cell>
          <cell r="C23" t="str">
            <v>FIRAT PİŞKET</v>
          </cell>
          <cell r="D23" t="str">
            <v>KARS</v>
          </cell>
          <cell r="F23">
            <v>35071</v>
          </cell>
        </row>
        <row r="24">
          <cell r="B24">
            <v>69</v>
          </cell>
          <cell r="C24" t="str">
            <v>ERSİN ATEŞ </v>
          </cell>
          <cell r="D24" t="str">
            <v>DENİZLİ </v>
          </cell>
          <cell r="E24" t="str">
            <v>GENÇ ERKEK</v>
          </cell>
          <cell r="F24">
            <v>34349</v>
          </cell>
        </row>
        <row r="25">
          <cell r="B25">
            <v>70</v>
          </cell>
          <cell r="C25" t="str">
            <v>EKREM MERCAN</v>
          </cell>
          <cell r="D25" t="str">
            <v>DÜZCE</v>
          </cell>
          <cell r="E25" t="str">
            <v>GENÇ ERKEK</v>
          </cell>
          <cell r="F25">
            <v>35431</v>
          </cell>
        </row>
        <row r="26">
          <cell r="B26">
            <v>71</v>
          </cell>
          <cell r="C26" t="str">
            <v>ONUR ARAS</v>
          </cell>
          <cell r="D26" t="str">
            <v>ERZURUM</v>
          </cell>
          <cell r="E26" t="str">
            <v>GENÇ ERKEK</v>
          </cell>
          <cell r="F26">
            <v>35221</v>
          </cell>
        </row>
        <row r="27">
          <cell r="B27">
            <v>72</v>
          </cell>
          <cell r="C27" t="str">
            <v>AYKUT TAŞÇI</v>
          </cell>
          <cell r="D27" t="str">
            <v>ERZURUM</v>
          </cell>
          <cell r="E27" t="str">
            <v>GENÇ ERKEK</v>
          </cell>
          <cell r="F27">
            <v>34709</v>
          </cell>
        </row>
        <row r="28">
          <cell r="B28">
            <v>73</v>
          </cell>
          <cell r="C28" t="str">
            <v>CİHAT İLHAN</v>
          </cell>
          <cell r="D28" t="str">
            <v>ERZURUM</v>
          </cell>
          <cell r="E28" t="str">
            <v>GENÇ ERKEK</v>
          </cell>
          <cell r="F28">
            <v>35107</v>
          </cell>
        </row>
        <row r="29">
          <cell r="B29">
            <v>74</v>
          </cell>
          <cell r="C29" t="str">
            <v>MUHAMMET CANAĞYÜREK</v>
          </cell>
          <cell r="D29" t="str">
            <v>ERZURUM</v>
          </cell>
          <cell r="E29" t="str">
            <v>GENÇ ERKEK</v>
          </cell>
          <cell r="F29">
            <v>34700</v>
          </cell>
        </row>
        <row r="30">
          <cell r="B30">
            <v>75</v>
          </cell>
          <cell r="C30" t="str">
            <v>METİN ELMAS</v>
          </cell>
          <cell r="D30" t="str">
            <v>GAZİANTEP</v>
          </cell>
          <cell r="E30" t="str">
            <v>GENÇ ERKEK</v>
          </cell>
          <cell r="F30">
            <v>34383</v>
          </cell>
        </row>
        <row r="31">
          <cell r="B31">
            <v>76</v>
          </cell>
          <cell r="C31" t="str">
            <v>OĞUZHAN DURAN</v>
          </cell>
          <cell r="D31" t="str">
            <v>GÜMÜŞHANE</v>
          </cell>
          <cell r="E31" t="str">
            <v>GENÇ ERKEK</v>
          </cell>
          <cell r="F31">
            <v>34788</v>
          </cell>
        </row>
        <row r="32">
          <cell r="B32">
            <v>77</v>
          </cell>
          <cell r="C32" t="str">
            <v>ÖMER ŞENGÜL</v>
          </cell>
          <cell r="D32" t="str">
            <v>GÜMÜŞHANE</v>
          </cell>
          <cell r="E32" t="str">
            <v>GENÇ ERKEK</v>
          </cell>
          <cell r="F32">
            <v>35371</v>
          </cell>
        </row>
        <row r="33">
          <cell r="B33">
            <v>78</v>
          </cell>
          <cell r="C33" t="str">
            <v>ONUR BİLGİN</v>
          </cell>
          <cell r="D33" t="str">
            <v>GÜMÜŞHANE</v>
          </cell>
          <cell r="E33" t="str">
            <v>GENÇ ERKEK</v>
          </cell>
          <cell r="F33">
            <v>35575</v>
          </cell>
        </row>
        <row r="34">
          <cell r="B34">
            <v>79</v>
          </cell>
          <cell r="C34" t="str">
            <v>MİHRAÇ KAYA</v>
          </cell>
          <cell r="D34" t="str">
            <v>GÜMÜŞHANE</v>
          </cell>
          <cell r="E34" t="str">
            <v>GENÇ ERKEK</v>
          </cell>
          <cell r="F34">
            <v>35765</v>
          </cell>
        </row>
        <row r="35">
          <cell r="B35">
            <v>80</v>
          </cell>
          <cell r="C35" t="str">
            <v>CAN SOYDAŞ</v>
          </cell>
          <cell r="D35" t="str">
            <v>GÜMÜŞHANE</v>
          </cell>
          <cell r="E35" t="str">
            <v>GENÇ ERKEK</v>
          </cell>
          <cell r="F35">
            <v>35789</v>
          </cell>
        </row>
        <row r="36">
          <cell r="B36">
            <v>81</v>
          </cell>
          <cell r="C36" t="str">
            <v>İSA ÖZÇELİK</v>
          </cell>
          <cell r="D36" t="str">
            <v>HATAY</v>
          </cell>
          <cell r="E36" t="str">
            <v>GENÇ ERKEK</v>
          </cell>
          <cell r="F36">
            <v>34414</v>
          </cell>
        </row>
        <row r="37">
          <cell r="B37">
            <v>82</v>
          </cell>
          <cell r="C37" t="str">
            <v>FERHAT AKAY </v>
          </cell>
          <cell r="D37" t="str">
            <v>HATAY </v>
          </cell>
          <cell r="E37" t="str">
            <v>GENÇ ERKEK</v>
          </cell>
          <cell r="F37">
            <v>35149</v>
          </cell>
        </row>
        <row r="38">
          <cell r="B38">
            <v>83</v>
          </cell>
          <cell r="C38" t="str">
            <v>FEYZULLAH  AKKAYA</v>
          </cell>
          <cell r="D38" t="str">
            <v>HATAY </v>
          </cell>
          <cell r="E38" t="str">
            <v>GENÇ ERKEK</v>
          </cell>
          <cell r="F38">
            <v>35308</v>
          </cell>
        </row>
        <row r="39">
          <cell r="B39">
            <v>84</v>
          </cell>
          <cell r="C39" t="str">
            <v>HALİL İBRAHİM ENİÇ</v>
          </cell>
          <cell r="D39" t="str">
            <v>HATAY </v>
          </cell>
          <cell r="E39" t="str">
            <v>GENÇ ERKEK</v>
          </cell>
          <cell r="F39">
            <v>35289</v>
          </cell>
        </row>
        <row r="40">
          <cell r="B40">
            <v>85</v>
          </cell>
          <cell r="C40" t="str">
            <v>ZİHNİ KILIÇ</v>
          </cell>
          <cell r="D40" t="str">
            <v>İSTANBUL</v>
          </cell>
          <cell r="E40" t="str">
            <v>GENÇ ERKEK</v>
          </cell>
          <cell r="F40">
            <v>34603</v>
          </cell>
        </row>
        <row r="41">
          <cell r="B41">
            <v>86</v>
          </cell>
          <cell r="C41" t="str">
            <v>GÜVEN SEKENDUR</v>
          </cell>
          <cell r="D41" t="str">
            <v>İSTANBUL</v>
          </cell>
          <cell r="E41" t="str">
            <v>GENÇ ERKEK</v>
          </cell>
          <cell r="F41">
            <v>1995</v>
          </cell>
        </row>
        <row r="42">
          <cell r="B42">
            <v>87</v>
          </cell>
          <cell r="C42" t="str">
            <v>İSMAİL TİLAVER</v>
          </cell>
          <cell r="D42" t="str">
            <v>İSTANBUL</v>
          </cell>
          <cell r="E42" t="str">
            <v>GENÇ ERKEK</v>
          </cell>
          <cell r="F42">
            <v>34938</v>
          </cell>
        </row>
        <row r="43">
          <cell r="B43">
            <v>88</v>
          </cell>
          <cell r="C43" t="str">
            <v>SERKAN TAŞKIRAN</v>
          </cell>
          <cell r="D43" t="str">
            <v>İSTANBUL</v>
          </cell>
          <cell r="E43" t="str">
            <v>GENÇ ERKEK</v>
          </cell>
          <cell r="F43">
            <v>35555</v>
          </cell>
        </row>
        <row r="44">
          <cell r="B44">
            <v>89</v>
          </cell>
          <cell r="C44" t="str">
            <v>Murat ÖZKEN</v>
          </cell>
          <cell r="D44" t="str">
            <v>KARAMAN</v>
          </cell>
          <cell r="E44" t="str">
            <v>GENÇ ERKEK</v>
          </cell>
          <cell r="F44">
            <v>35400</v>
          </cell>
        </row>
        <row r="45">
          <cell r="B45">
            <v>90</v>
          </cell>
          <cell r="C45" t="str">
            <v>Mustafa VURAL</v>
          </cell>
          <cell r="D45" t="str">
            <v>KARAMAN</v>
          </cell>
          <cell r="E45" t="str">
            <v>GENÇ ERKEK</v>
          </cell>
          <cell r="F45">
            <v>35696</v>
          </cell>
        </row>
        <row r="46">
          <cell r="B46">
            <v>91</v>
          </cell>
          <cell r="C46" t="str">
            <v>Mustafa GÖKSEL</v>
          </cell>
          <cell r="D46" t="str">
            <v>KARAMAN</v>
          </cell>
          <cell r="E46" t="str">
            <v>GENÇ ERKEK</v>
          </cell>
          <cell r="F46">
            <v>35560</v>
          </cell>
        </row>
        <row r="47">
          <cell r="B47">
            <v>92</v>
          </cell>
          <cell r="C47" t="str">
            <v>NECATİ BATUHAN YENİ</v>
          </cell>
          <cell r="D47" t="str">
            <v>KASTAMONU</v>
          </cell>
          <cell r="E47" t="str">
            <v>GENÇ ERKEK</v>
          </cell>
          <cell r="F47">
            <v>35257</v>
          </cell>
        </row>
        <row r="48">
          <cell r="B48">
            <v>93</v>
          </cell>
          <cell r="C48" t="str">
            <v>OZAN İŞKEY</v>
          </cell>
          <cell r="D48" t="str">
            <v>KASTAMONU</v>
          </cell>
          <cell r="E48" t="str">
            <v>GENÇ ERKEK</v>
          </cell>
          <cell r="F48">
            <v>34586</v>
          </cell>
        </row>
        <row r="49">
          <cell r="B49">
            <v>94</v>
          </cell>
          <cell r="C49" t="str">
            <v>TURGAY BAYRAM</v>
          </cell>
          <cell r="D49" t="str">
            <v>NEVŞEHİR</v>
          </cell>
          <cell r="E49" t="str">
            <v>GENÇ ERKEK</v>
          </cell>
          <cell r="F49">
            <v>34700</v>
          </cell>
        </row>
        <row r="50">
          <cell r="B50">
            <v>95</v>
          </cell>
          <cell r="C50" t="str">
            <v>ZAFER ERDOĞAN </v>
          </cell>
          <cell r="D50" t="str">
            <v>NİĞDE</v>
          </cell>
          <cell r="E50" t="str">
            <v>GENÇ ERKEK</v>
          </cell>
          <cell r="F50">
            <v>34779</v>
          </cell>
        </row>
        <row r="51">
          <cell r="B51">
            <v>96</v>
          </cell>
          <cell r="C51" t="str">
            <v>ÖMER USLUER</v>
          </cell>
          <cell r="D51" t="str">
            <v>NİĞDE</v>
          </cell>
          <cell r="E51" t="str">
            <v>GENÇ ERKEK</v>
          </cell>
          <cell r="F51">
            <v>35662</v>
          </cell>
        </row>
        <row r="52">
          <cell r="B52">
            <v>97</v>
          </cell>
          <cell r="C52" t="str">
            <v>DELİL KAYA</v>
          </cell>
          <cell r="D52" t="str">
            <v>SİİRT</v>
          </cell>
          <cell r="E52" t="str">
            <v>GENÇ ERKEK</v>
          </cell>
          <cell r="F52">
            <v>35125</v>
          </cell>
        </row>
        <row r="53">
          <cell r="B53">
            <v>98</v>
          </cell>
          <cell r="C53" t="str">
            <v>ERCAN KISRIK</v>
          </cell>
          <cell r="D53" t="str">
            <v>SİİRT</v>
          </cell>
          <cell r="E53" t="str">
            <v>GENÇ ERKEK</v>
          </cell>
          <cell r="F53">
            <v>35170</v>
          </cell>
        </row>
        <row r="54">
          <cell r="B54">
            <v>99</v>
          </cell>
          <cell r="C54" t="str">
            <v>HAKAN KAYA</v>
          </cell>
          <cell r="D54" t="str">
            <v>SİİRT</v>
          </cell>
          <cell r="E54" t="str">
            <v>GENÇ ERKEK</v>
          </cell>
          <cell r="F54">
            <v>35097</v>
          </cell>
        </row>
        <row r="55">
          <cell r="B55">
            <v>100</v>
          </cell>
          <cell r="C55" t="str">
            <v>AZAT ARSLAN</v>
          </cell>
          <cell r="D55" t="str">
            <v>SİİRT</v>
          </cell>
          <cell r="E55" t="str">
            <v>GENÇ ERKEK</v>
          </cell>
          <cell r="F55">
            <v>35475</v>
          </cell>
        </row>
        <row r="56">
          <cell r="B56">
            <v>102</v>
          </cell>
          <cell r="C56" t="str">
            <v>MEHMETCAN KEŞLİ</v>
          </cell>
          <cell r="D56" t="str">
            <v>SİİRT</v>
          </cell>
          <cell r="E56" t="str">
            <v>GENÇ ERKEK</v>
          </cell>
          <cell r="F56">
            <v>34731</v>
          </cell>
        </row>
        <row r="57">
          <cell r="B57">
            <v>103</v>
          </cell>
          <cell r="C57" t="str">
            <v>HURŞİT TOROMAN</v>
          </cell>
          <cell r="D57" t="str">
            <v>SİİRT</v>
          </cell>
          <cell r="E57" t="str">
            <v>GENÇ ERKEK</v>
          </cell>
          <cell r="F57">
            <v>35002</v>
          </cell>
        </row>
        <row r="58">
          <cell r="B58">
            <v>104</v>
          </cell>
          <cell r="C58" t="str">
            <v>ÇEKDAR KAÇAR</v>
          </cell>
          <cell r="D58" t="str">
            <v>SİİRT</v>
          </cell>
          <cell r="E58" t="str">
            <v>GENÇ ERKEK</v>
          </cell>
          <cell r="F58">
            <v>34856</v>
          </cell>
        </row>
        <row r="59">
          <cell r="B59">
            <v>105</v>
          </cell>
          <cell r="C59" t="str">
            <v>YILMAZ ÜLÜK</v>
          </cell>
          <cell r="D59" t="str">
            <v>SİİRT</v>
          </cell>
          <cell r="E59" t="str">
            <v>GENÇ ERKEK</v>
          </cell>
          <cell r="F59">
            <v>34759</v>
          </cell>
        </row>
        <row r="60">
          <cell r="B60">
            <v>106</v>
          </cell>
          <cell r="C60" t="str">
            <v>MAZLUM ÜNVER</v>
          </cell>
          <cell r="D60" t="str">
            <v>VAN</v>
          </cell>
          <cell r="E60" t="str">
            <v>GENÇ ERKEK</v>
          </cell>
          <cell r="F60">
            <v>34551</v>
          </cell>
        </row>
        <row r="61">
          <cell r="B61">
            <v>107</v>
          </cell>
          <cell r="C61" t="str">
            <v>KENAN SÖNMEZ</v>
          </cell>
          <cell r="D61" t="str">
            <v>VAN</v>
          </cell>
          <cell r="E61" t="str">
            <v>GENÇ ERKEK</v>
          </cell>
          <cell r="F61">
            <v>34609</v>
          </cell>
        </row>
        <row r="62">
          <cell r="B62">
            <v>108</v>
          </cell>
          <cell r="C62" t="str">
            <v>SAİT GÜNEŞ</v>
          </cell>
          <cell r="D62" t="str">
            <v>VAN</v>
          </cell>
          <cell r="E62" t="str">
            <v>GENÇ ERKEK</v>
          </cell>
          <cell r="F62">
            <v>35069</v>
          </cell>
        </row>
        <row r="63">
          <cell r="B63">
            <v>109</v>
          </cell>
          <cell r="C63" t="str">
            <v>MEHMET ALİ ATMACA</v>
          </cell>
          <cell r="D63" t="str">
            <v>VAN</v>
          </cell>
          <cell r="E63" t="str">
            <v>GENÇ ERKEK</v>
          </cell>
          <cell r="F63">
            <v>34526</v>
          </cell>
        </row>
        <row r="64">
          <cell r="B64">
            <v>110</v>
          </cell>
          <cell r="C64" t="str">
            <v>RIDVAN  YILMAZ</v>
          </cell>
          <cell r="D64" t="str">
            <v>VAN</v>
          </cell>
          <cell r="E64" t="str">
            <v>GENÇ ERKEK</v>
          </cell>
          <cell r="F64">
            <v>35358</v>
          </cell>
        </row>
        <row r="65">
          <cell r="B65">
            <v>111</v>
          </cell>
          <cell r="C65" t="str">
            <v>SEDAT SAP</v>
          </cell>
          <cell r="D65" t="str">
            <v>MUŞ</v>
          </cell>
          <cell r="F65">
            <v>34486</v>
          </cell>
        </row>
        <row r="66">
          <cell r="B66">
            <v>112</v>
          </cell>
          <cell r="C66" t="str">
            <v>MAHMUTHAN ENTELRİLİ</v>
          </cell>
          <cell r="D66" t="str">
            <v>VAN</v>
          </cell>
          <cell r="F66">
            <v>35392</v>
          </cell>
        </row>
        <row r="67">
          <cell r="B67">
            <v>66</v>
          </cell>
          <cell r="C67" t="str">
            <v>FETİ UYANIK</v>
          </cell>
          <cell r="D67" t="str">
            <v>BİTLİS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GK-KAPAK"/>
      <sheetName val="GENÇ KADINLAR-START"/>
      <sheetName val="GENÇ KADINLAR-SONUÇ"/>
      <sheetName val="KULLANMA BİLGİLERİ"/>
    </sheetNames>
    <sheetDataSet>
      <sheetData sheetId="0">
        <row r="2">
          <cell r="A2" t="str">
            <v>Tükiye Atletizm Federasyonu
Kütahya Atletizm İl Temsilciliği</v>
          </cell>
        </row>
        <row r="26">
          <cell r="B26" t="str">
            <v>DAĞ KOŞUSU TÜRKİYE ŞAMPİYONASI 
YARIŞMA STATÜSÜ
(BALKAN DAĞ KOŞUSU – AVRUPA DAĞ KOŞUSU  MİLLİ TAKIM SEÇMESİ  )</v>
          </cell>
        </row>
        <row r="27">
          <cell r="B27" t="str">
            <v>3500 Metre</v>
          </cell>
        </row>
        <row r="28">
          <cell r="B28" t="str">
            <v>Genç Kızlar</v>
          </cell>
        </row>
        <row r="29">
          <cell r="B29" t="str">
            <v>Kütahya-Gediz</v>
          </cell>
        </row>
        <row r="30">
          <cell r="B30">
            <v>41420.416666666664</v>
          </cell>
        </row>
      </sheetData>
      <sheetData sheetId="1">
        <row r="6">
          <cell r="D6" t="str">
            <v>AĞRI</v>
          </cell>
        </row>
        <row r="7">
          <cell r="D7" t="str">
            <v>AYDIN</v>
          </cell>
        </row>
        <row r="8">
          <cell r="D8" t="str">
            <v>AYDIN</v>
          </cell>
        </row>
        <row r="9">
          <cell r="D9" t="str">
            <v>BURDUR</v>
          </cell>
        </row>
        <row r="10">
          <cell r="D10" t="str">
            <v>BURDUR</v>
          </cell>
        </row>
        <row r="11">
          <cell r="D11" t="str">
            <v>BURDUR</v>
          </cell>
        </row>
        <row r="12">
          <cell r="D12" t="str">
            <v>DENİZLİ</v>
          </cell>
        </row>
        <row r="13">
          <cell r="D13" t="str">
            <v>DİYARBAKIR</v>
          </cell>
        </row>
        <row r="14">
          <cell r="D14" t="str">
            <v>DİYARBAKIR</v>
          </cell>
        </row>
        <row r="15">
          <cell r="D15" t="str">
            <v>DİYARBAKIR</v>
          </cell>
        </row>
        <row r="16">
          <cell r="D16" t="str">
            <v>ELAZIĞ</v>
          </cell>
        </row>
        <row r="17">
          <cell r="D17" t="str">
            <v>ELAZIĞ</v>
          </cell>
        </row>
        <row r="18">
          <cell r="D18" t="str">
            <v>ELAZIĞ</v>
          </cell>
        </row>
        <row r="19">
          <cell r="D19" t="str">
            <v>ERZURUM</v>
          </cell>
        </row>
        <row r="20">
          <cell r="D20" t="str">
            <v>GAZİANTEP</v>
          </cell>
        </row>
        <row r="21">
          <cell r="D21" t="str">
            <v>GAZİANTEP</v>
          </cell>
        </row>
        <row r="22">
          <cell r="D22" t="str">
            <v>GAZİNATEP</v>
          </cell>
        </row>
        <row r="23">
          <cell r="D23" t="str">
            <v>GÜMÜŞHANE</v>
          </cell>
        </row>
        <row r="24">
          <cell r="D24" t="str">
            <v>GÜMÜŞHANE</v>
          </cell>
        </row>
        <row r="25">
          <cell r="D25" t="str">
            <v>GÜMÜŞHANE</v>
          </cell>
        </row>
        <row r="26">
          <cell r="D26" t="str">
            <v>GÜMÜŞHANE</v>
          </cell>
        </row>
        <row r="27">
          <cell r="D27" t="str">
            <v>GÜMÜŞHANE</v>
          </cell>
        </row>
        <row r="28">
          <cell r="D28" t="str">
            <v>GÜMÜŞHANE</v>
          </cell>
        </row>
        <row r="29">
          <cell r="D29" t="str">
            <v>HATAY</v>
          </cell>
        </row>
        <row r="30">
          <cell r="D30" t="str">
            <v>KASTAMONU</v>
          </cell>
        </row>
        <row r="31">
          <cell r="D31" t="str">
            <v>KASTAMONU</v>
          </cell>
        </row>
        <row r="32">
          <cell r="D32" t="str">
            <v>KAYSERİ</v>
          </cell>
        </row>
        <row r="33">
          <cell r="D33" t="str">
            <v>KAYSERİ</v>
          </cell>
        </row>
        <row r="34">
          <cell r="D34" t="str">
            <v>ANKARA</v>
          </cell>
        </row>
        <row r="35">
          <cell r="D35" t="str">
            <v>SAKARYA</v>
          </cell>
        </row>
        <row r="36">
          <cell r="D36" t="str">
            <v>SİİRT</v>
          </cell>
        </row>
        <row r="37">
          <cell r="D37" t="str">
            <v>SİİRT</v>
          </cell>
        </row>
        <row r="38">
          <cell r="D38" t="str">
            <v>SİİRT</v>
          </cell>
        </row>
        <row r="39">
          <cell r="D39" t="str">
            <v>SİİRT</v>
          </cell>
        </row>
        <row r="40">
          <cell r="D40" t="str">
            <v>BİTLİS</v>
          </cell>
        </row>
        <row r="41">
          <cell r="D41" t="str">
            <v>BİTLİS</v>
          </cell>
        </row>
        <row r="42">
          <cell r="D42" t="str">
            <v>KARS</v>
          </cell>
        </row>
        <row r="43">
          <cell r="D43" t="str">
            <v>KARS</v>
          </cell>
        </row>
        <row r="44">
          <cell r="D44" t="str">
            <v>KARS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tabColor rgb="FFFFFF00"/>
  </sheetPr>
  <dimension ref="A1:E33"/>
  <sheetViews>
    <sheetView zoomScale="110" zoomScaleNormal="110" zoomScaleSheetLayoutView="110" zoomScalePageLayoutView="0" workbookViewId="0" topLeftCell="A14">
      <selection activeCell="B30" sqref="B30:C30"/>
    </sheetView>
  </sheetViews>
  <sheetFormatPr defaultColWidth="9.125" defaultRowHeight="12.75"/>
  <cols>
    <col min="1" max="2" width="30.375" style="1" customWidth="1"/>
    <col min="3" max="3" width="30.875" style="1" customWidth="1"/>
    <col min="4" max="12" width="6.75390625" style="1" customWidth="1"/>
    <col min="13" max="16384" width="9.125" style="1" customWidth="1"/>
  </cols>
  <sheetData>
    <row r="1" spans="1:3" ht="24" customHeight="1">
      <c r="A1" s="64"/>
      <c r="B1" s="65"/>
      <c r="C1" s="66"/>
    </row>
    <row r="2" spans="1:5" ht="42.75" customHeight="1">
      <c r="A2" s="67" t="s">
        <v>187</v>
      </c>
      <c r="B2" s="68"/>
      <c r="C2" s="69"/>
      <c r="D2" s="2"/>
      <c r="E2" s="2"/>
    </row>
    <row r="3" spans="1:5" ht="24.75" customHeight="1">
      <c r="A3" s="44"/>
      <c r="B3" s="42"/>
      <c r="C3" s="43"/>
      <c r="D3" s="3"/>
      <c r="E3" s="3"/>
    </row>
    <row r="4" spans="1:3" s="5" customFormat="1" ht="24.75" customHeight="1">
      <c r="A4" s="34"/>
      <c r="B4" s="4"/>
      <c r="C4" s="35"/>
    </row>
    <row r="5" spans="1:3" s="5" customFormat="1" ht="24.75" customHeight="1">
      <c r="A5" s="34"/>
      <c r="B5" s="4"/>
      <c r="C5" s="35"/>
    </row>
    <row r="6" spans="1:3" s="5" customFormat="1" ht="24.75" customHeight="1">
      <c r="A6" s="34"/>
      <c r="B6" s="4"/>
      <c r="C6" s="35"/>
    </row>
    <row r="7" spans="1:3" s="5" customFormat="1" ht="24.75" customHeight="1">
      <c r="A7" s="34"/>
      <c r="B7" s="4"/>
      <c r="C7" s="35"/>
    </row>
    <row r="8" spans="1:3" s="5" customFormat="1" ht="24.75" customHeight="1">
      <c r="A8" s="34"/>
      <c r="B8" s="4"/>
      <c r="C8" s="35"/>
    </row>
    <row r="9" spans="1:3" ht="21.75">
      <c r="A9" s="34"/>
      <c r="B9" s="4"/>
      <c r="C9" s="35"/>
    </row>
    <row r="10" spans="1:3" ht="21.75">
      <c r="A10" s="34"/>
      <c r="B10" s="4"/>
      <c r="C10" s="35"/>
    </row>
    <row r="11" spans="1:3" ht="21.75">
      <c r="A11" s="34"/>
      <c r="B11" s="4"/>
      <c r="C11" s="35"/>
    </row>
    <row r="12" spans="1:3" ht="21.75">
      <c r="A12" s="34"/>
      <c r="B12" s="4"/>
      <c r="C12" s="35"/>
    </row>
    <row r="13" spans="1:3" ht="21.75">
      <c r="A13" s="34"/>
      <c r="B13" s="4"/>
      <c r="C13" s="35"/>
    </row>
    <row r="14" spans="1:3" ht="21.75">
      <c r="A14" s="34"/>
      <c r="B14" s="4"/>
      <c r="C14" s="35"/>
    </row>
    <row r="15" spans="1:3" ht="21.75">
      <c r="A15" s="34"/>
      <c r="B15" s="4"/>
      <c r="C15" s="35"/>
    </row>
    <row r="16" spans="1:3" ht="21.75">
      <c r="A16" s="34"/>
      <c r="B16" s="4"/>
      <c r="C16" s="35"/>
    </row>
    <row r="17" spans="1:3" ht="21.75">
      <c r="A17" s="34"/>
      <c r="B17" s="4"/>
      <c r="C17" s="35"/>
    </row>
    <row r="18" spans="1:3" ht="21.75">
      <c r="A18" s="34"/>
      <c r="B18" s="4"/>
      <c r="C18" s="35"/>
    </row>
    <row r="19" spans="1:3" ht="18" customHeight="1">
      <c r="A19" s="70" t="str">
        <f>B26</f>
        <v>DAĞ KOŞUSU TÜRKİYE ŞAMPİYONASI 
YARIŞMA STATÜSÜ
(BALKAN DAĞ KOŞUSU – AVRUPA DAĞ KOŞUSU  MİLLİ TAKIM SEÇMESİ  )</v>
      </c>
      <c r="B19" s="71"/>
      <c r="C19" s="72"/>
    </row>
    <row r="20" spans="1:3" ht="42" customHeight="1">
      <c r="A20" s="73"/>
      <c r="B20" s="71"/>
      <c r="C20" s="72"/>
    </row>
    <row r="21" spans="1:3" ht="27">
      <c r="A21" s="34"/>
      <c r="B21" s="46" t="s">
        <v>192</v>
      </c>
      <c r="C21" s="35"/>
    </row>
    <row r="22" spans="1:3" ht="15.75" customHeight="1">
      <c r="A22" s="34"/>
      <c r="B22" s="8"/>
      <c r="C22" s="35"/>
    </row>
    <row r="23" spans="1:3" ht="16.5" customHeight="1">
      <c r="A23" s="34"/>
      <c r="B23" s="8"/>
      <c r="C23" s="35"/>
    </row>
    <row r="24" spans="1:3" ht="21.75">
      <c r="A24" s="34"/>
      <c r="B24" s="8"/>
      <c r="C24" s="35"/>
    </row>
    <row r="25" spans="1:3" ht="21.75">
      <c r="A25" s="36"/>
      <c r="B25" s="6"/>
      <c r="C25" s="37"/>
    </row>
    <row r="26" spans="1:3" ht="25.5" customHeight="1">
      <c r="A26" s="28" t="s">
        <v>211</v>
      </c>
      <c r="B26" s="74" t="s">
        <v>189</v>
      </c>
      <c r="C26" s="75"/>
    </row>
    <row r="27" spans="1:3" ht="25.5" customHeight="1">
      <c r="A27" s="29" t="s">
        <v>212</v>
      </c>
      <c r="B27" s="60" t="s">
        <v>190</v>
      </c>
      <c r="C27" s="61"/>
    </row>
    <row r="28" spans="1:3" ht="25.5" customHeight="1">
      <c r="A28" s="30" t="s">
        <v>213</v>
      </c>
      <c r="B28" s="60" t="s">
        <v>191</v>
      </c>
      <c r="C28" s="61"/>
    </row>
    <row r="29" spans="1:3" ht="25.5" customHeight="1">
      <c r="A29" s="29" t="s">
        <v>214</v>
      </c>
      <c r="B29" s="60" t="s">
        <v>188</v>
      </c>
      <c r="C29" s="61"/>
    </row>
    <row r="30" spans="1:3" ht="25.5" customHeight="1">
      <c r="A30" s="29" t="s">
        <v>215</v>
      </c>
      <c r="B30" s="62">
        <v>41420.4375</v>
      </c>
      <c r="C30" s="63"/>
    </row>
    <row r="31" spans="1:3" ht="25.5" customHeight="1">
      <c r="A31" s="31" t="s">
        <v>186</v>
      </c>
      <c r="B31" s="33">
        <f>COUNTA('BÜYÜK ERKEK-START LİSTE'!D6:D353)</f>
        <v>31</v>
      </c>
      <c r="C31" s="32"/>
    </row>
    <row r="32" spans="1:3" ht="27.75" customHeight="1">
      <c r="A32" s="29"/>
      <c r="B32" s="7"/>
      <c r="C32" s="38"/>
    </row>
    <row r="33" spans="1:3" ht="33" customHeight="1">
      <c r="A33" s="39"/>
      <c r="B33" s="40"/>
      <c r="C33" s="41"/>
    </row>
  </sheetData>
  <sheetProtection/>
  <mergeCells count="8">
    <mergeCell ref="B29:C29"/>
    <mergeCell ref="B30:C30"/>
    <mergeCell ref="A1:C1"/>
    <mergeCell ref="A2:C2"/>
    <mergeCell ref="A19:C20"/>
    <mergeCell ref="B26:C26"/>
    <mergeCell ref="B27:C27"/>
    <mergeCell ref="B28:C28"/>
  </mergeCells>
  <printOptions horizontalCentered="1"/>
  <pageMargins left="0.65" right="0.25" top="0.49" bottom="0.27" header="0.31496062992125984" footer="0.17"/>
  <pageSetup horizontalDpi="600" verticalDpi="600" orientation="portrait" paperSize="9" scale="97"/>
  <drawing r:id="rId1"/>
</worksheet>
</file>

<file path=xl/worksheets/sheet10.xml><?xml version="1.0" encoding="utf-8"?>
<worksheet xmlns="http://schemas.openxmlformats.org/spreadsheetml/2006/main" xmlns:r="http://schemas.openxmlformats.org/officeDocument/2006/relationships">
  <dimension ref="A1:P92"/>
  <sheetViews>
    <sheetView zoomScaleSheetLayoutView="100" workbookViewId="0" topLeftCell="A1">
      <selection activeCell="G67" sqref="G67"/>
    </sheetView>
  </sheetViews>
  <sheetFormatPr defaultColWidth="9.125" defaultRowHeight="12.75"/>
  <cols>
    <col min="1" max="1" width="6.00390625" style="9" customWidth="1"/>
    <col min="2" max="2" width="9.125" style="9" customWidth="1"/>
    <col min="3" max="3" width="38.75390625" style="9" customWidth="1"/>
    <col min="4" max="4" width="35.125" style="9" customWidth="1"/>
    <col min="5" max="5" width="3.00390625" style="9" hidden="1" customWidth="1"/>
    <col min="6" max="7" width="13.375" style="9" customWidth="1"/>
    <col min="8" max="8" width="3.00390625" style="9" hidden="1" customWidth="1"/>
    <col min="9" max="16384" width="9.125" style="9" customWidth="1"/>
  </cols>
  <sheetData>
    <row r="1" spans="1:10" ht="15">
      <c r="A1" s="82" t="str">
        <f>'[2]GE-KAPAK'!A2</f>
        <v>Tükiye Atletizm Federasyonu
Kütahya Atletizm İl Temsilciliği</v>
      </c>
      <c r="B1" s="82"/>
      <c r="C1" s="82"/>
      <c r="D1" s="82"/>
      <c r="E1" s="82"/>
      <c r="F1" s="82"/>
      <c r="G1" s="82"/>
      <c r="H1" s="82"/>
      <c r="J1" s="10"/>
    </row>
    <row r="2" spans="1:8" ht="15">
      <c r="A2" s="83" t="str">
        <f>'[2]GE-KAPAK'!B26</f>
        <v>DAĞ KOŞUSU TÜRKİYE ŞAMPİYONASI 
YARIŞMA STATÜSÜ
(BALKAN DAĞ KOŞUSU – AVRUPA DAĞ KOŞUSU  MİLLİ TAKIM SEÇMESİ  )</v>
      </c>
      <c r="B2" s="83"/>
      <c r="C2" s="83"/>
      <c r="D2" s="83"/>
      <c r="E2" s="83"/>
      <c r="F2" s="83"/>
      <c r="G2" s="83"/>
      <c r="H2" s="83"/>
    </row>
    <row r="3" spans="1:9" ht="15">
      <c r="A3" s="84" t="str">
        <f>'[2]GE-KAPAK'!B29</f>
        <v>Kütahya-Gediz</v>
      </c>
      <c r="B3" s="84"/>
      <c r="C3" s="84"/>
      <c r="D3" s="84"/>
      <c r="E3" s="84"/>
      <c r="F3" s="84"/>
      <c r="G3" s="84"/>
      <c r="H3" s="84"/>
      <c r="I3" s="11"/>
    </row>
    <row r="4" spans="1:8" ht="12.75">
      <c r="A4" s="96" t="str">
        <f>'[2]GE-KAPAK'!B28</f>
        <v>Genç Erkekler</v>
      </c>
      <c r="B4" s="96"/>
      <c r="C4" s="96"/>
      <c r="D4" s="17" t="str">
        <f>'[2]GE-KAPAK'!B27</f>
        <v>8000 Metre</v>
      </c>
      <c r="E4" s="18"/>
      <c r="F4" s="86">
        <f>'[2]GE-KAPAK'!B30</f>
        <v>41420.430555555555</v>
      </c>
      <c r="G4" s="86"/>
      <c r="H4" s="86"/>
    </row>
    <row r="5" spans="1:16" s="14" customFormat="1" ht="33.75" customHeight="1">
      <c r="A5" s="12" t="s">
        <v>204</v>
      </c>
      <c r="B5" s="12" t="s">
        <v>205</v>
      </c>
      <c r="C5" s="12" t="s">
        <v>207</v>
      </c>
      <c r="D5" s="12" t="s">
        <v>209</v>
      </c>
      <c r="E5" s="12" t="s">
        <v>210</v>
      </c>
      <c r="F5" s="47" t="s">
        <v>206</v>
      </c>
      <c r="G5" s="12" t="s">
        <v>208</v>
      </c>
      <c r="H5" s="13" t="s">
        <v>216</v>
      </c>
      <c r="L5" s="15"/>
      <c r="M5" s="15"/>
      <c r="N5" s="15"/>
      <c r="O5" s="15"/>
      <c r="P5" s="15"/>
    </row>
    <row r="6" spans="1:10" ht="12.75">
      <c r="A6" s="53">
        <f>IF(B6&lt;&gt;"",1,"")</f>
        <v>1</v>
      </c>
      <c r="B6" s="54">
        <v>59</v>
      </c>
      <c r="C6" s="55" t="str">
        <f>IF(ISERROR(VLOOKUP(B6,'[2]GENÇ ERKEK-START'!$B$6:$F$145,2,0)),"",VLOOKUP(B6,'[2]GENÇ ERKEK-START'!$B$6:$F$145,2,0))</f>
        <v>NAİF BOZKURT</v>
      </c>
      <c r="D6" s="55" t="str">
        <f>IF(ISERROR(VLOOKUP(B6,'[2]GENÇ ERKEK-START'!$B$6:$F$145,3,0)),"",VLOOKUP(B6,'[2]GENÇ ERKEK-START'!$B$6:$F$145,3,0))</f>
        <v>BİTLİS</v>
      </c>
      <c r="E6" s="56" t="str">
        <f>IF(ISERROR(VLOOKUP(B6,'[2]GENÇ ERKEK-START'!$B$6:$F$45,4,0)),"",VLOOKUP(B6,'[2]GENÇ ERKEK-START'!$B$6:$F$45,4,0))</f>
        <v>GENÇ ERKEK</v>
      </c>
      <c r="F6" s="57">
        <f>IF(ISERROR(VLOOKUP($B6,'[2]GENÇ ERKEK-START'!$B$6:$F$145,5,0)),"",VLOOKUP($B6,'[2]GENÇ ERKEK-START'!$B$6:$F$145,5,0))</f>
        <v>34648</v>
      </c>
      <c r="G6" s="59">
        <v>3706</v>
      </c>
      <c r="H6" s="16">
        <f>IF(OR(G6="DQ",G6="DNF",G6="DNS"),"-",IF(B6&lt;&gt;"",IF(E6="F",0,1),""))</f>
        <v>1</v>
      </c>
      <c r="J6" s="10"/>
    </row>
    <row r="7" spans="1:10" ht="12.75">
      <c r="A7" s="53">
        <f>IF(B7&lt;&gt;"",A6+1,"")</f>
        <v>2</v>
      </c>
      <c r="B7" s="54">
        <v>53</v>
      </c>
      <c r="C7" s="55" t="str">
        <f>IF(ISERROR(VLOOKUP(B7,'[2]GENÇ ERKEK-START'!$B$6:$F$145,2,0)),"",VLOOKUP(B7,'[2]GENÇ ERKEK-START'!$B$6:$F$145,2,0))</f>
        <v>ŞEHMUS SARIHAN</v>
      </c>
      <c r="D7" s="55" t="str">
        <f>IF(ISERROR(VLOOKUP(B7,'[2]GENÇ ERKEK-START'!$B$6:$F$145,3,0)),"",VLOOKUP(B7,'[2]GENÇ ERKEK-START'!$B$6:$F$145,3,0))</f>
        <v>AĞRI</v>
      </c>
      <c r="E7" s="56" t="str">
        <f>IF(ISERROR(VLOOKUP(B7,'[2]GENÇ ERKEK-START'!$B$6:$F$45,4,0)),"",VLOOKUP(B7,'[2]GENÇ ERKEK-START'!$B$6:$F$45,4,0))</f>
        <v>GENÇ ERKEK</v>
      </c>
      <c r="F7" s="57">
        <f>IF(ISERROR(VLOOKUP($B7,'[2]GENÇ ERKEK-START'!$B$6:$F$145,5,0)),"",VLOOKUP($B7,'[2]GENÇ ERKEK-START'!$B$6:$F$145,5,0))</f>
        <v>35065</v>
      </c>
      <c r="G7" s="59">
        <v>3718</v>
      </c>
      <c r="H7" s="16">
        <f>IF(OR(G7="DQ",G7="DNF",G7="DNS"),"-",IF(B7&lt;&gt;"",IF(E7="F",H6,H6+1),""))</f>
        <v>2</v>
      </c>
      <c r="J7" s="10"/>
    </row>
    <row r="8" spans="1:10" ht="12.75">
      <c r="A8" s="53">
        <f aca="true" t="shared" si="0" ref="A8:A42">IF(B8&lt;&gt;"",A7+1,"")</f>
        <v>3</v>
      </c>
      <c r="B8" s="54">
        <v>52</v>
      </c>
      <c r="C8" s="55" t="str">
        <f>IF(ISERROR(VLOOKUP(B8,'[2]GENÇ ERKEK-START'!$B$6:$F$145,2,0)),"",VLOOKUP(B8,'[2]GENÇ ERKEK-START'!$B$6:$F$145,2,0))</f>
        <v>RAMAZAN KARAGÖZ</v>
      </c>
      <c r="D8" s="55" t="str">
        <f>IF(ISERROR(VLOOKUP(B8,'[2]GENÇ ERKEK-START'!$B$6:$F$145,3,0)),"",VLOOKUP(B8,'[2]GENÇ ERKEK-START'!$B$6:$F$145,3,0))</f>
        <v>AĞRI</v>
      </c>
      <c r="E8" s="56" t="str">
        <f>IF(ISERROR(VLOOKUP(B8,'[2]GENÇ ERKEK-START'!$B$6:$F$45,4,0)),"",VLOOKUP(B8,'[2]GENÇ ERKEK-START'!$B$6:$F$45,4,0))</f>
        <v>GENÇ ERKEK</v>
      </c>
      <c r="F8" s="57">
        <f>IF(ISERROR(VLOOKUP($B8,'[2]GENÇ ERKEK-START'!$B$6:$F$145,5,0)),"",VLOOKUP($B8,'[2]GENÇ ERKEK-START'!$B$6:$F$145,5,0))</f>
        <v>35531</v>
      </c>
      <c r="G8" s="59">
        <v>3801</v>
      </c>
      <c r="H8" s="16">
        <f aca="true" t="shared" si="1" ref="H8:H42">IF(OR(G8="DQ",G8="DNF",G8="DNS"),"-",IF(B8&lt;&gt;"",IF(E8="F",H7,H7+1),""))</f>
        <v>3</v>
      </c>
      <c r="J8" s="10"/>
    </row>
    <row r="9" spans="1:8" ht="12.75">
      <c r="A9" s="53">
        <f t="shared" si="0"/>
        <v>4</v>
      </c>
      <c r="B9" s="54">
        <v>51</v>
      </c>
      <c r="C9" s="55" t="str">
        <f>IF(ISERROR(VLOOKUP(B9,'[2]GENÇ ERKEK-START'!$B$6:$F$145,2,0)),"",VLOOKUP(B9,'[2]GENÇ ERKEK-START'!$B$6:$F$145,2,0))</f>
        <v>ÖMER TUNCER</v>
      </c>
      <c r="D9" s="55" t="str">
        <f>IF(ISERROR(VLOOKUP(B9,'[2]GENÇ ERKEK-START'!$B$6:$F$145,3,0)),"",VLOOKUP(B9,'[2]GENÇ ERKEK-START'!$B$6:$F$145,3,0))</f>
        <v>AĞRI</v>
      </c>
      <c r="E9" s="56" t="str">
        <f>IF(ISERROR(VLOOKUP(B9,'[2]GENÇ ERKEK-START'!$B$6:$F$45,4,0)),"",VLOOKUP(B9,'[2]GENÇ ERKEK-START'!$B$6:$F$45,4,0))</f>
        <v>GENÇ ERKEK</v>
      </c>
      <c r="F9" s="57">
        <f>IF(ISERROR(VLOOKUP($B9,'[2]GENÇ ERKEK-START'!$B$6:$F$145,5,0)),"",VLOOKUP($B9,'[2]GENÇ ERKEK-START'!$B$6:$F$145,5,0))</f>
        <v>35311</v>
      </c>
      <c r="G9" s="59">
        <v>3844</v>
      </c>
      <c r="H9" s="16">
        <f t="shared" si="1"/>
        <v>4</v>
      </c>
    </row>
    <row r="10" spans="1:8" ht="12.75">
      <c r="A10" s="53">
        <f t="shared" si="0"/>
        <v>5</v>
      </c>
      <c r="B10" s="54">
        <v>98</v>
      </c>
      <c r="C10" s="55" t="str">
        <f>IF(ISERROR(VLOOKUP(B10,'[2]GENÇ ERKEK-START'!$B$6:$F$145,2,0)),"",VLOOKUP(B10,'[2]GENÇ ERKEK-START'!$B$6:$F$145,2,0))</f>
        <v>ERCAN KISRIK</v>
      </c>
      <c r="D10" s="55" t="str">
        <f>IF(ISERROR(VLOOKUP(B10,'[2]GENÇ ERKEK-START'!$B$6:$F$145,3,0)),"",VLOOKUP(B10,'[2]GENÇ ERKEK-START'!$B$6:$F$145,3,0))</f>
        <v>SİİRT</v>
      </c>
      <c r="E10" s="56">
        <f>IF(ISERROR(VLOOKUP(B10,'[2]GENÇ ERKEK-START'!$B$6:$F$45,4,0)),"",VLOOKUP(B10,'[2]GENÇ ERKEK-START'!$B$6:$F$45,4,0))</f>
      </c>
      <c r="F10" s="57">
        <f>IF(ISERROR(VLOOKUP($B10,'[2]GENÇ ERKEK-START'!$B$6:$F$145,5,0)),"",VLOOKUP($B10,'[2]GENÇ ERKEK-START'!$B$6:$F$145,5,0))</f>
        <v>35170</v>
      </c>
      <c r="G10" s="59">
        <v>3922</v>
      </c>
      <c r="H10" s="16">
        <f t="shared" si="1"/>
        <v>5</v>
      </c>
    </row>
    <row r="11" spans="1:8" ht="12.75">
      <c r="A11" s="53">
        <f t="shared" si="0"/>
        <v>6</v>
      </c>
      <c r="B11" s="54">
        <v>74</v>
      </c>
      <c r="C11" s="55" t="str">
        <f>IF(ISERROR(VLOOKUP(B11,'[2]GENÇ ERKEK-START'!$B$6:$F$145,2,0)),"",VLOOKUP(B11,'[2]GENÇ ERKEK-START'!$B$6:$F$145,2,0))</f>
        <v>MUHAMMET CANAĞYÜREK</v>
      </c>
      <c r="D11" s="55" t="str">
        <f>IF(ISERROR(VLOOKUP(B11,'[2]GENÇ ERKEK-START'!$B$6:$F$145,3,0)),"",VLOOKUP(B11,'[2]GENÇ ERKEK-START'!$B$6:$F$145,3,0))</f>
        <v>ERZURUM</v>
      </c>
      <c r="E11" s="56" t="str">
        <f>IF(ISERROR(VLOOKUP(B11,'[2]GENÇ ERKEK-START'!$B$6:$F$45,4,0)),"",VLOOKUP(B11,'[2]GENÇ ERKEK-START'!$B$6:$F$45,4,0))</f>
        <v>GENÇ ERKEK</v>
      </c>
      <c r="F11" s="57">
        <f>IF(ISERROR(VLOOKUP($B11,'[2]GENÇ ERKEK-START'!$B$6:$F$145,5,0)),"",VLOOKUP($B11,'[2]GENÇ ERKEK-START'!$B$6:$F$145,5,0))</f>
        <v>34700</v>
      </c>
      <c r="G11" s="59">
        <v>3923</v>
      </c>
      <c r="H11" s="16">
        <f t="shared" si="1"/>
        <v>6</v>
      </c>
    </row>
    <row r="12" spans="1:8" ht="12.75">
      <c r="A12" s="53">
        <f t="shared" si="0"/>
        <v>7</v>
      </c>
      <c r="B12" s="54">
        <v>94</v>
      </c>
      <c r="C12" s="55" t="str">
        <f>IF(ISERROR(VLOOKUP(B12,'[2]GENÇ ERKEK-START'!$B$6:$F$145,2,0)),"",VLOOKUP(B12,'[2]GENÇ ERKEK-START'!$B$6:$F$145,2,0))</f>
        <v>TURGAY BAYRAM</v>
      </c>
      <c r="D12" s="55" t="str">
        <f>IF(ISERROR(VLOOKUP(B12,'[2]GENÇ ERKEK-START'!$B$6:$F$145,3,0)),"",VLOOKUP(B12,'[2]GENÇ ERKEK-START'!$B$6:$F$145,3,0))</f>
        <v>NEVŞEHİR</v>
      </c>
      <c r="E12" s="56">
        <f>IF(ISERROR(VLOOKUP(B12,'[2]GENÇ ERKEK-START'!$B$6:$F$45,4,0)),"",VLOOKUP(B12,'[2]GENÇ ERKEK-START'!$B$6:$F$45,4,0))</f>
      </c>
      <c r="F12" s="57">
        <f>IF(ISERROR(VLOOKUP($B12,'[2]GENÇ ERKEK-START'!$B$6:$F$145,5,0)),"",VLOOKUP($B12,'[2]GENÇ ERKEK-START'!$B$6:$F$145,5,0))</f>
        <v>34700</v>
      </c>
      <c r="G12" s="59">
        <v>3938</v>
      </c>
      <c r="H12" s="16">
        <f t="shared" si="1"/>
        <v>7</v>
      </c>
    </row>
    <row r="13" spans="1:8" ht="12.75">
      <c r="A13" s="53">
        <f t="shared" si="0"/>
        <v>8</v>
      </c>
      <c r="B13" s="54">
        <v>110</v>
      </c>
      <c r="C13" s="55" t="str">
        <f>IF(ISERROR(VLOOKUP(B13,'[2]GENÇ ERKEK-START'!$B$6:$F$145,2,0)),"",VLOOKUP(B13,'[2]GENÇ ERKEK-START'!$B$6:$F$145,2,0))</f>
        <v>RIDVAN  YILMAZ</v>
      </c>
      <c r="D13" s="55" t="str">
        <f>IF(ISERROR(VLOOKUP(B13,'[2]GENÇ ERKEK-START'!$B$6:$F$145,3,0)),"",VLOOKUP(B13,'[2]GENÇ ERKEK-START'!$B$6:$F$145,3,0))</f>
        <v>VAN</v>
      </c>
      <c r="E13" s="56">
        <f>IF(ISERROR(VLOOKUP(B13,'[2]GENÇ ERKEK-START'!$B$6:$F$45,4,0)),"",VLOOKUP(B13,'[2]GENÇ ERKEK-START'!$B$6:$F$45,4,0))</f>
      </c>
      <c r="F13" s="57">
        <f>IF(ISERROR(VLOOKUP($B13,'[2]GENÇ ERKEK-START'!$B$6:$F$145,5,0)),"",VLOOKUP($B13,'[2]GENÇ ERKEK-START'!$B$6:$F$145,5,0))</f>
        <v>35358</v>
      </c>
      <c r="G13" s="59">
        <v>3939</v>
      </c>
      <c r="H13" s="16">
        <f t="shared" si="1"/>
        <v>8</v>
      </c>
    </row>
    <row r="14" spans="1:8" ht="12.75">
      <c r="A14" s="53">
        <f t="shared" si="0"/>
        <v>9</v>
      </c>
      <c r="B14" s="54">
        <v>65</v>
      </c>
      <c r="C14" s="55" t="str">
        <f>IF(ISERROR(VLOOKUP(B14,'[2]GENÇ ERKEK-START'!$B$6:$F$145,2,0)),"",VLOOKUP(B14,'[2]GENÇ ERKEK-START'!$B$6:$F$145,2,0))</f>
        <v>UĞUR SUN</v>
      </c>
      <c r="D14" s="55" t="str">
        <f>IF(ISERROR(VLOOKUP(B14,'[2]GENÇ ERKEK-START'!$B$6:$F$145,3,0)),"",VLOOKUP(B14,'[2]GENÇ ERKEK-START'!$B$6:$F$145,3,0))</f>
        <v>BİTLİS</v>
      </c>
      <c r="E14" s="56" t="str">
        <f>IF(ISERROR(VLOOKUP(B14,'[2]GENÇ ERKEK-START'!$B$6:$F$45,4,0)),"",VLOOKUP(B14,'[2]GENÇ ERKEK-START'!$B$6:$F$45,4,0))</f>
        <v>GENÇ ERKEK</v>
      </c>
      <c r="F14" s="57">
        <f>IF(ISERROR(VLOOKUP($B14,'[2]GENÇ ERKEK-START'!$B$6:$F$145,5,0)),"",VLOOKUP($B14,'[2]GENÇ ERKEK-START'!$B$6:$F$145,5,0))</f>
        <v>34765</v>
      </c>
      <c r="G14" s="59">
        <v>4004</v>
      </c>
      <c r="H14" s="16">
        <f t="shared" si="1"/>
        <v>9</v>
      </c>
    </row>
    <row r="15" spans="1:8" ht="12.75">
      <c r="A15" s="53">
        <f t="shared" si="0"/>
        <v>10</v>
      </c>
      <c r="B15" s="54">
        <v>95</v>
      </c>
      <c r="C15" s="55" t="str">
        <f>IF(ISERROR(VLOOKUP(B15,'[2]GENÇ ERKEK-START'!$B$6:$F$145,2,0)),"",VLOOKUP(B15,'[2]GENÇ ERKEK-START'!$B$6:$F$145,2,0))</f>
        <v>ZAFER ERDOĞAN </v>
      </c>
      <c r="D15" s="55" t="str">
        <f>IF(ISERROR(VLOOKUP(B15,'[2]GENÇ ERKEK-START'!$B$6:$F$145,3,0)),"",VLOOKUP(B15,'[2]GENÇ ERKEK-START'!$B$6:$F$145,3,0))</f>
        <v>NİĞDE</v>
      </c>
      <c r="E15" s="56">
        <f>IF(ISERROR(VLOOKUP(B15,'[2]GENÇ ERKEK-START'!$B$6:$F$45,4,0)),"",VLOOKUP(B15,'[2]GENÇ ERKEK-START'!$B$6:$F$45,4,0))</f>
      </c>
      <c r="F15" s="57">
        <f>IF(ISERROR(VLOOKUP($B15,'[2]GENÇ ERKEK-START'!$B$6:$F$145,5,0)),"",VLOOKUP($B15,'[2]GENÇ ERKEK-START'!$B$6:$F$145,5,0))</f>
        <v>34779</v>
      </c>
      <c r="G15" s="59">
        <v>4007</v>
      </c>
      <c r="H15" s="16">
        <f t="shared" si="1"/>
        <v>10</v>
      </c>
    </row>
    <row r="16" spans="1:8" ht="12.75">
      <c r="A16" s="53">
        <f t="shared" si="0"/>
        <v>11</v>
      </c>
      <c r="B16" s="54">
        <v>60</v>
      </c>
      <c r="C16" s="55" t="str">
        <f>IF(ISERROR(VLOOKUP(B16,'[2]GENÇ ERKEK-START'!$B$6:$F$145,2,0)),"",VLOOKUP(B16,'[2]GENÇ ERKEK-START'!$B$6:$F$145,2,0))</f>
        <v>MUSA İŞLER</v>
      </c>
      <c r="D16" s="55" t="str">
        <f>IF(ISERROR(VLOOKUP(B16,'[2]GENÇ ERKEK-START'!$B$6:$F$145,3,0)),"",VLOOKUP(B16,'[2]GENÇ ERKEK-START'!$B$6:$F$145,3,0))</f>
        <v>BİTLİS</v>
      </c>
      <c r="E16" s="56" t="str">
        <f>IF(ISERROR(VLOOKUP(B16,'[2]GENÇ ERKEK-START'!$B$6:$F$45,4,0)),"",VLOOKUP(B16,'[2]GENÇ ERKEK-START'!$B$6:$F$45,4,0))</f>
        <v>GENÇ ERKEK</v>
      </c>
      <c r="F16" s="57">
        <f>IF(ISERROR(VLOOKUP($B16,'[2]GENÇ ERKEK-START'!$B$6:$F$145,5,0)),"",VLOOKUP($B16,'[2]GENÇ ERKEK-START'!$B$6:$F$145,5,0))</f>
        <v>35023</v>
      </c>
      <c r="G16" s="59"/>
      <c r="H16" s="16">
        <f t="shared" si="1"/>
        <v>11</v>
      </c>
    </row>
    <row r="17" spans="1:8" ht="18" customHeight="1">
      <c r="A17" s="53">
        <f t="shared" si="0"/>
        <v>12</v>
      </c>
      <c r="B17" s="54">
        <v>63</v>
      </c>
      <c r="C17" s="55" t="str">
        <f>IF(ISERROR(VLOOKUP(B17,'[2]GENÇ ERKEK-START'!$B$6:$F$145,2,0)),"",VLOOKUP(B17,'[2]GENÇ ERKEK-START'!$B$6:$F$145,2,0))</f>
        <v>YUNUS İNAN</v>
      </c>
      <c r="D17" s="55" t="str">
        <f>IF(ISERROR(VLOOKUP(B17,'[2]GENÇ ERKEK-START'!$B$6:$F$145,3,0)),"",VLOOKUP(B17,'[2]GENÇ ERKEK-START'!$B$6:$F$145,3,0))</f>
        <v>BİTLİS</v>
      </c>
      <c r="E17" s="56" t="str">
        <f>IF(ISERROR(VLOOKUP(B17,'[2]GENÇ ERKEK-START'!$B$6:$F$45,4,0)),"",VLOOKUP(B17,'[2]GENÇ ERKEK-START'!$B$6:$F$45,4,0))</f>
        <v>GENÇ ERKEK</v>
      </c>
      <c r="F17" s="57">
        <f>IF(ISERROR(VLOOKUP($B17,'[2]GENÇ ERKEK-START'!$B$6:$F$145,5,0)),"",VLOOKUP($B17,'[2]GENÇ ERKEK-START'!$B$6:$F$145,5,0))</f>
        <v>34943</v>
      </c>
      <c r="G17" s="59"/>
      <c r="H17" s="16">
        <f t="shared" si="1"/>
        <v>12</v>
      </c>
    </row>
    <row r="18" spans="1:8" ht="18" customHeight="1">
      <c r="A18" s="53">
        <f t="shared" si="0"/>
        <v>13</v>
      </c>
      <c r="B18" s="54">
        <v>71</v>
      </c>
      <c r="C18" s="55" t="str">
        <f>IF(ISERROR(VLOOKUP(B18,'[2]GENÇ ERKEK-START'!$B$6:$F$145,2,0)),"",VLOOKUP(B18,'[2]GENÇ ERKEK-START'!$B$6:$F$145,2,0))</f>
        <v>ONUR ARAS</v>
      </c>
      <c r="D18" s="55" t="str">
        <f>IF(ISERROR(VLOOKUP(B18,'[2]GENÇ ERKEK-START'!$B$6:$F$145,3,0)),"",VLOOKUP(B18,'[2]GENÇ ERKEK-START'!$B$6:$F$145,3,0))</f>
        <v>ERZURUM</v>
      </c>
      <c r="E18" s="56" t="str">
        <f>IF(ISERROR(VLOOKUP(B18,'[2]GENÇ ERKEK-START'!$B$6:$F$45,4,0)),"",VLOOKUP(B18,'[2]GENÇ ERKEK-START'!$B$6:$F$45,4,0))</f>
        <v>GENÇ ERKEK</v>
      </c>
      <c r="F18" s="57">
        <f>IF(ISERROR(VLOOKUP($B18,'[2]GENÇ ERKEK-START'!$B$6:$F$145,5,0)),"",VLOOKUP($B18,'[2]GENÇ ERKEK-START'!$B$6:$F$145,5,0))</f>
        <v>35221</v>
      </c>
      <c r="G18" s="59"/>
      <c r="H18" s="16">
        <f t="shared" si="1"/>
        <v>13</v>
      </c>
    </row>
    <row r="19" spans="1:8" ht="18" customHeight="1">
      <c r="A19" s="53">
        <f t="shared" si="0"/>
        <v>14</v>
      </c>
      <c r="B19" s="54">
        <v>58</v>
      </c>
      <c r="C19" s="55" t="str">
        <f>IF(ISERROR(VLOOKUP(B19,'[2]GENÇ ERKEK-START'!$B$6:$F$145,2,0)),"",VLOOKUP(B19,'[2]GENÇ ERKEK-START'!$B$6:$F$145,2,0))</f>
        <v>SADULLAH ERGÜN</v>
      </c>
      <c r="D19" s="55" t="str">
        <f>IF(ISERROR(VLOOKUP(B19,'[2]GENÇ ERKEK-START'!$B$6:$F$145,3,0)),"",VLOOKUP(B19,'[2]GENÇ ERKEK-START'!$B$6:$F$145,3,0))</f>
        <v>BİTLİS</v>
      </c>
      <c r="E19" s="56" t="str">
        <f>IF(ISERROR(VLOOKUP(B19,'[2]GENÇ ERKEK-START'!$B$6:$F$45,4,0)),"",VLOOKUP(B19,'[2]GENÇ ERKEK-START'!$B$6:$F$45,4,0))</f>
        <v>GENÇ ERKEK</v>
      </c>
      <c r="F19" s="57">
        <f>IF(ISERROR(VLOOKUP($B19,'[2]GENÇ ERKEK-START'!$B$6:$F$145,5,0)),"",VLOOKUP($B19,'[2]GENÇ ERKEK-START'!$B$6:$F$145,5,0))</f>
        <v>34497</v>
      </c>
      <c r="G19" s="59"/>
      <c r="H19" s="16">
        <f t="shared" si="1"/>
        <v>14</v>
      </c>
    </row>
    <row r="20" spans="1:8" ht="18" customHeight="1">
      <c r="A20" s="53">
        <f t="shared" si="0"/>
        <v>15</v>
      </c>
      <c r="B20" s="54">
        <v>106</v>
      </c>
      <c r="C20" s="55" t="str">
        <f>IF(ISERROR(VLOOKUP(B20,'[2]GENÇ ERKEK-START'!$B$6:$F$145,2,0)),"",VLOOKUP(B20,'[2]GENÇ ERKEK-START'!$B$6:$F$145,2,0))</f>
        <v>MAZLUM ÜNVER</v>
      </c>
      <c r="D20" s="55" t="str">
        <f>IF(ISERROR(VLOOKUP(B20,'[2]GENÇ ERKEK-START'!$B$6:$F$145,3,0)),"",VLOOKUP(B20,'[2]GENÇ ERKEK-START'!$B$6:$F$145,3,0))</f>
        <v>VAN</v>
      </c>
      <c r="E20" s="56">
        <f>IF(ISERROR(VLOOKUP(B20,'[2]GENÇ ERKEK-START'!$B$6:$F$45,4,0)),"",VLOOKUP(B20,'[2]GENÇ ERKEK-START'!$B$6:$F$45,4,0))</f>
      </c>
      <c r="F20" s="57">
        <f>IF(ISERROR(VLOOKUP($B20,'[2]GENÇ ERKEK-START'!$B$6:$F$145,5,0)),"",VLOOKUP($B20,'[2]GENÇ ERKEK-START'!$B$6:$F$145,5,0))</f>
        <v>34551</v>
      </c>
      <c r="G20" s="59"/>
      <c r="H20" s="16">
        <f t="shared" si="1"/>
        <v>15</v>
      </c>
    </row>
    <row r="21" spans="1:8" ht="18" customHeight="1">
      <c r="A21" s="53">
        <f t="shared" si="0"/>
        <v>16</v>
      </c>
      <c r="B21" s="54">
        <v>91</v>
      </c>
      <c r="C21" s="55" t="str">
        <f>IF(ISERROR(VLOOKUP(B21,'[2]GENÇ ERKEK-START'!$B$6:$F$145,2,0)),"",VLOOKUP(B21,'[2]GENÇ ERKEK-START'!$B$6:$F$145,2,0))</f>
        <v>Mustafa GÖKSEL</v>
      </c>
      <c r="D21" s="55" t="str">
        <f>IF(ISERROR(VLOOKUP(B21,'[2]GENÇ ERKEK-START'!$B$6:$F$145,3,0)),"",VLOOKUP(B21,'[2]GENÇ ERKEK-START'!$B$6:$F$145,3,0))</f>
        <v>KARAMAN</v>
      </c>
      <c r="E21" s="56">
        <f>IF(ISERROR(VLOOKUP(B21,'[2]GENÇ ERKEK-START'!$B$6:$F$45,4,0)),"",VLOOKUP(B21,'[2]GENÇ ERKEK-START'!$B$6:$F$45,4,0))</f>
      </c>
      <c r="F21" s="57">
        <f>IF(ISERROR(VLOOKUP($B21,'[2]GENÇ ERKEK-START'!$B$6:$F$145,5,0)),"",VLOOKUP($B21,'[2]GENÇ ERKEK-START'!$B$6:$F$145,5,0))</f>
        <v>35560</v>
      </c>
      <c r="G21" s="59"/>
      <c r="H21" s="16">
        <f t="shared" si="1"/>
        <v>16</v>
      </c>
    </row>
    <row r="22" spans="1:8" ht="18" customHeight="1">
      <c r="A22" s="53">
        <f t="shared" si="0"/>
        <v>17</v>
      </c>
      <c r="B22" s="54">
        <v>68</v>
      </c>
      <c r="C22" s="55" t="str">
        <f>IF(ISERROR(VLOOKUP(B22,'[2]GENÇ ERKEK-START'!$B$6:$F$145,2,0)),"",VLOOKUP(B22,'[2]GENÇ ERKEK-START'!$B$6:$F$145,2,0))</f>
        <v>FIRAT PİŞKET</v>
      </c>
      <c r="D22" s="55" t="str">
        <f>IF(ISERROR(VLOOKUP(B22,'[2]GENÇ ERKEK-START'!$B$6:$F$145,3,0)),"",VLOOKUP(B22,'[2]GENÇ ERKEK-START'!$B$6:$F$145,3,0))</f>
        <v>KARS</v>
      </c>
      <c r="E22" s="56">
        <f>IF(ISERROR(VLOOKUP(B22,'[2]GENÇ ERKEK-START'!$B$6:$F$45,4,0)),"",VLOOKUP(B22,'[2]GENÇ ERKEK-START'!$B$6:$F$45,4,0))</f>
        <v>0</v>
      </c>
      <c r="F22" s="57">
        <f>IF(ISERROR(VLOOKUP($B22,'[2]GENÇ ERKEK-START'!$B$6:$F$145,5,0)),"",VLOOKUP($B22,'[2]GENÇ ERKEK-START'!$B$6:$F$145,5,0))</f>
        <v>35071</v>
      </c>
      <c r="G22" s="59"/>
      <c r="H22" s="16">
        <f t="shared" si="1"/>
        <v>17</v>
      </c>
    </row>
    <row r="23" spans="1:8" ht="18" customHeight="1">
      <c r="A23" s="53">
        <f t="shared" si="0"/>
        <v>18</v>
      </c>
      <c r="B23" s="54">
        <v>64</v>
      </c>
      <c r="C23" s="55" t="str">
        <f>IF(ISERROR(VLOOKUP(B23,'[2]GENÇ ERKEK-START'!$B$6:$F$145,2,0)),"",VLOOKUP(B23,'[2]GENÇ ERKEK-START'!$B$6:$F$145,2,0))</f>
        <v>MUSTAFA İNAN</v>
      </c>
      <c r="D23" s="55" t="str">
        <f>IF(ISERROR(VLOOKUP(B23,'[2]GENÇ ERKEK-START'!$B$6:$F$145,3,0)),"",VLOOKUP(B23,'[2]GENÇ ERKEK-START'!$B$6:$F$145,3,0))</f>
        <v>BİTLİS</v>
      </c>
      <c r="E23" s="56" t="str">
        <f>IF(ISERROR(VLOOKUP(B23,'[2]GENÇ ERKEK-START'!$B$6:$F$45,4,0)),"",VLOOKUP(B23,'[2]GENÇ ERKEK-START'!$B$6:$F$45,4,0))</f>
        <v>GENÇ ERKEK</v>
      </c>
      <c r="F23" s="57">
        <f>IF(ISERROR(VLOOKUP($B23,'[2]GENÇ ERKEK-START'!$B$6:$F$145,5,0)),"",VLOOKUP($B23,'[2]GENÇ ERKEK-START'!$B$6:$F$145,5,0))</f>
        <v>34700</v>
      </c>
      <c r="G23" s="59"/>
      <c r="H23" s="16">
        <f t="shared" si="1"/>
        <v>18</v>
      </c>
    </row>
    <row r="24" spans="1:8" ht="18" customHeight="1">
      <c r="A24" s="53">
        <f t="shared" si="0"/>
        <v>19</v>
      </c>
      <c r="B24" s="54">
        <v>61</v>
      </c>
      <c r="C24" s="55" t="str">
        <f>IF(ISERROR(VLOOKUP(B24,'[2]GENÇ ERKEK-START'!$B$6:$F$145,2,0)),"",VLOOKUP(B24,'[2]GENÇ ERKEK-START'!$B$6:$F$145,2,0))</f>
        <v>MAHMUT DEMİR</v>
      </c>
      <c r="D24" s="55" t="str">
        <f>IF(ISERROR(VLOOKUP(B24,'[2]GENÇ ERKEK-START'!$B$6:$F$145,3,0)),"",VLOOKUP(B24,'[2]GENÇ ERKEK-START'!$B$6:$F$145,3,0))</f>
        <v>BİTLİS</v>
      </c>
      <c r="E24" s="56" t="str">
        <f>IF(ISERROR(VLOOKUP(B24,'[2]GENÇ ERKEK-START'!$B$6:$F$45,4,0)),"",VLOOKUP(B24,'[2]GENÇ ERKEK-START'!$B$6:$F$45,4,0))</f>
        <v>GENÇ ERKEK</v>
      </c>
      <c r="F24" s="57">
        <f>IF(ISERROR(VLOOKUP($B24,'[2]GENÇ ERKEK-START'!$B$6:$F$145,5,0)),"",VLOOKUP($B24,'[2]GENÇ ERKEK-START'!$B$6:$F$145,5,0))</f>
        <v>34597</v>
      </c>
      <c r="G24" s="59"/>
      <c r="H24" s="16">
        <f t="shared" si="1"/>
        <v>19</v>
      </c>
    </row>
    <row r="25" spans="1:8" ht="18" customHeight="1">
      <c r="A25" s="53">
        <f t="shared" si="0"/>
        <v>20</v>
      </c>
      <c r="B25" s="54">
        <v>109</v>
      </c>
      <c r="C25" s="55" t="str">
        <f>IF(ISERROR(VLOOKUP(B25,'[2]GENÇ ERKEK-START'!$B$6:$F$145,2,0)),"",VLOOKUP(B25,'[2]GENÇ ERKEK-START'!$B$6:$F$145,2,0))</f>
        <v>MEHMET ALİ ATMACA</v>
      </c>
      <c r="D25" s="55" t="str">
        <f>IF(ISERROR(VLOOKUP(B25,'[2]GENÇ ERKEK-START'!$B$6:$F$145,3,0)),"",VLOOKUP(B25,'[2]GENÇ ERKEK-START'!$B$6:$F$145,3,0))</f>
        <v>VAN</v>
      </c>
      <c r="E25" s="56">
        <f>IF(ISERROR(VLOOKUP(B25,'[2]GENÇ ERKEK-START'!$B$6:$F$45,4,0)),"",VLOOKUP(B25,'[2]GENÇ ERKEK-START'!$B$6:$F$45,4,0))</f>
      </c>
      <c r="F25" s="57">
        <f>IF(ISERROR(VLOOKUP($B25,'[2]GENÇ ERKEK-START'!$B$6:$F$145,5,0)),"",VLOOKUP($B25,'[2]GENÇ ERKEK-START'!$B$6:$F$145,5,0))</f>
        <v>34526</v>
      </c>
      <c r="G25" s="59"/>
      <c r="H25" s="16">
        <f t="shared" si="1"/>
        <v>20</v>
      </c>
    </row>
    <row r="26" spans="1:8" ht="18" customHeight="1">
      <c r="A26" s="53">
        <f t="shared" si="0"/>
        <v>21</v>
      </c>
      <c r="B26" s="54">
        <v>77</v>
      </c>
      <c r="C26" s="55" t="str">
        <f>IF(ISERROR(VLOOKUP(B26,'[2]GENÇ ERKEK-START'!$B$6:$F$145,2,0)),"",VLOOKUP(B26,'[2]GENÇ ERKEK-START'!$B$6:$F$145,2,0))</f>
        <v>ÖMER ŞENGÜL</v>
      </c>
      <c r="D26" s="55" t="str">
        <f>IF(ISERROR(VLOOKUP(B26,'[2]GENÇ ERKEK-START'!$B$6:$F$145,3,0)),"",VLOOKUP(B26,'[2]GENÇ ERKEK-START'!$B$6:$F$145,3,0))</f>
        <v>GÜMÜŞHANE</v>
      </c>
      <c r="E26" s="56" t="str">
        <f>IF(ISERROR(VLOOKUP(B26,'[2]GENÇ ERKEK-START'!$B$6:$F$45,4,0)),"",VLOOKUP(B26,'[2]GENÇ ERKEK-START'!$B$6:$F$45,4,0))</f>
        <v>GENÇ ERKEK</v>
      </c>
      <c r="F26" s="57">
        <f>IF(ISERROR(VLOOKUP($B26,'[2]GENÇ ERKEK-START'!$B$6:$F$145,5,0)),"",VLOOKUP($B26,'[2]GENÇ ERKEK-START'!$B$6:$F$145,5,0))</f>
        <v>35371</v>
      </c>
      <c r="G26" s="59"/>
      <c r="H26" s="16">
        <f t="shared" si="1"/>
        <v>21</v>
      </c>
    </row>
    <row r="27" spans="1:8" ht="18" customHeight="1">
      <c r="A27" s="53">
        <f t="shared" si="0"/>
        <v>22</v>
      </c>
      <c r="B27" s="54">
        <v>89</v>
      </c>
      <c r="C27" s="55" t="str">
        <f>IF(ISERROR(VLOOKUP(B27,'[2]GENÇ ERKEK-START'!$B$6:$F$145,2,0)),"",VLOOKUP(B27,'[2]GENÇ ERKEK-START'!$B$6:$F$145,2,0))</f>
        <v>Murat ÖZKEN</v>
      </c>
      <c r="D27" s="55" t="str">
        <f>IF(ISERROR(VLOOKUP(B27,'[2]GENÇ ERKEK-START'!$B$6:$F$145,3,0)),"",VLOOKUP(B27,'[2]GENÇ ERKEK-START'!$B$6:$F$145,3,0))</f>
        <v>KARAMAN</v>
      </c>
      <c r="E27" s="56" t="str">
        <f>IF(ISERROR(VLOOKUP(B27,'[2]GENÇ ERKEK-START'!$B$6:$F$45,4,0)),"",VLOOKUP(B27,'[2]GENÇ ERKEK-START'!$B$6:$F$45,4,0))</f>
        <v>GENÇ ERKEK</v>
      </c>
      <c r="F27" s="57">
        <f>IF(ISERROR(VLOOKUP($B27,'[2]GENÇ ERKEK-START'!$B$6:$F$145,5,0)),"",VLOOKUP($B27,'[2]GENÇ ERKEK-START'!$B$6:$F$145,5,0))</f>
        <v>35400</v>
      </c>
      <c r="G27" s="59"/>
      <c r="H27" s="16">
        <f t="shared" si="1"/>
        <v>22</v>
      </c>
    </row>
    <row r="28" spans="1:8" ht="18" customHeight="1">
      <c r="A28" s="53">
        <f t="shared" si="0"/>
        <v>23</v>
      </c>
      <c r="B28" s="54">
        <v>73</v>
      </c>
      <c r="C28" s="55" t="str">
        <f>IF(ISERROR(VLOOKUP(B28,'[2]GENÇ ERKEK-START'!$B$6:$F$145,2,0)),"",VLOOKUP(B28,'[2]GENÇ ERKEK-START'!$B$6:$F$145,2,0))</f>
        <v>CİHAT İLHAN</v>
      </c>
      <c r="D28" s="55" t="str">
        <f>IF(ISERROR(VLOOKUP(B28,'[2]GENÇ ERKEK-START'!$B$6:$F$145,3,0)),"",VLOOKUP(B28,'[2]GENÇ ERKEK-START'!$B$6:$F$145,3,0))</f>
        <v>ERZURUM</v>
      </c>
      <c r="E28" s="56" t="str">
        <f>IF(ISERROR(VLOOKUP(B28,'[2]GENÇ ERKEK-START'!$B$6:$F$45,4,0)),"",VLOOKUP(B28,'[2]GENÇ ERKEK-START'!$B$6:$F$45,4,0))</f>
        <v>GENÇ ERKEK</v>
      </c>
      <c r="F28" s="57">
        <f>IF(ISERROR(VLOOKUP($B28,'[2]GENÇ ERKEK-START'!$B$6:$F$145,5,0)),"",VLOOKUP($B28,'[2]GENÇ ERKEK-START'!$B$6:$F$145,5,0))</f>
        <v>35107</v>
      </c>
      <c r="G28" s="59"/>
      <c r="H28" s="16">
        <f t="shared" si="1"/>
        <v>23</v>
      </c>
    </row>
    <row r="29" spans="1:8" ht="18" customHeight="1">
      <c r="A29" s="53">
        <f t="shared" si="0"/>
        <v>24</v>
      </c>
      <c r="B29" s="54">
        <v>54</v>
      </c>
      <c r="C29" s="55" t="str">
        <f>IF(ISERROR(VLOOKUP(B29,'[2]GENÇ ERKEK-START'!$B$6:$F$145,2,0)),"",VLOOKUP(B29,'[2]GENÇ ERKEK-START'!$B$6:$F$145,2,0))</f>
        <v>AYHAN SAĞLAM</v>
      </c>
      <c r="D29" s="55" t="str">
        <f>IF(ISERROR(VLOOKUP(B29,'[2]GENÇ ERKEK-START'!$B$6:$F$145,3,0)),"",VLOOKUP(B29,'[2]GENÇ ERKEK-START'!$B$6:$F$145,3,0))</f>
        <v>AKSARAY</v>
      </c>
      <c r="E29" s="56" t="str">
        <f>IF(ISERROR(VLOOKUP(B29,'[2]GENÇ ERKEK-START'!$B$6:$F$45,4,0)),"",VLOOKUP(B29,'[2]GENÇ ERKEK-START'!$B$6:$F$45,4,0))</f>
        <v>GENÇ ERKEK</v>
      </c>
      <c r="F29" s="57">
        <f>IF(ISERROR(VLOOKUP($B29,'[2]GENÇ ERKEK-START'!$B$6:$F$145,5,0)),"",VLOOKUP($B29,'[2]GENÇ ERKEK-START'!$B$6:$F$145,5,0))</f>
        <v>34791</v>
      </c>
      <c r="G29" s="59"/>
      <c r="H29" s="16">
        <f t="shared" si="1"/>
        <v>24</v>
      </c>
    </row>
    <row r="30" spans="1:8" ht="18" customHeight="1">
      <c r="A30" s="53">
        <f t="shared" si="0"/>
        <v>25</v>
      </c>
      <c r="B30" s="54">
        <v>96</v>
      </c>
      <c r="C30" s="55" t="str">
        <f>IF(ISERROR(VLOOKUP(B30,'[2]GENÇ ERKEK-START'!$B$6:$F$145,2,0)),"",VLOOKUP(B30,'[2]GENÇ ERKEK-START'!$B$6:$F$145,2,0))</f>
        <v>ÖMER USLUER</v>
      </c>
      <c r="D30" s="55" t="str">
        <f>IF(ISERROR(VLOOKUP(B30,'[2]GENÇ ERKEK-START'!$B$6:$F$145,3,0)),"",VLOOKUP(B30,'[2]GENÇ ERKEK-START'!$B$6:$F$145,3,0))</f>
        <v>NİĞDE</v>
      </c>
      <c r="E30" s="56">
        <f>IF(ISERROR(VLOOKUP(B30,'[2]GENÇ ERKEK-START'!$B$6:$F$45,4,0)),"",VLOOKUP(B30,'[2]GENÇ ERKEK-START'!$B$6:$F$45,4,0))</f>
      </c>
      <c r="F30" s="57">
        <f>IF(ISERROR(VLOOKUP($B30,'[2]GENÇ ERKEK-START'!$B$6:$F$145,5,0)),"",VLOOKUP($B30,'[2]GENÇ ERKEK-START'!$B$6:$F$145,5,0))</f>
        <v>35662</v>
      </c>
      <c r="G30" s="59"/>
      <c r="H30" s="16">
        <f t="shared" si="1"/>
        <v>25</v>
      </c>
    </row>
    <row r="31" spans="1:8" ht="18" customHeight="1">
      <c r="A31" s="53">
        <f t="shared" si="0"/>
        <v>26</v>
      </c>
      <c r="B31" s="54">
        <v>102</v>
      </c>
      <c r="C31" s="55" t="str">
        <f>IF(ISERROR(VLOOKUP(B31,'[2]GENÇ ERKEK-START'!$B$6:$F$145,2,0)),"",VLOOKUP(B31,'[2]GENÇ ERKEK-START'!$B$6:$F$145,2,0))</f>
        <v>MEHMETCAN KEŞLİ</v>
      </c>
      <c r="D31" s="55" t="str">
        <f>IF(ISERROR(VLOOKUP(B31,'[2]GENÇ ERKEK-START'!$B$6:$F$145,3,0)),"",VLOOKUP(B31,'[2]GENÇ ERKEK-START'!$B$6:$F$145,3,0))</f>
        <v>SİİRT</v>
      </c>
      <c r="E31" s="56">
        <f>IF(ISERROR(VLOOKUP(B31,'[2]GENÇ ERKEK-START'!$B$6:$F$45,4,0)),"",VLOOKUP(B31,'[2]GENÇ ERKEK-START'!$B$6:$F$45,4,0))</f>
      </c>
      <c r="F31" s="57">
        <f>IF(ISERROR(VLOOKUP($B31,'[2]GENÇ ERKEK-START'!$B$6:$F$145,5,0)),"",VLOOKUP($B31,'[2]GENÇ ERKEK-START'!$B$6:$F$145,5,0))</f>
        <v>34731</v>
      </c>
      <c r="G31" s="59"/>
      <c r="H31" s="16">
        <f t="shared" si="1"/>
        <v>26</v>
      </c>
    </row>
    <row r="32" spans="1:8" ht="18" customHeight="1">
      <c r="A32" s="53">
        <f t="shared" si="0"/>
        <v>27</v>
      </c>
      <c r="B32" s="54">
        <v>86</v>
      </c>
      <c r="C32" s="55" t="str">
        <f>IF(ISERROR(VLOOKUP(B32,'[2]GENÇ ERKEK-START'!$B$6:$F$145,2,0)),"",VLOOKUP(B32,'[2]GENÇ ERKEK-START'!$B$6:$F$145,2,0))</f>
        <v>GÜVEN SEKENDUR</v>
      </c>
      <c r="D32" s="55" t="str">
        <f>IF(ISERROR(VLOOKUP(B32,'[2]GENÇ ERKEK-START'!$B$6:$F$145,3,0)),"",VLOOKUP(B32,'[2]GENÇ ERKEK-START'!$B$6:$F$145,3,0))</f>
        <v>İSTANBUL</v>
      </c>
      <c r="E32" s="56" t="str">
        <f>IF(ISERROR(VLOOKUP(B32,'[2]GENÇ ERKEK-START'!$B$6:$F$45,4,0)),"",VLOOKUP(B32,'[2]GENÇ ERKEK-START'!$B$6:$F$45,4,0))</f>
        <v>GENÇ ERKEK</v>
      </c>
      <c r="F32" s="57">
        <f>IF(ISERROR(VLOOKUP($B32,'[2]GENÇ ERKEK-START'!$B$6:$F$145,5,0)),"",VLOOKUP($B32,'[2]GENÇ ERKEK-START'!$B$6:$F$145,5,0))</f>
        <v>1995</v>
      </c>
      <c r="G32" s="59"/>
      <c r="H32" s="16">
        <f t="shared" si="1"/>
        <v>27</v>
      </c>
    </row>
    <row r="33" spans="1:8" ht="18" customHeight="1">
      <c r="A33" s="53">
        <f t="shared" si="0"/>
        <v>28</v>
      </c>
      <c r="B33" s="54">
        <v>75</v>
      </c>
      <c r="C33" s="55" t="str">
        <f>IF(ISERROR(VLOOKUP(B33,'[2]GENÇ ERKEK-START'!$B$6:$F$145,2,0)),"",VLOOKUP(B33,'[2]GENÇ ERKEK-START'!$B$6:$F$145,2,0))</f>
        <v>METİN ELMAS</v>
      </c>
      <c r="D33" s="55" t="str">
        <f>IF(ISERROR(VLOOKUP(B33,'[2]GENÇ ERKEK-START'!$B$6:$F$145,3,0)),"",VLOOKUP(B33,'[2]GENÇ ERKEK-START'!$B$6:$F$145,3,0))</f>
        <v>GAZİANTEP</v>
      </c>
      <c r="E33" s="56" t="str">
        <f>IF(ISERROR(VLOOKUP(B33,'[2]GENÇ ERKEK-START'!$B$6:$F$45,4,0)),"",VLOOKUP(B33,'[2]GENÇ ERKEK-START'!$B$6:$F$45,4,0))</f>
        <v>GENÇ ERKEK</v>
      </c>
      <c r="F33" s="57">
        <f>IF(ISERROR(VLOOKUP($B33,'[2]GENÇ ERKEK-START'!$B$6:$F$145,5,0)),"",VLOOKUP($B33,'[2]GENÇ ERKEK-START'!$B$6:$F$145,5,0))</f>
        <v>34383</v>
      </c>
      <c r="G33" s="59"/>
      <c r="H33" s="16">
        <f t="shared" si="1"/>
        <v>28</v>
      </c>
    </row>
    <row r="34" spans="1:8" ht="18" customHeight="1">
      <c r="A34" s="53">
        <f t="shared" si="0"/>
        <v>29</v>
      </c>
      <c r="B34" s="54">
        <v>88</v>
      </c>
      <c r="C34" s="55" t="str">
        <f>IF(ISERROR(VLOOKUP(B34,'[2]GENÇ ERKEK-START'!$B$6:$F$145,2,0)),"",VLOOKUP(B34,'[2]GENÇ ERKEK-START'!$B$6:$F$145,2,0))</f>
        <v>SERKAN TAŞKIRAN</v>
      </c>
      <c r="D34" s="55" t="str">
        <f>IF(ISERROR(VLOOKUP(B34,'[2]GENÇ ERKEK-START'!$B$6:$F$145,3,0)),"",VLOOKUP(B34,'[2]GENÇ ERKEK-START'!$B$6:$F$145,3,0))</f>
        <v>İSTANBUL</v>
      </c>
      <c r="E34" s="56" t="str">
        <f>IF(ISERROR(VLOOKUP(B34,'[2]GENÇ ERKEK-START'!$B$6:$F$45,4,0)),"",VLOOKUP(B34,'[2]GENÇ ERKEK-START'!$B$6:$F$45,4,0))</f>
        <v>GENÇ ERKEK</v>
      </c>
      <c r="F34" s="57">
        <f>IF(ISERROR(VLOOKUP($B34,'[2]GENÇ ERKEK-START'!$B$6:$F$145,5,0)),"",VLOOKUP($B34,'[2]GENÇ ERKEK-START'!$B$6:$F$145,5,0))</f>
        <v>35555</v>
      </c>
      <c r="G34" s="59"/>
      <c r="H34" s="16">
        <f t="shared" si="1"/>
        <v>29</v>
      </c>
    </row>
    <row r="35" spans="1:8" ht="18" customHeight="1">
      <c r="A35" s="53">
        <f t="shared" si="0"/>
        <v>30</v>
      </c>
      <c r="B35" s="54">
        <v>111</v>
      </c>
      <c r="C35" s="55" t="str">
        <f>IF(ISERROR(VLOOKUP(B35,'[2]GENÇ ERKEK-START'!$B$6:$F$145,2,0)),"",VLOOKUP(B35,'[2]GENÇ ERKEK-START'!$B$6:$F$145,2,0))</f>
        <v>SEDAT SAP</v>
      </c>
      <c r="D35" s="55" t="str">
        <f>IF(ISERROR(VLOOKUP(B35,'[2]GENÇ ERKEK-START'!$B$6:$F$145,3,0)),"",VLOOKUP(B35,'[2]GENÇ ERKEK-START'!$B$6:$F$145,3,0))</f>
        <v>MUŞ</v>
      </c>
      <c r="E35" s="56">
        <f>IF(ISERROR(VLOOKUP(B35,'[2]GENÇ ERKEK-START'!$B$6:$F$45,4,0)),"",VLOOKUP(B35,'[2]GENÇ ERKEK-START'!$B$6:$F$45,4,0))</f>
      </c>
      <c r="F35" s="57">
        <f>IF(ISERROR(VLOOKUP($B35,'[2]GENÇ ERKEK-START'!$B$6:$F$145,5,0)),"",VLOOKUP($B35,'[2]GENÇ ERKEK-START'!$B$6:$F$145,5,0))</f>
        <v>34486</v>
      </c>
      <c r="G35" s="59"/>
      <c r="H35" s="16">
        <f t="shared" si="1"/>
        <v>30</v>
      </c>
    </row>
    <row r="36" spans="1:8" ht="18" customHeight="1">
      <c r="A36" s="53">
        <f t="shared" si="0"/>
        <v>31</v>
      </c>
      <c r="B36" s="54">
        <v>104</v>
      </c>
      <c r="C36" s="55" t="str">
        <f>IF(ISERROR(VLOOKUP(B36,'[2]GENÇ ERKEK-START'!$B$6:$F$145,2,0)),"",VLOOKUP(B36,'[2]GENÇ ERKEK-START'!$B$6:$F$145,2,0))</f>
        <v>ÇEKDAR KAÇAR</v>
      </c>
      <c r="D36" s="55" t="str">
        <f>IF(ISERROR(VLOOKUP(B36,'[2]GENÇ ERKEK-START'!$B$6:$F$145,3,0)),"",VLOOKUP(B36,'[2]GENÇ ERKEK-START'!$B$6:$F$145,3,0))</f>
        <v>SİİRT</v>
      </c>
      <c r="E36" s="56">
        <f>IF(ISERROR(VLOOKUP(B36,'[2]GENÇ ERKEK-START'!$B$6:$F$45,4,0)),"",VLOOKUP(B36,'[2]GENÇ ERKEK-START'!$B$6:$F$45,4,0))</f>
      </c>
      <c r="F36" s="57">
        <f>IF(ISERROR(VLOOKUP($B36,'[2]GENÇ ERKEK-START'!$B$6:$F$145,5,0)),"",VLOOKUP($B36,'[2]GENÇ ERKEK-START'!$B$6:$F$145,5,0))</f>
        <v>34856</v>
      </c>
      <c r="G36" s="59"/>
      <c r="H36" s="16">
        <f t="shared" si="1"/>
        <v>31</v>
      </c>
    </row>
    <row r="37" spans="1:8" ht="18" customHeight="1">
      <c r="A37" s="53">
        <f t="shared" si="0"/>
        <v>32</v>
      </c>
      <c r="B37" s="54">
        <v>62</v>
      </c>
      <c r="C37" s="55" t="str">
        <f>IF(ISERROR(VLOOKUP(B37,'[2]GENÇ ERKEK-START'!$B$6:$F$145,2,0)),"",VLOOKUP(B37,'[2]GENÇ ERKEK-START'!$B$6:$F$145,2,0))</f>
        <v>ABDULLAH KIZILGÜL</v>
      </c>
      <c r="D37" s="55" t="str">
        <f>IF(ISERROR(VLOOKUP(B37,'[2]GENÇ ERKEK-START'!$B$6:$F$145,3,0)),"",VLOOKUP(B37,'[2]GENÇ ERKEK-START'!$B$6:$F$145,3,0))</f>
        <v>BİTLİS</v>
      </c>
      <c r="E37" s="56" t="str">
        <f>IF(ISERROR(VLOOKUP(B37,'[2]GENÇ ERKEK-START'!$B$6:$F$45,4,0)),"",VLOOKUP(B37,'[2]GENÇ ERKEK-START'!$B$6:$F$45,4,0))</f>
        <v>GENÇ ERKEK</v>
      </c>
      <c r="F37" s="57">
        <f>IF(ISERROR(VLOOKUP($B37,'[2]GENÇ ERKEK-START'!$B$6:$F$145,5,0)),"",VLOOKUP($B37,'[2]GENÇ ERKEK-START'!$B$6:$F$145,5,0))</f>
        <v>35211</v>
      </c>
      <c r="G37" s="59"/>
      <c r="H37" s="16">
        <f t="shared" si="1"/>
        <v>32</v>
      </c>
    </row>
    <row r="38" spans="1:8" ht="18" customHeight="1">
      <c r="A38" s="53">
        <f t="shared" si="0"/>
        <v>33</v>
      </c>
      <c r="B38" s="54">
        <v>67</v>
      </c>
      <c r="C38" s="55" t="str">
        <f>IF(ISERROR(VLOOKUP(B38,'[2]GENÇ ERKEK-START'!$B$6:$F$145,2,0)),"",VLOOKUP(B38,'[2]GENÇ ERKEK-START'!$B$6:$F$145,2,0))</f>
        <v>İSMAİL BAĞ</v>
      </c>
      <c r="D38" s="55" t="str">
        <f>IF(ISERROR(VLOOKUP(B38,'[2]GENÇ ERKEK-START'!$B$6:$F$145,3,0)),"",VLOOKUP(B38,'[2]GENÇ ERKEK-START'!$B$6:$F$145,3,0))</f>
        <v>KARS</v>
      </c>
      <c r="E38" s="56">
        <f>IF(ISERROR(VLOOKUP(B38,'[2]GENÇ ERKEK-START'!$B$6:$F$45,4,0)),"",VLOOKUP(B38,'[2]GENÇ ERKEK-START'!$B$6:$F$45,4,0))</f>
        <v>0</v>
      </c>
      <c r="F38" s="57">
        <f>IF(ISERROR(VLOOKUP($B38,'[2]GENÇ ERKEK-START'!$B$6:$F$145,5,0)),"",VLOOKUP($B38,'[2]GENÇ ERKEK-START'!$B$6:$F$145,5,0))</f>
        <v>34731</v>
      </c>
      <c r="G38" s="59"/>
      <c r="H38" s="16">
        <f t="shared" si="1"/>
        <v>33</v>
      </c>
    </row>
    <row r="39" spans="1:8" ht="18" customHeight="1">
      <c r="A39" s="53">
        <f t="shared" si="0"/>
        <v>34</v>
      </c>
      <c r="B39" s="54">
        <v>72</v>
      </c>
      <c r="C39" s="55" t="str">
        <f>IF(ISERROR(VLOOKUP(B39,'[2]GENÇ ERKEK-START'!$B$6:$F$145,2,0)),"",VLOOKUP(B39,'[2]GENÇ ERKEK-START'!$B$6:$F$145,2,0))</f>
        <v>AYKUT TAŞÇI</v>
      </c>
      <c r="D39" s="55" t="str">
        <f>IF(ISERROR(VLOOKUP(B39,'[2]GENÇ ERKEK-START'!$B$6:$F$145,3,0)),"",VLOOKUP(B39,'[2]GENÇ ERKEK-START'!$B$6:$F$145,3,0))</f>
        <v>ERZURUM</v>
      </c>
      <c r="E39" s="56" t="str">
        <f>IF(ISERROR(VLOOKUP(B39,'[2]GENÇ ERKEK-START'!$B$6:$F$45,4,0)),"",VLOOKUP(B39,'[2]GENÇ ERKEK-START'!$B$6:$F$45,4,0))</f>
        <v>GENÇ ERKEK</v>
      </c>
      <c r="F39" s="57">
        <f>IF(ISERROR(VLOOKUP($B39,'[2]GENÇ ERKEK-START'!$B$6:$F$145,5,0)),"",VLOOKUP($B39,'[2]GENÇ ERKEK-START'!$B$6:$F$145,5,0))</f>
        <v>34709</v>
      </c>
      <c r="G39" s="59"/>
      <c r="H39" s="16">
        <f t="shared" si="1"/>
        <v>34</v>
      </c>
    </row>
    <row r="40" spans="1:8" ht="18" customHeight="1">
      <c r="A40" s="53">
        <f t="shared" si="0"/>
        <v>35</v>
      </c>
      <c r="B40" s="54">
        <v>90</v>
      </c>
      <c r="C40" s="55" t="str">
        <f>IF(ISERROR(VLOOKUP(B40,'[2]GENÇ ERKEK-START'!$B$6:$F$145,2,0)),"",VLOOKUP(B40,'[2]GENÇ ERKEK-START'!$B$6:$F$145,2,0))</f>
        <v>Mustafa VURAL</v>
      </c>
      <c r="D40" s="55" t="str">
        <f>IF(ISERROR(VLOOKUP(B40,'[2]GENÇ ERKEK-START'!$B$6:$F$145,3,0)),"",VLOOKUP(B40,'[2]GENÇ ERKEK-START'!$B$6:$F$145,3,0))</f>
        <v>KARAMAN</v>
      </c>
      <c r="E40" s="56" t="str">
        <f>IF(ISERROR(VLOOKUP(B40,'[2]GENÇ ERKEK-START'!$B$6:$F$45,4,0)),"",VLOOKUP(B40,'[2]GENÇ ERKEK-START'!$B$6:$F$45,4,0))</f>
        <v>GENÇ ERKEK</v>
      </c>
      <c r="F40" s="57">
        <f>IF(ISERROR(VLOOKUP($B40,'[2]GENÇ ERKEK-START'!$B$6:$F$145,5,0)),"",VLOOKUP($B40,'[2]GENÇ ERKEK-START'!$B$6:$F$145,5,0))</f>
        <v>35696</v>
      </c>
      <c r="G40" s="59"/>
      <c r="H40" s="16">
        <f t="shared" si="1"/>
        <v>35</v>
      </c>
    </row>
    <row r="41" spans="1:8" ht="18" customHeight="1">
      <c r="A41" s="53">
        <f t="shared" si="0"/>
        <v>36</v>
      </c>
      <c r="B41" s="54">
        <v>81</v>
      </c>
      <c r="C41" s="55" t="str">
        <f>IF(ISERROR(VLOOKUP(B41,'[2]GENÇ ERKEK-START'!$B$6:$F$145,2,0)),"",VLOOKUP(B41,'[2]GENÇ ERKEK-START'!$B$6:$F$145,2,0))</f>
        <v>İSA ÖZÇELİK</v>
      </c>
      <c r="D41" s="55" t="str">
        <f>IF(ISERROR(VLOOKUP(B41,'[2]GENÇ ERKEK-START'!$B$6:$F$145,3,0)),"",VLOOKUP(B41,'[2]GENÇ ERKEK-START'!$B$6:$F$145,3,0))</f>
        <v>HATAY</v>
      </c>
      <c r="E41" s="56" t="str">
        <f>IF(ISERROR(VLOOKUP(B41,'[2]GENÇ ERKEK-START'!$B$6:$F$45,4,0)),"",VLOOKUP(B41,'[2]GENÇ ERKEK-START'!$B$6:$F$45,4,0))</f>
        <v>GENÇ ERKEK</v>
      </c>
      <c r="F41" s="57">
        <f>IF(ISERROR(VLOOKUP($B41,'[2]GENÇ ERKEK-START'!$B$6:$F$145,5,0)),"",VLOOKUP($B41,'[2]GENÇ ERKEK-START'!$B$6:$F$145,5,0))</f>
        <v>34414</v>
      </c>
      <c r="G41" s="59"/>
      <c r="H41" s="16">
        <f t="shared" si="1"/>
        <v>36</v>
      </c>
    </row>
    <row r="42" spans="1:8" ht="18.75" customHeight="1">
      <c r="A42" s="53">
        <f t="shared" si="0"/>
        <v>37</v>
      </c>
      <c r="B42" s="54">
        <v>66</v>
      </c>
      <c r="C42" s="55" t="str">
        <f>IF(ISERROR(VLOOKUP(B42,'[2]GENÇ ERKEK-START'!$B$6:$F$145,2,0)),"",VLOOKUP(B42,'[2]GENÇ ERKEK-START'!$B$6:$F$145,2,0))</f>
        <v>FETİ UYANIK</v>
      </c>
      <c r="D42" s="55" t="str">
        <f>IF(ISERROR(VLOOKUP(B42,'[2]GENÇ ERKEK-START'!$B$6:$F$145,3,0)),"",VLOOKUP(B42,'[2]GENÇ ERKEK-START'!$B$6:$F$145,3,0))</f>
        <v>BİTLİS</v>
      </c>
      <c r="E42" s="56">
        <f>IF(ISERROR(VLOOKUP(B42,'[2]GENÇ ERKEK-START'!$B$6:$F$45,4,0)),"",VLOOKUP(B42,'[2]GENÇ ERKEK-START'!$B$6:$F$45,4,0))</f>
      </c>
      <c r="F42" s="57">
        <f>IF(ISERROR(VLOOKUP($B42,'[2]GENÇ ERKEK-START'!$B$6:$F$145,5,0)),"",VLOOKUP($B42,'[2]GENÇ ERKEK-START'!$B$6:$F$145,5,0))</f>
        <v>0</v>
      </c>
      <c r="G42" s="59"/>
      <c r="H42" s="16">
        <f t="shared" si="1"/>
        <v>37</v>
      </c>
    </row>
    <row r="43" spans="1:7" ht="18.75" customHeight="1">
      <c r="A43" s="53">
        <f>IF(B43&lt;&gt;"",A42+1,"")</f>
        <v>38</v>
      </c>
      <c r="B43" s="54">
        <v>97</v>
      </c>
      <c r="C43" s="55" t="str">
        <f>IF(ISERROR(VLOOKUP(B43,'[2]GENÇ ERKEK-START'!$B$6:$F$145,2,0)),"",VLOOKUP(B43,'[2]GENÇ ERKEK-START'!$B$6:$F$145,2,0))</f>
        <v>DELİL KAYA</v>
      </c>
      <c r="D43" s="55" t="str">
        <f>IF(ISERROR(VLOOKUP(B43,'[2]GENÇ ERKEK-START'!$B$6:$F$145,3,0)),"",VLOOKUP(B43,'[2]GENÇ ERKEK-START'!$B$6:$F$145,3,0))</f>
        <v>SİİRT</v>
      </c>
      <c r="E43" s="56">
        <f>IF(ISERROR(VLOOKUP(B43,'[2]GENÇ ERKEK-START'!$B$6:$F$45,4,0)),"",VLOOKUP(B43,'[2]GENÇ ERKEK-START'!$B$6:$F$45,4,0))</f>
      </c>
      <c r="F43" s="57">
        <f>IF(ISERROR(VLOOKUP($B43,'[2]GENÇ ERKEK-START'!$B$6:$F$145,5,0)),"",VLOOKUP($B43,'[2]GENÇ ERKEK-START'!$B$6:$F$145,5,0))</f>
        <v>35125</v>
      </c>
      <c r="G43" s="59"/>
    </row>
    <row r="44" spans="1:7" ht="18.75" customHeight="1">
      <c r="A44" s="53">
        <f>IF(B44&lt;&gt;"",A43+1,"")</f>
        <v>39</v>
      </c>
      <c r="B44" s="54">
        <v>78</v>
      </c>
      <c r="C44" s="55" t="str">
        <f>IF(ISERROR(VLOOKUP(B44,'[2]GENÇ ERKEK-START'!$B$6:$F$145,2,0)),"",VLOOKUP(B44,'[2]GENÇ ERKEK-START'!$B$6:$F$145,2,0))</f>
        <v>ONUR BİLGİN</v>
      </c>
      <c r="D44" s="55" t="str">
        <f>IF(ISERROR(VLOOKUP(B44,'[2]GENÇ ERKEK-START'!$B$6:$F$145,3,0)),"",VLOOKUP(B44,'[2]GENÇ ERKEK-START'!$B$6:$F$145,3,0))</f>
        <v>GÜMÜŞHANE</v>
      </c>
      <c r="E44" s="56" t="str">
        <f>IF(ISERROR(VLOOKUP(B44,'[2]GENÇ ERKEK-START'!$B$6:$F$45,4,0)),"",VLOOKUP(B44,'[2]GENÇ ERKEK-START'!$B$6:$F$45,4,0))</f>
        <v>GENÇ ERKEK</v>
      </c>
      <c r="F44" s="57">
        <f>IF(ISERROR(VLOOKUP($B44,'[2]GENÇ ERKEK-START'!$B$6:$F$145,5,0)),"",VLOOKUP($B44,'[2]GENÇ ERKEK-START'!$B$6:$F$145,5,0))</f>
        <v>35575</v>
      </c>
      <c r="G44" s="59"/>
    </row>
    <row r="45" spans="1:7" ht="18.75" customHeight="1">
      <c r="A45" s="53">
        <f>IF(B45&lt;&gt;"",A44+1,"")</f>
        <v>40</v>
      </c>
      <c r="B45" s="54">
        <v>99</v>
      </c>
      <c r="C45" s="55" t="str">
        <f>IF(ISERROR(VLOOKUP(B45,'[2]GENÇ ERKEK-START'!$B$6:$F$145,2,0)),"",VLOOKUP(B45,'[2]GENÇ ERKEK-START'!$B$6:$F$145,2,0))</f>
        <v>HAKAN KAYA</v>
      </c>
      <c r="D45" s="55" t="str">
        <f>IF(ISERROR(VLOOKUP(B45,'[2]GENÇ ERKEK-START'!$B$6:$F$145,3,0)),"",VLOOKUP(B45,'[2]GENÇ ERKEK-START'!$B$6:$F$145,3,0))</f>
        <v>SİİRT</v>
      </c>
      <c r="E45" s="56">
        <f>IF(ISERROR(VLOOKUP(B45,'[2]GENÇ ERKEK-START'!$B$6:$F$45,4,0)),"",VLOOKUP(B45,'[2]GENÇ ERKEK-START'!$B$6:$F$45,4,0))</f>
      </c>
      <c r="F45" s="57">
        <f>IF(ISERROR(VLOOKUP($B45,'[2]GENÇ ERKEK-START'!$B$6:$F$145,5,0)),"",VLOOKUP($B45,'[2]GENÇ ERKEK-START'!$B$6:$F$145,5,0))</f>
        <v>35097</v>
      </c>
      <c r="G45" s="59"/>
    </row>
    <row r="46" spans="1:7" ht="18.75" customHeight="1">
      <c r="A46" s="53">
        <f>IF(B46&lt;&gt;"",A45+1,"")</f>
        <v>41</v>
      </c>
      <c r="B46" s="54">
        <v>105</v>
      </c>
      <c r="C46" s="55" t="str">
        <f>IF(ISERROR(VLOOKUP(B46,'[2]GENÇ ERKEK-START'!$B$6:$F$145,2,0)),"",VLOOKUP(B46,'[2]GENÇ ERKEK-START'!$B$6:$F$145,2,0))</f>
        <v>YILMAZ ÜLÜK</v>
      </c>
      <c r="D46" s="55" t="str">
        <f>IF(ISERROR(VLOOKUP(B46,'[2]GENÇ ERKEK-START'!$B$6:$F$145,3,0)),"",VLOOKUP(B46,'[2]GENÇ ERKEK-START'!$B$6:$F$145,3,0))</f>
        <v>SİİRT</v>
      </c>
      <c r="E46" s="56">
        <f>IF(ISERROR(VLOOKUP(B46,'[2]GENÇ ERKEK-START'!$B$6:$F$45,4,0)),"",VLOOKUP(B46,'[2]GENÇ ERKEK-START'!$B$6:$F$45,4,0))</f>
      </c>
      <c r="F46" s="57">
        <f>IF(ISERROR(VLOOKUP($B46,'[2]GENÇ ERKEK-START'!$B$6:$F$145,5,0)),"",VLOOKUP($B46,'[2]GENÇ ERKEK-START'!$B$6:$F$145,5,0))</f>
        <v>34759</v>
      </c>
      <c r="G46" s="59"/>
    </row>
    <row r="47" spans="1:7" ht="18.75" customHeight="1">
      <c r="A47" s="53">
        <f>IF(B47&lt;&gt;"",A46+1,"")</f>
        <v>42</v>
      </c>
      <c r="B47" s="54">
        <v>107</v>
      </c>
      <c r="C47" s="55" t="str">
        <f>IF(ISERROR(VLOOKUP(B47,'[2]GENÇ ERKEK-START'!$B$6:$F$145,2,0)),"",VLOOKUP(B47,'[2]GENÇ ERKEK-START'!$B$6:$F$145,2,0))</f>
        <v>KENAN SÖNMEZ</v>
      </c>
      <c r="D47" s="55" t="str">
        <f>IF(ISERROR(VLOOKUP(B47,'[2]GENÇ ERKEK-START'!$B$6:$F$145,3,0)),"",VLOOKUP(B47,'[2]GENÇ ERKEK-START'!$B$6:$F$145,3,0))</f>
        <v>VAN</v>
      </c>
      <c r="E47" s="56">
        <f>IF(ISERROR(VLOOKUP(B47,'[2]GENÇ ERKEK-START'!$B$6:$F$45,4,0)),"",VLOOKUP(B47,'[2]GENÇ ERKEK-START'!$B$6:$F$45,4,0))</f>
      </c>
      <c r="F47" s="57">
        <f>IF(ISERROR(VLOOKUP($B47,'[2]GENÇ ERKEK-START'!$B$6:$F$145,5,0)),"",VLOOKUP($B47,'[2]GENÇ ERKEK-START'!$B$6:$F$145,5,0))</f>
        <v>34609</v>
      </c>
      <c r="G47" s="59"/>
    </row>
    <row r="48" spans="1:7" ht="20.25" customHeight="1">
      <c r="A48" s="53">
        <f aca="true" t="shared" si="2" ref="A48:A58">IF(B48&lt;&gt;"",A47+1,"")</f>
        <v>43</v>
      </c>
      <c r="B48" s="54">
        <v>50</v>
      </c>
      <c r="C48" s="55" t="str">
        <f>IF(ISERROR(VLOOKUP(B48,'[2]GENÇ ERKEK-START'!$B$6:$F$145,2,0)),"",VLOOKUP(B48,'[2]GENÇ ERKEK-START'!$B$6:$F$145,2,0))</f>
        <v>MÜCAHİT TOK</v>
      </c>
      <c r="D48" s="55" t="str">
        <f>IF(ISERROR(VLOOKUP(B48,'[2]GENÇ ERKEK-START'!$B$6:$F$145,3,0)),"",VLOOKUP(B48,'[2]GENÇ ERKEK-START'!$B$6:$F$145,3,0))</f>
        <v>ADANA</v>
      </c>
      <c r="E48" s="56" t="str">
        <f>IF(ISERROR(VLOOKUP(B48,'[2]GENÇ ERKEK-START'!$B$6:$F$45,4,0)),"",VLOOKUP(B48,'[2]GENÇ ERKEK-START'!$B$6:$F$45,4,0))</f>
        <v>GENÇ ERKEK</v>
      </c>
      <c r="F48" s="57">
        <f>IF(ISERROR(VLOOKUP($B48,'[2]GENÇ ERKEK-START'!$B$6:$F$145,5,0)),"",VLOOKUP($B48,'[2]GENÇ ERKEK-START'!$B$6:$F$145,5,0))</f>
        <v>34755</v>
      </c>
      <c r="G48" s="59"/>
    </row>
    <row r="49" spans="1:7" ht="20.25" customHeight="1">
      <c r="A49" s="53">
        <f t="shared" si="2"/>
        <v>44</v>
      </c>
      <c r="B49" s="54">
        <v>85</v>
      </c>
      <c r="C49" s="55" t="str">
        <f>IF(ISERROR(VLOOKUP(B49,'[2]GENÇ ERKEK-START'!$B$6:$F$145,2,0)),"",VLOOKUP(B49,'[2]GENÇ ERKEK-START'!$B$6:$F$145,2,0))</f>
        <v>ZİHNİ KILIÇ</v>
      </c>
      <c r="D49" s="55" t="str">
        <f>IF(ISERROR(VLOOKUP(B49,'[2]GENÇ ERKEK-START'!$B$6:$F$145,3,0)),"",VLOOKUP(B49,'[2]GENÇ ERKEK-START'!$B$6:$F$145,3,0))</f>
        <v>İSTANBUL</v>
      </c>
      <c r="E49" s="56" t="str">
        <f>IF(ISERROR(VLOOKUP(B49,'[2]GENÇ ERKEK-START'!$B$6:$F$45,4,0)),"",VLOOKUP(B49,'[2]GENÇ ERKEK-START'!$B$6:$F$45,4,0))</f>
        <v>GENÇ ERKEK</v>
      </c>
      <c r="F49" s="57">
        <f>IF(ISERROR(VLOOKUP($B49,'[2]GENÇ ERKEK-START'!$B$6:$F$145,5,0)),"",VLOOKUP($B49,'[2]GENÇ ERKEK-START'!$B$6:$F$145,5,0))</f>
        <v>34603</v>
      </c>
      <c r="G49" s="58"/>
    </row>
    <row r="50" spans="1:7" ht="20.25" customHeight="1">
      <c r="A50" s="53">
        <f t="shared" si="2"/>
        <v>45</v>
      </c>
      <c r="B50" s="54">
        <v>79</v>
      </c>
      <c r="C50" s="55" t="str">
        <f>IF(ISERROR(VLOOKUP(B50,'[2]GENÇ ERKEK-START'!$B$6:$F$145,2,0)),"",VLOOKUP(B50,'[2]GENÇ ERKEK-START'!$B$6:$F$145,2,0))</f>
        <v>MİHRAÇ KAYA</v>
      </c>
      <c r="D50" s="55" t="str">
        <f>IF(ISERROR(VLOOKUP(B50,'[2]GENÇ ERKEK-START'!$B$6:$F$145,3,0)),"",VLOOKUP(B50,'[2]GENÇ ERKEK-START'!$B$6:$F$145,3,0))</f>
        <v>GÜMÜŞHANE</v>
      </c>
      <c r="E50" s="56" t="str">
        <f>IF(ISERROR(VLOOKUP(B50,'[2]GENÇ ERKEK-START'!$B$6:$F$45,4,0)),"",VLOOKUP(B50,'[2]GENÇ ERKEK-START'!$B$6:$F$45,4,0))</f>
        <v>GENÇ ERKEK</v>
      </c>
      <c r="F50" s="57">
        <f>IF(ISERROR(VLOOKUP($B50,'[2]GENÇ ERKEK-START'!$B$6:$F$145,5,0)),"",VLOOKUP($B50,'[2]GENÇ ERKEK-START'!$B$6:$F$145,5,0))</f>
        <v>35765</v>
      </c>
      <c r="G50" s="58"/>
    </row>
    <row r="51" spans="1:7" ht="20.25" customHeight="1">
      <c r="A51" s="53">
        <f t="shared" si="2"/>
        <v>46</v>
      </c>
      <c r="B51" s="54">
        <v>112</v>
      </c>
      <c r="C51" s="55" t="str">
        <f>IF(ISERROR(VLOOKUP(B51,'[2]GENÇ ERKEK-START'!$B$6:$F$145,2,0)),"",VLOOKUP(B51,'[2]GENÇ ERKEK-START'!$B$6:$F$145,2,0))</f>
        <v>MAHMUTHAN ENTELRİLİ</v>
      </c>
      <c r="D51" s="55" t="str">
        <f>IF(ISERROR(VLOOKUP(B51,'[2]GENÇ ERKEK-START'!$B$6:$F$145,3,0)),"",VLOOKUP(B51,'[2]GENÇ ERKEK-START'!$B$6:$F$145,3,0))</f>
        <v>VAN</v>
      </c>
      <c r="E51" s="56">
        <f>IF(ISERROR(VLOOKUP(B51,'[2]GENÇ ERKEK-START'!$B$6:$F$45,4,0)),"",VLOOKUP(B51,'[2]GENÇ ERKEK-START'!$B$6:$F$45,4,0))</f>
      </c>
      <c r="F51" s="57">
        <f>IF(ISERROR(VLOOKUP($B51,'[2]GENÇ ERKEK-START'!$B$6:$F$145,5,0)),"",VLOOKUP($B51,'[2]GENÇ ERKEK-START'!$B$6:$F$145,5,0))</f>
        <v>35392</v>
      </c>
      <c r="G51" s="58"/>
    </row>
    <row r="52" spans="1:7" ht="20.25" customHeight="1">
      <c r="A52" s="53">
        <f t="shared" si="2"/>
        <v>47</v>
      </c>
      <c r="B52" s="54">
        <v>92</v>
      </c>
      <c r="C52" s="55" t="str">
        <f>IF(ISERROR(VLOOKUP(B52,'[2]GENÇ ERKEK-START'!$B$6:$F$145,2,0)),"",VLOOKUP(B52,'[2]GENÇ ERKEK-START'!$B$6:$F$145,2,0))</f>
        <v>NECATİ BATUHAN YENİ</v>
      </c>
      <c r="D52" s="55" t="str">
        <f>IF(ISERROR(VLOOKUP(B52,'[2]GENÇ ERKEK-START'!$B$6:$F$145,3,0)),"",VLOOKUP(B52,'[2]GENÇ ERKEK-START'!$B$6:$F$145,3,0))</f>
        <v>KASTAMONU</v>
      </c>
      <c r="E52" s="56">
        <f>IF(ISERROR(VLOOKUP(B52,'[2]GENÇ ERKEK-START'!$B$6:$F$45,4,0)),"",VLOOKUP(B52,'[2]GENÇ ERKEK-START'!$B$6:$F$45,4,0))</f>
      </c>
      <c r="F52" s="57">
        <f>IF(ISERROR(VLOOKUP($B52,'[2]GENÇ ERKEK-START'!$B$6:$F$145,5,0)),"",VLOOKUP($B52,'[2]GENÇ ERKEK-START'!$B$6:$F$145,5,0))</f>
        <v>35257</v>
      </c>
      <c r="G52" s="58"/>
    </row>
    <row r="53" spans="1:7" ht="20.25" customHeight="1">
      <c r="A53" s="53">
        <f t="shared" si="2"/>
        <v>48</v>
      </c>
      <c r="B53" s="54">
        <v>57</v>
      </c>
      <c r="C53" s="55" t="str">
        <f>IF(ISERROR(VLOOKUP(B53,'[2]GENÇ ERKEK-START'!$B$6:$F$145,2,0)),"",VLOOKUP(B53,'[2]GENÇ ERKEK-START'!$B$6:$F$145,2,0))</f>
        <v>ÖMER DÖNER</v>
      </c>
      <c r="D53" s="55" t="str">
        <f>IF(ISERROR(VLOOKUP(B53,'[2]GENÇ ERKEK-START'!$B$6:$F$145,3,0)),"",VLOOKUP(B53,'[2]GENÇ ERKEK-START'!$B$6:$F$145,3,0))</f>
        <v>BİTLİS</v>
      </c>
      <c r="E53" s="56" t="str">
        <f>IF(ISERROR(VLOOKUP(B53,'[2]GENÇ ERKEK-START'!$B$6:$F$45,4,0)),"",VLOOKUP(B53,'[2]GENÇ ERKEK-START'!$B$6:$F$45,4,0))</f>
        <v>GENÇ ERKEK</v>
      </c>
      <c r="F53" s="57">
        <f>IF(ISERROR(VLOOKUP($B53,'[2]GENÇ ERKEK-START'!$B$6:$F$145,5,0)),"",VLOOKUP($B53,'[2]GENÇ ERKEK-START'!$B$6:$F$145,5,0))</f>
        <v>35740</v>
      </c>
      <c r="G53" s="58"/>
    </row>
    <row r="54" spans="1:7" ht="20.25" customHeight="1">
      <c r="A54" s="53">
        <f t="shared" si="2"/>
        <v>49</v>
      </c>
      <c r="B54" s="54">
        <v>103</v>
      </c>
      <c r="C54" s="55" t="str">
        <f>IF(ISERROR(VLOOKUP(B54,'[2]GENÇ ERKEK-START'!$B$6:$F$145,2,0)),"",VLOOKUP(B54,'[2]GENÇ ERKEK-START'!$B$6:$F$145,2,0))</f>
        <v>HURŞİT TOROMAN</v>
      </c>
      <c r="D54" s="55" t="str">
        <f>IF(ISERROR(VLOOKUP(B54,'[2]GENÇ ERKEK-START'!$B$6:$F$145,3,0)),"",VLOOKUP(B54,'[2]GENÇ ERKEK-START'!$B$6:$F$145,3,0))</f>
        <v>SİİRT</v>
      </c>
      <c r="E54" s="56">
        <f>IF(ISERROR(VLOOKUP(B54,'[2]GENÇ ERKEK-START'!$B$6:$F$45,4,0)),"",VLOOKUP(B54,'[2]GENÇ ERKEK-START'!$B$6:$F$45,4,0))</f>
      </c>
      <c r="F54" s="57">
        <f>IF(ISERROR(VLOOKUP($B54,'[2]GENÇ ERKEK-START'!$B$6:$F$145,5,0)),"",VLOOKUP($B54,'[2]GENÇ ERKEK-START'!$B$6:$F$145,5,0))</f>
        <v>35002</v>
      </c>
      <c r="G54" s="58"/>
    </row>
    <row r="55" spans="1:7" ht="20.25" customHeight="1">
      <c r="A55" s="53">
        <f t="shared" si="2"/>
        <v>50</v>
      </c>
      <c r="B55" s="54">
        <v>87</v>
      </c>
      <c r="C55" s="55" t="str">
        <f>IF(ISERROR(VLOOKUP(B55,'[2]GENÇ ERKEK-START'!$B$6:$F$145,2,0)),"",VLOOKUP(B55,'[2]GENÇ ERKEK-START'!$B$6:$F$145,2,0))</f>
        <v>İSMAİL TİLAVER</v>
      </c>
      <c r="D55" s="55" t="str">
        <f>IF(ISERROR(VLOOKUP(B55,'[2]GENÇ ERKEK-START'!$B$6:$F$145,3,0)),"",VLOOKUP(B55,'[2]GENÇ ERKEK-START'!$B$6:$F$145,3,0))</f>
        <v>İSTANBUL</v>
      </c>
      <c r="E55" s="56" t="str">
        <f>IF(ISERROR(VLOOKUP(B55,'[2]GENÇ ERKEK-START'!$B$6:$F$45,4,0)),"",VLOOKUP(B55,'[2]GENÇ ERKEK-START'!$B$6:$F$45,4,0))</f>
        <v>GENÇ ERKEK</v>
      </c>
      <c r="F55" s="57">
        <f>IF(ISERROR(VLOOKUP($B55,'[2]GENÇ ERKEK-START'!$B$6:$F$145,5,0)),"",VLOOKUP($B55,'[2]GENÇ ERKEK-START'!$B$6:$F$145,5,0))</f>
        <v>34938</v>
      </c>
      <c r="G55" s="58"/>
    </row>
    <row r="56" spans="1:7" ht="20.25" customHeight="1">
      <c r="A56" s="53">
        <f t="shared" si="2"/>
        <v>51</v>
      </c>
      <c r="B56" s="54">
        <v>82</v>
      </c>
      <c r="C56" s="55" t="str">
        <f>IF(ISERROR(VLOOKUP(B56,'[2]GENÇ ERKEK-START'!$B$6:$F$145,2,0)),"",VLOOKUP(B56,'[2]GENÇ ERKEK-START'!$B$6:$F$145,2,0))</f>
        <v>FERHAT AKAY </v>
      </c>
      <c r="D56" s="55" t="str">
        <f>IF(ISERROR(VLOOKUP(B56,'[2]GENÇ ERKEK-START'!$B$6:$F$145,3,0)),"",VLOOKUP(B56,'[2]GENÇ ERKEK-START'!$B$6:$F$145,3,0))</f>
        <v>HATAY </v>
      </c>
      <c r="E56" s="56" t="str">
        <f>IF(ISERROR(VLOOKUP(B56,'[2]GENÇ ERKEK-START'!$B$6:$F$45,4,0)),"",VLOOKUP(B56,'[2]GENÇ ERKEK-START'!$B$6:$F$45,4,0))</f>
        <v>GENÇ ERKEK</v>
      </c>
      <c r="F56" s="57">
        <f>IF(ISERROR(VLOOKUP($B56,'[2]GENÇ ERKEK-START'!$B$6:$F$145,5,0)),"",VLOOKUP($B56,'[2]GENÇ ERKEK-START'!$B$6:$F$145,5,0))</f>
        <v>35149</v>
      </c>
      <c r="G56" s="58"/>
    </row>
    <row r="57" spans="1:7" ht="20.25" customHeight="1">
      <c r="A57" s="53">
        <f t="shared" si="2"/>
        <v>52</v>
      </c>
      <c r="B57" s="54">
        <v>83</v>
      </c>
      <c r="C57" s="55" t="str">
        <f>IF(ISERROR(VLOOKUP(B57,'[2]GENÇ ERKEK-START'!$B$6:$F$145,2,0)),"",VLOOKUP(B57,'[2]GENÇ ERKEK-START'!$B$6:$F$145,2,0))</f>
        <v>FEYZULLAH  AKKAYA</v>
      </c>
      <c r="D57" s="55" t="str">
        <f>IF(ISERROR(VLOOKUP(B57,'[2]GENÇ ERKEK-START'!$B$6:$F$145,3,0)),"",VLOOKUP(B57,'[2]GENÇ ERKEK-START'!$B$6:$F$145,3,0))</f>
        <v>HATAY </v>
      </c>
      <c r="E57" s="56" t="str">
        <f>IF(ISERROR(VLOOKUP(B57,'[2]GENÇ ERKEK-START'!$B$6:$F$45,4,0)),"",VLOOKUP(B57,'[2]GENÇ ERKEK-START'!$B$6:$F$45,4,0))</f>
        <v>GENÇ ERKEK</v>
      </c>
      <c r="F57" s="57">
        <f>IF(ISERROR(VLOOKUP($B57,'[2]GENÇ ERKEK-START'!$B$6:$F$145,5,0)),"",VLOOKUP($B57,'[2]GENÇ ERKEK-START'!$B$6:$F$145,5,0))</f>
        <v>35308</v>
      </c>
      <c r="G57" s="58"/>
    </row>
    <row r="58" spans="1:7" ht="20.25" customHeight="1">
      <c r="A58" s="53">
        <f t="shared" si="2"/>
        <v>53</v>
      </c>
      <c r="B58" s="54">
        <v>100</v>
      </c>
      <c r="C58" s="55" t="str">
        <f>IF(ISERROR(VLOOKUP(B58,'[2]GENÇ ERKEK-START'!$B$6:$F$145,2,0)),"",VLOOKUP(B58,'[2]GENÇ ERKEK-START'!$B$6:$F$145,2,0))</f>
        <v>AZAT ARSLAN</v>
      </c>
      <c r="D58" s="55" t="str">
        <f>IF(ISERROR(VLOOKUP(B58,'[2]GENÇ ERKEK-START'!$B$6:$F$145,3,0)),"",VLOOKUP(B58,'[2]GENÇ ERKEK-START'!$B$6:$F$145,3,0))</f>
        <v>SİİRT</v>
      </c>
      <c r="E58" s="56">
        <f>IF(ISERROR(VLOOKUP(B58,'[2]GENÇ ERKEK-START'!$B$6:$F$45,4,0)),"",VLOOKUP(B58,'[2]GENÇ ERKEK-START'!$B$6:$F$45,4,0))</f>
      </c>
      <c r="F58" s="57">
        <f>IF(ISERROR(VLOOKUP($B58,'[2]GENÇ ERKEK-START'!$B$6:$F$145,5,0)),"",VLOOKUP($B58,'[2]GENÇ ERKEK-START'!$B$6:$F$145,5,0))</f>
        <v>35475</v>
      </c>
      <c r="G58" s="58"/>
    </row>
    <row r="59" spans="1:7" ht="20.25" customHeight="1">
      <c r="A59" s="53">
        <f>IF(B59&lt;&gt;"",A58+1,"")</f>
        <v>54</v>
      </c>
      <c r="B59" s="54">
        <v>80</v>
      </c>
      <c r="C59" s="55" t="str">
        <f>IF(ISERROR(VLOOKUP(B59,'[2]GENÇ ERKEK-START'!$B$6:$F$145,2,0)),"",VLOOKUP(B59,'[2]GENÇ ERKEK-START'!$B$6:$F$145,2,0))</f>
        <v>CAN SOYDAŞ</v>
      </c>
      <c r="D59" s="55" t="str">
        <f>IF(ISERROR(VLOOKUP(B59,'[2]GENÇ ERKEK-START'!$B$6:$F$145,3,0)),"",VLOOKUP(B59,'[2]GENÇ ERKEK-START'!$B$6:$F$145,3,0))</f>
        <v>GÜMÜŞHANE</v>
      </c>
      <c r="E59" s="56" t="str">
        <f>IF(ISERROR(VLOOKUP(B59,'[2]GENÇ ERKEK-START'!$B$6:$F$45,4,0)),"",VLOOKUP(B59,'[2]GENÇ ERKEK-START'!$B$6:$F$45,4,0))</f>
        <v>GENÇ ERKEK</v>
      </c>
      <c r="F59" s="57">
        <f>IF(ISERROR(VLOOKUP($B59,'[2]GENÇ ERKEK-START'!$B$6:$F$145,5,0)),"",VLOOKUP($B59,'[2]GENÇ ERKEK-START'!$B$6:$F$145,5,0))</f>
        <v>35789</v>
      </c>
      <c r="G59" s="58"/>
    </row>
    <row r="60" spans="1:7" ht="20.25" customHeight="1">
      <c r="A60" s="53">
        <f>IF(B60&lt;&gt;"",A59+1,"")</f>
        <v>55</v>
      </c>
      <c r="B60" s="54">
        <v>84</v>
      </c>
      <c r="C60" s="55" t="str">
        <f>IF(ISERROR(VLOOKUP(B60,'[2]GENÇ ERKEK-START'!$B$6:$F$145,2,0)),"",VLOOKUP(B60,'[2]GENÇ ERKEK-START'!$B$6:$F$145,2,0))</f>
        <v>HALİL İBRAHİM ENİÇ</v>
      </c>
      <c r="D60" s="55" t="str">
        <f>IF(ISERROR(VLOOKUP(B60,'[2]GENÇ ERKEK-START'!$B$6:$F$145,3,0)),"",VLOOKUP(B60,'[2]GENÇ ERKEK-START'!$B$6:$F$145,3,0))</f>
        <v>HATAY </v>
      </c>
      <c r="E60" s="56" t="str">
        <f>IF(ISERROR(VLOOKUP(B60,'[2]GENÇ ERKEK-START'!$B$6:$F$45,4,0)),"",VLOOKUP(B60,'[2]GENÇ ERKEK-START'!$B$6:$F$45,4,0))</f>
        <v>GENÇ ERKEK</v>
      </c>
      <c r="F60" s="57">
        <f>IF(ISERROR(VLOOKUP($B60,'[2]GENÇ ERKEK-START'!$B$6:$F$145,5,0)),"",VLOOKUP($B60,'[2]GENÇ ERKEK-START'!$B$6:$F$145,5,0))</f>
        <v>35289</v>
      </c>
      <c r="G60" s="58"/>
    </row>
    <row r="61" spans="1:7" ht="20.25" customHeight="1">
      <c r="A61" s="53">
        <f>IF(B61&lt;&gt;"",A60+1,"")</f>
        <v>56</v>
      </c>
      <c r="B61" s="54">
        <v>108</v>
      </c>
      <c r="C61" s="55" t="str">
        <f>IF(ISERROR(VLOOKUP(B61,'[2]GENÇ ERKEK-START'!$B$6:$F$145,2,0)),"",VLOOKUP(B61,'[2]GENÇ ERKEK-START'!$B$6:$F$145,2,0))</f>
        <v>SAİT GÜNEŞ</v>
      </c>
      <c r="D61" s="55" t="str">
        <f>IF(ISERROR(VLOOKUP(B61,'[2]GENÇ ERKEK-START'!$B$6:$F$145,3,0)),"",VLOOKUP(B61,'[2]GENÇ ERKEK-START'!$B$6:$F$145,3,0))</f>
        <v>VAN</v>
      </c>
      <c r="E61" s="56">
        <f>IF(ISERROR(VLOOKUP(B61,'[2]GENÇ ERKEK-START'!$B$6:$F$45,4,0)),"",VLOOKUP(B61,'[2]GENÇ ERKEK-START'!$B$6:$F$45,4,0))</f>
      </c>
      <c r="F61" s="57">
        <f>IF(ISERROR(VLOOKUP($B61,'[2]GENÇ ERKEK-START'!$B$6:$F$145,5,0)),"",VLOOKUP($B61,'[2]GENÇ ERKEK-START'!$B$6:$F$145,5,0))</f>
        <v>35069</v>
      </c>
      <c r="G61" s="58" t="s">
        <v>103</v>
      </c>
    </row>
    <row r="62" spans="1:7" ht="20.25" customHeight="1">
      <c r="A62" s="53">
        <f aca="true" t="shared" si="3" ref="A62:A92">IF(B62&lt;&gt;"",A61+1,"")</f>
        <v>57</v>
      </c>
      <c r="B62" s="54">
        <v>76</v>
      </c>
      <c r="C62" s="55" t="str">
        <f>IF(ISERROR(VLOOKUP(B62,'[2]GENÇ ERKEK-START'!$B$6:$F$145,2,0)),"",VLOOKUP(B62,'[2]GENÇ ERKEK-START'!$B$6:$F$145,2,0))</f>
        <v>OĞUZHAN DURAN</v>
      </c>
      <c r="D62" s="55" t="str">
        <f>IF(ISERROR(VLOOKUP(B62,'[2]GENÇ ERKEK-START'!$B$6:$F$145,3,0)),"",VLOOKUP(B62,'[2]GENÇ ERKEK-START'!$B$6:$F$145,3,0))</f>
        <v>GÜMÜŞHANE</v>
      </c>
      <c r="E62" s="56" t="str">
        <f>IF(ISERROR(VLOOKUP(B62,'[2]GENÇ ERKEK-START'!$B$6:$F$45,4,0)),"",VLOOKUP(B62,'[2]GENÇ ERKEK-START'!$B$6:$F$45,4,0))</f>
        <v>GENÇ ERKEK</v>
      </c>
      <c r="F62" s="57">
        <f>IF(ISERROR(VLOOKUP($B62,'[2]GENÇ ERKEK-START'!$B$6:$F$145,5,0)),"",VLOOKUP($B62,'[2]GENÇ ERKEK-START'!$B$6:$F$145,5,0))</f>
        <v>34788</v>
      </c>
      <c r="G62" s="58" t="s">
        <v>103</v>
      </c>
    </row>
    <row r="63" spans="1:7" ht="20.25" customHeight="1">
      <c r="A63" s="53">
        <f t="shared" si="3"/>
        <v>58</v>
      </c>
      <c r="B63" s="54">
        <v>69</v>
      </c>
      <c r="C63" s="55" t="str">
        <f>IF(ISERROR(VLOOKUP(B63,'[2]GENÇ ERKEK-START'!$B$6:$F$145,2,0)),"",VLOOKUP(B63,'[2]GENÇ ERKEK-START'!$B$6:$F$145,2,0))</f>
        <v>ERSİN ATEŞ </v>
      </c>
      <c r="D63" s="55" t="str">
        <f>IF(ISERROR(VLOOKUP(B63,'[2]GENÇ ERKEK-START'!$B$6:$F$145,3,0)),"",VLOOKUP(B63,'[2]GENÇ ERKEK-START'!$B$6:$F$145,3,0))</f>
        <v>DENİZLİ </v>
      </c>
      <c r="E63" s="56" t="str">
        <f>IF(ISERROR(VLOOKUP(B63,'[2]GENÇ ERKEK-START'!$B$6:$F$45,4,0)),"",VLOOKUP(B63,'[2]GENÇ ERKEK-START'!$B$6:$F$45,4,0))</f>
        <v>GENÇ ERKEK</v>
      </c>
      <c r="F63" s="57">
        <f>IF(ISERROR(VLOOKUP($B63,'[2]GENÇ ERKEK-START'!$B$6:$F$145,5,0)),"",VLOOKUP($B63,'[2]GENÇ ERKEK-START'!$B$6:$F$145,5,0))</f>
        <v>34349</v>
      </c>
      <c r="G63" s="58" t="s">
        <v>103</v>
      </c>
    </row>
    <row r="64" spans="1:7" ht="20.25" customHeight="1">
      <c r="A64" s="53">
        <f t="shared" si="3"/>
        <v>59</v>
      </c>
      <c r="B64" s="54">
        <v>93</v>
      </c>
      <c r="C64" s="55" t="str">
        <f>IF(ISERROR(VLOOKUP(B64,'[2]GENÇ ERKEK-START'!$B$6:$F$145,2,0)),"",VLOOKUP(B64,'[2]GENÇ ERKEK-START'!$B$6:$F$145,2,0))</f>
        <v>OZAN İŞKEY</v>
      </c>
      <c r="D64" s="55" t="str">
        <f>IF(ISERROR(VLOOKUP(B64,'[2]GENÇ ERKEK-START'!$B$6:$F$145,3,0)),"",VLOOKUP(B64,'[2]GENÇ ERKEK-START'!$B$6:$F$145,3,0))</f>
        <v>KASTAMONU</v>
      </c>
      <c r="E64" s="56">
        <f>IF(ISERROR(VLOOKUP(B64,'[2]GENÇ ERKEK-START'!$B$6:$F$45,4,0)),"",VLOOKUP(B64,'[2]GENÇ ERKEK-START'!$B$6:$F$45,4,0))</f>
      </c>
      <c r="F64" s="57">
        <f>IF(ISERROR(VLOOKUP($B64,'[2]GENÇ ERKEK-START'!$B$6:$F$145,5,0)),"",VLOOKUP($B64,'[2]GENÇ ERKEK-START'!$B$6:$F$145,5,0))</f>
        <v>34586</v>
      </c>
      <c r="G64" s="58" t="s">
        <v>103</v>
      </c>
    </row>
    <row r="65" spans="1:7" ht="20.25" customHeight="1">
      <c r="A65" s="53">
        <f t="shared" si="3"/>
        <v>60</v>
      </c>
      <c r="B65" s="54">
        <v>56</v>
      </c>
      <c r="C65" s="55" t="str">
        <f>IF(ISERROR(VLOOKUP(B65,'[2]GENÇ ERKEK-START'!$B$6:$F$145,2,0)),"",VLOOKUP(B65,'[2]GENÇ ERKEK-START'!$B$6:$F$145,2,0))</f>
        <v>CİHAN ASLANHAN</v>
      </c>
      <c r="D65" s="55" t="str">
        <f>IF(ISERROR(VLOOKUP(B65,'[2]GENÇ ERKEK-START'!$B$6:$F$145,3,0)),"",VLOOKUP(B65,'[2]GENÇ ERKEK-START'!$B$6:$F$145,3,0))</f>
        <v>BİTLİS</v>
      </c>
      <c r="E65" s="56" t="str">
        <f>IF(ISERROR(VLOOKUP(B65,'[2]GENÇ ERKEK-START'!$B$6:$F$45,4,0)),"",VLOOKUP(B65,'[2]GENÇ ERKEK-START'!$B$6:$F$45,4,0))</f>
        <v>GENÇ ERKEK</v>
      </c>
      <c r="F65" s="57">
        <f>IF(ISERROR(VLOOKUP($B65,'[2]GENÇ ERKEK-START'!$B$6:$F$145,5,0)),"",VLOOKUP($B65,'[2]GENÇ ERKEK-START'!$B$6:$F$145,5,0))</f>
        <v>35180</v>
      </c>
      <c r="G65" s="58" t="s">
        <v>103</v>
      </c>
    </row>
    <row r="66" spans="1:7" ht="20.25" customHeight="1">
      <c r="A66" s="53">
        <f t="shared" si="3"/>
        <v>61</v>
      </c>
      <c r="B66" s="54">
        <v>55</v>
      </c>
      <c r="C66" s="55" t="str">
        <f>IF(ISERROR(VLOOKUP(B66,'[2]GENÇ ERKEK-START'!$B$6:$F$145,2,0)),"",VLOOKUP(B66,'[2]GENÇ ERKEK-START'!$B$6:$F$145,2,0))</f>
        <v>FERHAT BOZKURT</v>
      </c>
      <c r="D66" s="55" t="str">
        <f>IF(ISERROR(VLOOKUP(B66,'[2]GENÇ ERKEK-START'!$B$6:$F$145,3,0)),"",VLOOKUP(B66,'[2]GENÇ ERKEK-START'!$B$6:$F$145,3,0))</f>
        <v>BİTLİS</v>
      </c>
      <c r="E66" s="56" t="str">
        <f>IF(ISERROR(VLOOKUP(B66,'[2]GENÇ ERKEK-START'!$B$6:$F$45,4,0)),"",VLOOKUP(B66,'[2]GENÇ ERKEK-START'!$B$6:$F$45,4,0))</f>
        <v>GENÇ ERKEK</v>
      </c>
      <c r="F66" s="57">
        <f>IF(ISERROR(VLOOKUP($B66,'[2]GENÇ ERKEK-START'!$B$6:$F$145,5,0)),"",VLOOKUP($B66,'[2]GENÇ ERKEK-START'!$B$6:$F$145,5,0))</f>
        <v>35471</v>
      </c>
      <c r="G66" s="58" t="s">
        <v>103</v>
      </c>
    </row>
    <row r="67" spans="1:7" ht="20.25" customHeight="1">
      <c r="A67" s="53">
        <f t="shared" si="3"/>
        <v>62</v>
      </c>
      <c r="B67" s="54">
        <v>70</v>
      </c>
      <c r="C67" s="55" t="str">
        <f>IF(ISERROR(VLOOKUP(B67,'[2]GENÇ ERKEK-START'!$B$6:$F$145,2,0)),"",VLOOKUP(B67,'[2]GENÇ ERKEK-START'!$B$6:$F$145,2,0))</f>
        <v>EKREM MERCAN</v>
      </c>
      <c r="D67" s="55" t="str">
        <f>IF(ISERROR(VLOOKUP(B67,'[2]GENÇ ERKEK-START'!$B$6:$F$145,3,0)),"",VLOOKUP(B67,'[2]GENÇ ERKEK-START'!$B$6:$F$145,3,0))</f>
        <v>DÜZCE</v>
      </c>
      <c r="E67" s="56" t="str">
        <f>IF(ISERROR(VLOOKUP(B67,'[2]GENÇ ERKEK-START'!$B$6:$F$45,4,0)),"",VLOOKUP(B67,'[2]GENÇ ERKEK-START'!$B$6:$F$45,4,0))</f>
        <v>GENÇ ERKEK</v>
      </c>
      <c r="F67" s="57">
        <f>IF(ISERROR(VLOOKUP($B67,'[2]GENÇ ERKEK-START'!$B$6:$F$145,5,0)),"",VLOOKUP($B67,'[2]GENÇ ERKEK-START'!$B$6:$F$145,5,0))</f>
        <v>35431</v>
      </c>
      <c r="G67" s="58" t="s">
        <v>102</v>
      </c>
    </row>
    <row r="68" spans="1:7" ht="20.25" customHeight="1">
      <c r="A68" s="53">
        <f t="shared" si="3"/>
      </c>
      <c r="B68" s="54"/>
      <c r="C68" s="55">
        <f>IF(ISERROR(VLOOKUP(B68,'[2]GENÇ ERKEK-START'!$B$6:$F$145,2,0)),"",VLOOKUP(B68,'[2]GENÇ ERKEK-START'!$B$6:$F$145,2,0))</f>
      </c>
      <c r="D68" s="55">
        <f>IF(ISERROR(VLOOKUP(B68,'[2]GENÇ ERKEK-START'!$B$6:$F$145,3,0)),"",VLOOKUP(B68,'[2]GENÇ ERKEK-START'!$B$6:$F$145,3,0))</f>
      </c>
      <c r="E68" s="56">
        <f>IF(ISERROR(VLOOKUP(B68,'[2]GENÇ ERKEK-START'!$B$6:$F$45,4,0)),"",VLOOKUP(B68,'[2]GENÇ ERKEK-START'!$B$6:$F$45,4,0))</f>
      </c>
      <c r="F68" s="57">
        <f>IF(ISERROR(VLOOKUP($B68,'[2]GENÇ ERKEK-START'!$B$6:$F$145,5,0)),"",VLOOKUP($B68,'[2]GENÇ ERKEK-START'!$B$6:$F$145,5,0))</f>
      </c>
      <c r="G68" s="58"/>
    </row>
    <row r="69" spans="1:7" ht="20.25" customHeight="1">
      <c r="A69" s="53">
        <f t="shared" si="3"/>
      </c>
      <c r="B69" s="54"/>
      <c r="C69" s="55">
        <f>IF(ISERROR(VLOOKUP(B69,'[2]GENÇ ERKEK-START'!$B$6:$F$145,2,0)),"",VLOOKUP(B69,'[2]GENÇ ERKEK-START'!$B$6:$F$145,2,0))</f>
      </c>
      <c r="D69" s="55">
        <f>IF(ISERROR(VLOOKUP(B69,'[2]GENÇ ERKEK-START'!$B$6:$F$145,3,0)),"",VLOOKUP(B69,'[2]GENÇ ERKEK-START'!$B$6:$F$145,3,0))</f>
      </c>
      <c r="E69" s="56">
        <f>IF(ISERROR(VLOOKUP(B69,'[2]GENÇ ERKEK-START'!$B$6:$F$45,4,0)),"",VLOOKUP(B69,'[2]GENÇ ERKEK-START'!$B$6:$F$45,4,0))</f>
      </c>
      <c r="F69" s="57">
        <f>IF(ISERROR(VLOOKUP($B69,'[2]GENÇ ERKEK-START'!$B$6:$F$145,5,0)),"",VLOOKUP($B69,'[2]GENÇ ERKEK-START'!$B$6:$F$145,5,0))</f>
      </c>
      <c r="G69" s="58"/>
    </row>
    <row r="70" spans="1:7" ht="20.25" customHeight="1">
      <c r="A70" s="53">
        <f t="shared" si="3"/>
      </c>
      <c r="B70" s="54"/>
      <c r="C70" s="55">
        <f>IF(ISERROR(VLOOKUP(B70,'[2]GENÇ ERKEK-START'!$B$6:$F$145,2,0)),"",VLOOKUP(B70,'[2]GENÇ ERKEK-START'!$B$6:$F$145,2,0))</f>
      </c>
      <c r="D70" s="55">
        <f>IF(ISERROR(VLOOKUP(B70,'[2]GENÇ ERKEK-START'!$B$6:$F$145,3,0)),"",VLOOKUP(B70,'[2]GENÇ ERKEK-START'!$B$6:$F$145,3,0))</f>
      </c>
      <c r="E70" s="56">
        <f>IF(ISERROR(VLOOKUP(B70,'[2]GENÇ ERKEK-START'!$B$6:$F$45,4,0)),"",VLOOKUP(B70,'[2]GENÇ ERKEK-START'!$B$6:$F$45,4,0))</f>
      </c>
      <c r="F70" s="57">
        <f>IF(ISERROR(VLOOKUP($B70,'[2]GENÇ ERKEK-START'!$B$6:$F$145,5,0)),"",VLOOKUP($B70,'[2]GENÇ ERKEK-START'!$B$6:$F$145,5,0))</f>
      </c>
      <c r="G70" s="58"/>
    </row>
    <row r="71" spans="1:7" ht="20.25" customHeight="1">
      <c r="A71" s="53">
        <f t="shared" si="3"/>
      </c>
      <c r="B71" s="54"/>
      <c r="C71" s="55">
        <f>IF(ISERROR(VLOOKUP(B71,'[2]GENÇ ERKEK-START'!$B$6:$F$145,2,0)),"",VLOOKUP(B71,'[2]GENÇ ERKEK-START'!$B$6:$F$145,2,0))</f>
      </c>
      <c r="D71" s="55">
        <f>IF(ISERROR(VLOOKUP(B71,'[2]GENÇ ERKEK-START'!$B$6:$F$145,3,0)),"",VLOOKUP(B71,'[2]GENÇ ERKEK-START'!$B$6:$F$145,3,0))</f>
      </c>
      <c r="E71" s="56">
        <f>IF(ISERROR(VLOOKUP(B71,'[2]GENÇ ERKEK-START'!$B$6:$F$45,4,0)),"",VLOOKUP(B71,'[2]GENÇ ERKEK-START'!$B$6:$F$45,4,0))</f>
      </c>
      <c r="F71" s="57">
        <f>IF(ISERROR(VLOOKUP($B71,'[2]GENÇ ERKEK-START'!$B$6:$F$145,5,0)),"",VLOOKUP($B71,'[2]GENÇ ERKEK-START'!$B$6:$F$145,5,0))</f>
      </c>
      <c r="G71" s="58"/>
    </row>
    <row r="72" spans="1:7" ht="20.25" customHeight="1">
      <c r="A72" s="53">
        <f t="shared" si="3"/>
      </c>
      <c r="B72" s="54"/>
      <c r="C72" s="55">
        <f>IF(ISERROR(VLOOKUP(B72,'[2]GENÇ ERKEK-START'!$B$6:$F$145,2,0)),"",VLOOKUP(B72,'[2]GENÇ ERKEK-START'!$B$6:$F$145,2,0))</f>
      </c>
      <c r="D72" s="55">
        <f>IF(ISERROR(VLOOKUP(B72,'[2]GENÇ ERKEK-START'!$B$6:$F$145,3,0)),"",VLOOKUP(B72,'[2]GENÇ ERKEK-START'!$B$6:$F$145,3,0))</f>
      </c>
      <c r="E72" s="56">
        <f>IF(ISERROR(VLOOKUP(B72,'[2]GENÇ ERKEK-START'!$B$6:$F$45,4,0)),"",VLOOKUP(B72,'[2]GENÇ ERKEK-START'!$B$6:$F$45,4,0))</f>
      </c>
      <c r="F72" s="57">
        <f>IF(ISERROR(VLOOKUP($B72,'[2]GENÇ ERKEK-START'!$B$6:$F$145,5,0)),"",VLOOKUP($B72,'[2]GENÇ ERKEK-START'!$B$6:$F$145,5,0))</f>
      </c>
      <c r="G72" s="58"/>
    </row>
    <row r="73" spans="1:7" ht="20.25" customHeight="1">
      <c r="A73" s="53">
        <f t="shared" si="3"/>
      </c>
      <c r="B73" s="54"/>
      <c r="C73" s="55">
        <f>IF(ISERROR(VLOOKUP(B73,'[2]GENÇ ERKEK-START'!$B$6:$F$145,2,0)),"",VLOOKUP(B73,'[2]GENÇ ERKEK-START'!$B$6:$F$145,2,0))</f>
      </c>
      <c r="D73" s="55">
        <f>IF(ISERROR(VLOOKUP(B73,'[2]GENÇ ERKEK-START'!$B$6:$F$145,3,0)),"",VLOOKUP(B73,'[2]GENÇ ERKEK-START'!$B$6:$F$145,3,0))</f>
      </c>
      <c r="E73" s="56">
        <f>IF(ISERROR(VLOOKUP(B73,'[2]GENÇ ERKEK-START'!$B$6:$F$45,4,0)),"",VLOOKUP(B73,'[2]GENÇ ERKEK-START'!$B$6:$F$45,4,0))</f>
      </c>
      <c r="F73" s="57">
        <f>IF(ISERROR(VLOOKUP($B73,'[2]GENÇ ERKEK-START'!$B$6:$F$145,5,0)),"",VLOOKUP($B73,'[2]GENÇ ERKEK-START'!$B$6:$F$145,5,0))</f>
      </c>
      <c r="G73" s="58"/>
    </row>
    <row r="74" spans="1:7" ht="20.25" customHeight="1">
      <c r="A74" s="53">
        <f t="shared" si="3"/>
      </c>
      <c r="B74" s="54"/>
      <c r="C74" s="55">
        <f>IF(ISERROR(VLOOKUP(B74,'[2]GENÇ ERKEK-START'!$B$6:$F$145,2,0)),"",VLOOKUP(B74,'[2]GENÇ ERKEK-START'!$B$6:$F$145,2,0))</f>
      </c>
      <c r="D74" s="55">
        <f>IF(ISERROR(VLOOKUP(B74,'[2]GENÇ ERKEK-START'!$B$6:$F$145,3,0)),"",VLOOKUP(B74,'[2]GENÇ ERKEK-START'!$B$6:$F$145,3,0))</f>
      </c>
      <c r="E74" s="56">
        <f>IF(ISERROR(VLOOKUP(B74,'[2]GENÇ ERKEK-START'!$B$6:$F$45,4,0)),"",VLOOKUP(B74,'[2]GENÇ ERKEK-START'!$B$6:$F$45,4,0))</f>
      </c>
      <c r="F74" s="57">
        <f>IF(ISERROR(VLOOKUP($B74,'[2]GENÇ ERKEK-START'!$B$6:$F$145,5,0)),"",VLOOKUP($B74,'[2]GENÇ ERKEK-START'!$B$6:$F$145,5,0))</f>
      </c>
      <c r="G74" s="58"/>
    </row>
    <row r="75" spans="1:7" ht="20.25" customHeight="1">
      <c r="A75" s="53">
        <f t="shared" si="3"/>
      </c>
      <c r="B75" s="54"/>
      <c r="C75" s="55">
        <f>IF(ISERROR(VLOOKUP(B75,'[2]GENÇ ERKEK-START'!$B$6:$F$145,2,0)),"",VLOOKUP(B75,'[2]GENÇ ERKEK-START'!$B$6:$F$145,2,0))</f>
      </c>
      <c r="D75" s="55">
        <f>IF(ISERROR(VLOOKUP(B75,'[2]GENÇ ERKEK-START'!$B$6:$F$145,3,0)),"",VLOOKUP(B75,'[2]GENÇ ERKEK-START'!$B$6:$F$145,3,0))</f>
      </c>
      <c r="E75" s="56">
        <f>IF(ISERROR(VLOOKUP(B75,'[2]GENÇ ERKEK-START'!$B$6:$F$45,4,0)),"",VLOOKUP(B75,'[2]GENÇ ERKEK-START'!$B$6:$F$45,4,0))</f>
      </c>
      <c r="F75" s="57">
        <f>IF(ISERROR(VLOOKUP($B75,'[2]GENÇ ERKEK-START'!$B$6:$F$145,5,0)),"",VLOOKUP($B75,'[2]GENÇ ERKEK-START'!$B$6:$F$145,5,0))</f>
      </c>
      <c r="G75" s="58"/>
    </row>
    <row r="76" spans="1:7" ht="20.25" customHeight="1">
      <c r="A76" s="53">
        <f t="shared" si="3"/>
      </c>
      <c r="B76" s="54"/>
      <c r="C76" s="55">
        <f>IF(ISERROR(VLOOKUP(B76,'[2]GENÇ ERKEK-START'!$B$6:$F$145,2,0)),"",VLOOKUP(B76,'[2]GENÇ ERKEK-START'!$B$6:$F$145,2,0))</f>
      </c>
      <c r="D76" s="55">
        <f>IF(ISERROR(VLOOKUP(B76,'[2]GENÇ ERKEK-START'!$B$6:$F$145,3,0)),"",VLOOKUP(B76,'[2]GENÇ ERKEK-START'!$B$6:$F$145,3,0))</f>
      </c>
      <c r="E76" s="56">
        <f>IF(ISERROR(VLOOKUP(B76,'[2]GENÇ ERKEK-START'!$B$6:$F$45,4,0)),"",VLOOKUP(B76,'[2]GENÇ ERKEK-START'!$B$6:$F$45,4,0))</f>
      </c>
      <c r="F76" s="57">
        <f>IF(ISERROR(VLOOKUP($B76,'[2]GENÇ ERKEK-START'!$B$6:$F$145,5,0)),"",VLOOKUP($B76,'[2]GENÇ ERKEK-START'!$B$6:$F$145,5,0))</f>
      </c>
      <c r="G76" s="58"/>
    </row>
    <row r="77" spans="1:7" ht="20.25" customHeight="1">
      <c r="A77" s="53">
        <f t="shared" si="3"/>
      </c>
      <c r="B77" s="54"/>
      <c r="C77" s="55">
        <f>IF(ISERROR(VLOOKUP(B77,'[2]GENÇ ERKEK-START'!$B$6:$F$145,2,0)),"",VLOOKUP(B77,'[2]GENÇ ERKEK-START'!$B$6:$F$145,2,0))</f>
      </c>
      <c r="D77" s="55">
        <f>IF(ISERROR(VLOOKUP(B77,'[2]GENÇ ERKEK-START'!$B$6:$F$145,3,0)),"",VLOOKUP(B77,'[2]GENÇ ERKEK-START'!$B$6:$F$145,3,0))</f>
      </c>
      <c r="E77" s="56">
        <f>IF(ISERROR(VLOOKUP(B77,'[2]GENÇ ERKEK-START'!$B$6:$F$45,4,0)),"",VLOOKUP(B77,'[2]GENÇ ERKEK-START'!$B$6:$F$45,4,0))</f>
      </c>
      <c r="F77" s="57">
        <f>IF(ISERROR(VLOOKUP($B77,'[2]GENÇ ERKEK-START'!$B$6:$F$145,5,0)),"",VLOOKUP($B77,'[2]GENÇ ERKEK-START'!$B$6:$F$145,5,0))</f>
      </c>
      <c r="G77" s="58"/>
    </row>
    <row r="78" spans="1:7" ht="20.25" customHeight="1">
      <c r="A78" s="53">
        <f t="shared" si="3"/>
      </c>
      <c r="B78" s="54"/>
      <c r="C78" s="55">
        <f>IF(ISERROR(VLOOKUP(B78,'[2]GENÇ ERKEK-START'!$B$6:$F$145,2,0)),"",VLOOKUP(B78,'[2]GENÇ ERKEK-START'!$B$6:$F$145,2,0))</f>
      </c>
      <c r="D78" s="55">
        <f>IF(ISERROR(VLOOKUP(B78,'[2]GENÇ ERKEK-START'!$B$6:$F$145,3,0)),"",VLOOKUP(B78,'[2]GENÇ ERKEK-START'!$B$6:$F$145,3,0))</f>
      </c>
      <c r="E78" s="56">
        <f>IF(ISERROR(VLOOKUP(B78,'[2]GENÇ ERKEK-START'!$B$6:$F$45,4,0)),"",VLOOKUP(B78,'[2]GENÇ ERKEK-START'!$B$6:$F$45,4,0))</f>
      </c>
      <c r="F78" s="57">
        <f>IF(ISERROR(VLOOKUP($B78,'[2]GENÇ ERKEK-START'!$B$6:$F$145,5,0)),"",VLOOKUP($B78,'[2]GENÇ ERKEK-START'!$B$6:$F$145,5,0))</f>
      </c>
      <c r="G78" s="58"/>
    </row>
    <row r="79" spans="1:7" ht="20.25" customHeight="1">
      <c r="A79" s="53">
        <f t="shared" si="3"/>
      </c>
      <c r="B79" s="54"/>
      <c r="C79" s="55">
        <f>IF(ISERROR(VLOOKUP(B79,'[2]GENÇ ERKEK-START'!$B$6:$F$145,2,0)),"",VLOOKUP(B79,'[2]GENÇ ERKEK-START'!$B$6:$F$145,2,0))</f>
      </c>
      <c r="D79" s="55">
        <f>IF(ISERROR(VLOOKUP(B79,'[2]GENÇ ERKEK-START'!$B$6:$F$145,3,0)),"",VLOOKUP(B79,'[2]GENÇ ERKEK-START'!$B$6:$F$145,3,0))</f>
      </c>
      <c r="E79" s="56">
        <f>IF(ISERROR(VLOOKUP(B79,'[2]GENÇ ERKEK-START'!$B$6:$F$45,4,0)),"",VLOOKUP(B79,'[2]GENÇ ERKEK-START'!$B$6:$F$45,4,0))</f>
      </c>
      <c r="F79" s="57">
        <f>IF(ISERROR(VLOOKUP($B79,'[2]GENÇ ERKEK-START'!$B$6:$F$145,5,0)),"",VLOOKUP($B79,'[2]GENÇ ERKEK-START'!$B$6:$F$145,5,0))</f>
      </c>
      <c r="G79" s="58"/>
    </row>
    <row r="80" spans="1:7" ht="20.25" customHeight="1">
      <c r="A80" s="53">
        <f t="shared" si="3"/>
      </c>
      <c r="B80" s="54"/>
      <c r="C80" s="55">
        <f>IF(ISERROR(VLOOKUP(B80,'[2]GENÇ ERKEK-START'!$B$6:$F$145,2,0)),"",VLOOKUP(B80,'[2]GENÇ ERKEK-START'!$B$6:$F$145,2,0))</f>
      </c>
      <c r="D80" s="55">
        <f>IF(ISERROR(VLOOKUP(B80,'[2]GENÇ ERKEK-START'!$B$6:$F$145,3,0)),"",VLOOKUP(B80,'[2]GENÇ ERKEK-START'!$B$6:$F$145,3,0))</f>
      </c>
      <c r="E80" s="56">
        <f>IF(ISERROR(VLOOKUP(B80,'[2]GENÇ ERKEK-START'!$B$6:$F$45,4,0)),"",VLOOKUP(B80,'[2]GENÇ ERKEK-START'!$B$6:$F$45,4,0))</f>
      </c>
      <c r="F80" s="57">
        <f>IF(ISERROR(VLOOKUP($B80,'[2]GENÇ ERKEK-START'!$B$6:$F$145,5,0)),"",VLOOKUP($B80,'[2]GENÇ ERKEK-START'!$B$6:$F$145,5,0))</f>
      </c>
      <c r="G80" s="58"/>
    </row>
    <row r="81" spans="1:7" ht="20.25" customHeight="1">
      <c r="A81" s="53">
        <f t="shared" si="3"/>
      </c>
      <c r="B81" s="54"/>
      <c r="C81" s="55">
        <f>IF(ISERROR(VLOOKUP(B81,'[2]GENÇ ERKEK-START'!$B$6:$F$145,2,0)),"",VLOOKUP(B81,'[2]GENÇ ERKEK-START'!$B$6:$F$145,2,0))</f>
      </c>
      <c r="D81" s="55">
        <f>IF(ISERROR(VLOOKUP(B81,'[2]GENÇ ERKEK-START'!$B$6:$F$145,3,0)),"",VLOOKUP(B81,'[2]GENÇ ERKEK-START'!$B$6:$F$145,3,0))</f>
      </c>
      <c r="E81" s="56">
        <f>IF(ISERROR(VLOOKUP(B81,'[2]GENÇ ERKEK-START'!$B$6:$F$45,4,0)),"",VLOOKUP(B81,'[2]GENÇ ERKEK-START'!$B$6:$F$45,4,0))</f>
      </c>
      <c r="F81" s="57">
        <f>IF(ISERROR(VLOOKUP($B81,'[2]GENÇ ERKEK-START'!$B$6:$F$145,5,0)),"",VLOOKUP($B81,'[2]GENÇ ERKEK-START'!$B$6:$F$145,5,0))</f>
      </c>
      <c r="G81" s="58"/>
    </row>
    <row r="82" spans="1:7" ht="20.25" customHeight="1">
      <c r="A82" s="53">
        <f t="shared" si="3"/>
      </c>
      <c r="B82" s="54"/>
      <c r="C82" s="55">
        <f>IF(ISERROR(VLOOKUP(B82,'[2]GENÇ ERKEK-START'!$B$6:$F$145,2,0)),"",VLOOKUP(B82,'[2]GENÇ ERKEK-START'!$B$6:$F$145,2,0))</f>
      </c>
      <c r="D82" s="55">
        <f>IF(ISERROR(VLOOKUP(B82,'[2]GENÇ ERKEK-START'!$B$6:$F$145,3,0)),"",VLOOKUP(B82,'[2]GENÇ ERKEK-START'!$B$6:$F$145,3,0))</f>
      </c>
      <c r="E82" s="56">
        <f>IF(ISERROR(VLOOKUP(B82,'[2]GENÇ ERKEK-START'!$B$6:$F$45,4,0)),"",VLOOKUP(B82,'[2]GENÇ ERKEK-START'!$B$6:$F$45,4,0))</f>
      </c>
      <c r="F82" s="57">
        <f>IF(ISERROR(VLOOKUP($B82,'[2]GENÇ ERKEK-START'!$B$6:$F$145,5,0)),"",VLOOKUP($B82,'[2]GENÇ ERKEK-START'!$B$6:$F$145,5,0))</f>
      </c>
      <c r="G82" s="58"/>
    </row>
    <row r="83" spans="1:7" ht="20.25" customHeight="1">
      <c r="A83" s="53">
        <f t="shared" si="3"/>
      </c>
      <c r="B83" s="54"/>
      <c r="C83" s="55">
        <f>IF(ISERROR(VLOOKUP(B83,'[2]GENÇ ERKEK-START'!$B$6:$F$145,2,0)),"",VLOOKUP(B83,'[2]GENÇ ERKEK-START'!$B$6:$F$145,2,0))</f>
      </c>
      <c r="D83" s="55">
        <f>IF(ISERROR(VLOOKUP(B83,'[2]GENÇ ERKEK-START'!$B$6:$F$145,3,0)),"",VLOOKUP(B83,'[2]GENÇ ERKEK-START'!$B$6:$F$145,3,0))</f>
      </c>
      <c r="E83" s="56">
        <f>IF(ISERROR(VLOOKUP(B83,'[2]GENÇ ERKEK-START'!$B$6:$F$45,4,0)),"",VLOOKUP(B83,'[2]GENÇ ERKEK-START'!$B$6:$F$45,4,0))</f>
      </c>
      <c r="F83" s="57">
        <f>IF(ISERROR(VLOOKUP($B83,'[2]GENÇ ERKEK-START'!$B$6:$F$145,5,0)),"",VLOOKUP($B83,'[2]GENÇ ERKEK-START'!$B$6:$F$145,5,0))</f>
      </c>
      <c r="G83" s="58"/>
    </row>
    <row r="84" spans="1:7" ht="20.25" customHeight="1">
      <c r="A84" s="53">
        <f t="shared" si="3"/>
      </c>
      <c r="B84" s="54"/>
      <c r="C84" s="55">
        <f>IF(ISERROR(VLOOKUP(B84,'[2]GENÇ ERKEK-START'!$B$6:$F$145,2,0)),"",VLOOKUP(B84,'[2]GENÇ ERKEK-START'!$B$6:$F$145,2,0))</f>
      </c>
      <c r="D84" s="55">
        <f>IF(ISERROR(VLOOKUP(B84,'[2]GENÇ ERKEK-START'!$B$6:$F$145,3,0)),"",VLOOKUP(B84,'[2]GENÇ ERKEK-START'!$B$6:$F$145,3,0))</f>
      </c>
      <c r="E84" s="56">
        <f>IF(ISERROR(VLOOKUP(B84,'[2]GENÇ ERKEK-START'!$B$6:$F$45,4,0)),"",VLOOKUP(B84,'[2]GENÇ ERKEK-START'!$B$6:$F$45,4,0))</f>
      </c>
      <c r="F84" s="57">
        <f>IF(ISERROR(VLOOKUP($B84,'[2]GENÇ ERKEK-START'!$B$6:$F$145,5,0)),"",VLOOKUP($B84,'[2]GENÇ ERKEK-START'!$B$6:$F$145,5,0))</f>
      </c>
      <c r="G84" s="58"/>
    </row>
    <row r="85" spans="1:7" ht="20.25" customHeight="1">
      <c r="A85" s="53">
        <f t="shared" si="3"/>
      </c>
      <c r="B85" s="54"/>
      <c r="C85" s="55">
        <f>IF(ISERROR(VLOOKUP(B85,'[2]GENÇ ERKEK-START'!$B$6:$F$145,2,0)),"",VLOOKUP(B85,'[2]GENÇ ERKEK-START'!$B$6:$F$145,2,0))</f>
      </c>
      <c r="D85" s="55">
        <f>IF(ISERROR(VLOOKUP(B85,'[2]GENÇ ERKEK-START'!$B$6:$F$145,3,0)),"",VLOOKUP(B85,'[2]GENÇ ERKEK-START'!$B$6:$F$145,3,0))</f>
      </c>
      <c r="E85" s="56">
        <f>IF(ISERROR(VLOOKUP(B85,'[2]GENÇ ERKEK-START'!$B$6:$F$45,4,0)),"",VLOOKUP(B85,'[2]GENÇ ERKEK-START'!$B$6:$F$45,4,0))</f>
      </c>
      <c r="F85" s="57">
        <f>IF(ISERROR(VLOOKUP($B85,'[2]GENÇ ERKEK-START'!$B$6:$F$145,5,0)),"",VLOOKUP($B85,'[2]GENÇ ERKEK-START'!$B$6:$F$145,5,0))</f>
      </c>
      <c r="G85" s="58"/>
    </row>
    <row r="86" spans="1:7" ht="20.25" customHeight="1">
      <c r="A86" s="53">
        <f t="shared" si="3"/>
      </c>
      <c r="B86" s="54"/>
      <c r="C86" s="55">
        <f>IF(ISERROR(VLOOKUP(B86,'[2]GENÇ ERKEK-START'!$B$6:$F$145,2,0)),"",VLOOKUP(B86,'[2]GENÇ ERKEK-START'!$B$6:$F$145,2,0))</f>
      </c>
      <c r="D86" s="55">
        <f>IF(ISERROR(VLOOKUP(B86,'[2]GENÇ ERKEK-START'!$B$6:$F$145,3,0)),"",VLOOKUP(B86,'[2]GENÇ ERKEK-START'!$B$6:$F$145,3,0))</f>
      </c>
      <c r="E86" s="56">
        <f>IF(ISERROR(VLOOKUP(B86,'[2]GENÇ ERKEK-START'!$B$6:$F$45,4,0)),"",VLOOKUP(B86,'[2]GENÇ ERKEK-START'!$B$6:$F$45,4,0))</f>
      </c>
      <c r="F86" s="57">
        <f>IF(ISERROR(VLOOKUP($B86,'[2]GENÇ ERKEK-START'!$B$6:$F$145,5,0)),"",VLOOKUP($B86,'[2]GENÇ ERKEK-START'!$B$6:$F$145,5,0))</f>
      </c>
      <c r="G86" s="58"/>
    </row>
    <row r="87" spans="1:7" ht="20.25" customHeight="1">
      <c r="A87" s="53">
        <f t="shared" si="3"/>
      </c>
      <c r="B87" s="54"/>
      <c r="C87" s="55">
        <f>IF(ISERROR(VLOOKUP(B87,'[2]GENÇ ERKEK-START'!$B$6:$F$145,2,0)),"",VLOOKUP(B87,'[2]GENÇ ERKEK-START'!$B$6:$F$145,2,0))</f>
      </c>
      <c r="D87" s="55">
        <f>IF(ISERROR(VLOOKUP(B87,'[2]GENÇ ERKEK-START'!$B$6:$F$145,3,0)),"",VLOOKUP(B87,'[2]GENÇ ERKEK-START'!$B$6:$F$145,3,0))</f>
      </c>
      <c r="E87" s="56">
        <f>IF(ISERROR(VLOOKUP(B87,'[2]GENÇ ERKEK-START'!$B$6:$F$45,4,0)),"",VLOOKUP(B87,'[2]GENÇ ERKEK-START'!$B$6:$F$45,4,0))</f>
      </c>
      <c r="F87" s="57">
        <f>IF(ISERROR(VLOOKUP($B87,'[2]GENÇ ERKEK-START'!$B$6:$F$145,5,0)),"",VLOOKUP($B87,'[2]GENÇ ERKEK-START'!$B$6:$F$145,5,0))</f>
      </c>
      <c r="G87" s="58"/>
    </row>
    <row r="88" spans="1:7" ht="20.25" customHeight="1">
      <c r="A88" s="53">
        <f t="shared" si="3"/>
      </c>
      <c r="B88" s="54"/>
      <c r="C88" s="55">
        <f>IF(ISERROR(VLOOKUP(B88,'[2]GENÇ ERKEK-START'!$B$6:$F$145,2,0)),"",VLOOKUP(B88,'[2]GENÇ ERKEK-START'!$B$6:$F$145,2,0))</f>
      </c>
      <c r="D88" s="55">
        <f>IF(ISERROR(VLOOKUP(B88,'[2]GENÇ ERKEK-START'!$B$6:$F$145,3,0)),"",VLOOKUP(B88,'[2]GENÇ ERKEK-START'!$B$6:$F$145,3,0))</f>
      </c>
      <c r="E88" s="56">
        <f>IF(ISERROR(VLOOKUP(B88,'[2]GENÇ ERKEK-START'!$B$6:$F$45,4,0)),"",VLOOKUP(B88,'[2]GENÇ ERKEK-START'!$B$6:$F$45,4,0))</f>
      </c>
      <c r="F88" s="57">
        <f>IF(ISERROR(VLOOKUP($B88,'[2]GENÇ ERKEK-START'!$B$6:$F$145,5,0)),"",VLOOKUP($B88,'[2]GENÇ ERKEK-START'!$B$6:$F$145,5,0))</f>
      </c>
      <c r="G88" s="58"/>
    </row>
    <row r="89" spans="1:7" ht="20.25" customHeight="1">
      <c r="A89" s="53">
        <f t="shared" si="3"/>
      </c>
      <c r="B89" s="54"/>
      <c r="C89" s="55">
        <f>IF(ISERROR(VLOOKUP(B89,'[2]GENÇ ERKEK-START'!$B$6:$F$145,2,0)),"",VLOOKUP(B89,'[2]GENÇ ERKEK-START'!$B$6:$F$145,2,0))</f>
      </c>
      <c r="D89" s="55">
        <f>IF(ISERROR(VLOOKUP(B89,'[2]GENÇ ERKEK-START'!$B$6:$F$145,3,0)),"",VLOOKUP(B89,'[2]GENÇ ERKEK-START'!$B$6:$F$145,3,0))</f>
      </c>
      <c r="E89" s="56">
        <f>IF(ISERROR(VLOOKUP(B89,'[2]GENÇ ERKEK-START'!$B$6:$F$45,4,0)),"",VLOOKUP(B89,'[2]GENÇ ERKEK-START'!$B$6:$F$45,4,0))</f>
      </c>
      <c r="F89" s="57">
        <f>IF(ISERROR(VLOOKUP($B89,'[2]GENÇ ERKEK-START'!$B$6:$F$145,5,0)),"",VLOOKUP($B89,'[2]GENÇ ERKEK-START'!$B$6:$F$145,5,0))</f>
      </c>
      <c r="G89" s="58"/>
    </row>
    <row r="90" spans="1:7" ht="20.25" customHeight="1">
      <c r="A90" s="53">
        <f t="shared" si="3"/>
      </c>
      <c r="B90" s="54"/>
      <c r="C90" s="55">
        <f>IF(ISERROR(VLOOKUP(B90,'[2]GENÇ ERKEK-START'!$B$6:$F$145,2,0)),"",VLOOKUP(B90,'[2]GENÇ ERKEK-START'!$B$6:$F$145,2,0))</f>
      </c>
      <c r="D90" s="55">
        <f>IF(ISERROR(VLOOKUP(B90,'[2]GENÇ ERKEK-START'!$B$6:$F$145,3,0)),"",VLOOKUP(B90,'[2]GENÇ ERKEK-START'!$B$6:$F$145,3,0))</f>
      </c>
      <c r="E90" s="56">
        <f>IF(ISERROR(VLOOKUP(B90,'[2]GENÇ ERKEK-START'!$B$6:$F$45,4,0)),"",VLOOKUP(B90,'[2]GENÇ ERKEK-START'!$B$6:$F$45,4,0))</f>
      </c>
      <c r="F90" s="57">
        <f>IF(ISERROR(VLOOKUP($B90,'[2]GENÇ ERKEK-START'!$B$6:$F$145,5,0)),"",VLOOKUP($B90,'[2]GENÇ ERKEK-START'!$B$6:$F$145,5,0))</f>
      </c>
      <c r="G90" s="58"/>
    </row>
    <row r="91" spans="1:7" ht="20.25" customHeight="1">
      <c r="A91" s="53">
        <f t="shared" si="3"/>
      </c>
      <c r="B91" s="54"/>
      <c r="C91" s="55">
        <f>IF(ISERROR(VLOOKUP(B91,'[2]GENÇ ERKEK-START'!$B$6:$F$145,2,0)),"",VLOOKUP(B91,'[2]GENÇ ERKEK-START'!$B$6:$F$145,2,0))</f>
      </c>
      <c r="D91" s="55">
        <f>IF(ISERROR(VLOOKUP(B91,'[2]GENÇ ERKEK-START'!$B$6:$F$145,3,0)),"",VLOOKUP(B91,'[2]GENÇ ERKEK-START'!$B$6:$F$145,3,0))</f>
      </c>
      <c r="E91" s="56">
        <f>IF(ISERROR(VLOOKUP(B91,'[2]GENÇ ERKEK-START'!$B$6:$F$45,4,0)),"",VLOOKUP(B91,'[2]GENÇ ERKEK-START'!$B$6:$F$45,4,0))</f>
      </c>
      <c r="F91" s="57">
        <f>IF(ISERROR(VLOOKUP($B91,'[2]GENÇ ERKEK-START'!$B$6:$F$145,5,0)),"",VLOOKUP($B91,'[2]GENÇ ERKEK-START'!$B$6:$F$145,5,0))</f>
      </c>
      <c r="G91" s="58"/>
    </row>
    <row r="92" spans="1:7" ht="20.25" customHeight="1">
      <c r="A92" s="53">
        <f t="shared" si="3"/>
      </c>
      <c r="B92" s="54"/>
      <c r="C92" s="55">
        <f>IF(ISERROR(VLOOKUP(B92,'[2]GENÇ ERKEK-START'!$B$6:$F$145,2,0)),"",VLOOKUP(B92,'[2]GENÇ ERKEK-START'!$B$6:$F$145,2,0))</f>
      </c>
      <c r="D92" s="55">
        <f>IF(ISERROR(VLOOKUP(B92,'[2]GENÇ ERKEK-START'!$B$6:$F$145,3,0)),"",VLOOKUP(B92,'[2]GENÇ ERKEK-START'!$B$6:$F$145,3,0))</f>
      </c>
      <c r="E92" s="56">
        <f>IF(ISERROR(VLOOKUP(B92,'[2]GENÇ ERKEK-START'!$B$6:$F$45,4,0)),"",VLOOKUP(B92,'[2]GENÇ ERKEK-START'!$B$6:$F$45,4,0))</f>
      </c>
      <c r="F92" s="57">
        <f>IF(ISERROR(VLOOKUP($B92,'[2]GENÇ ERKEK-START'!$B$6:$F$145,5,0)),"",VLOOKUP($B92,'[2]GENÇ ERKEK-START'!$B$6:$F$145,5,0))</f>
      </c>
      <c r="G92" s="58" t="s">
        <v>103</v>
      </c>
    </row>
  </sheetData>
  <mergeCells count="5">
    <mergeCell ref="A1:H1"/>
    <mergeCell ref="A2:H2"/>
    <mergeCell ref="A3:H3"/>
    <mergeCell ref="A4:C4"/>
    <mergeCell ref="F4:H4"/>
  </mergeCells>
  <conditionalFormatting sqref="H6:H42">
    <cfRule type="expression" priority="1" dxfId="5" stopIfTrue="1">
      <formula>NOT(ISERROR(SEARCH("$E$7=""F""",H6)))</formula>
    </cfRule>
    <cfRule type="expression" priority="2" dxfId="5" stopIfTrue="1">
      <formula>NOT(ISERROR(SEARCH("F=E7",H6)))</formula>
    </cfRule>
  </conditionalFormatting>
  <conditionalFormatting sqref="B6:B92">
    <cfRule type="expression" priority="3" dxfId="5" stopIfTrue="1">
      <formula>AND(COUNTIF($B$6:$B$92,B6)&gt;1,NOT(ISBLANK(B6)))</formula>
    </cfRule>
  </conditionalFormatting>
  <printOptions horizontalCentered="1"/>
  <pageMargins left="0.55" right="0.2362204724409449" top="0.6299212598425197" bottom="0.4330708661417323" header="0.3937007874015748" footer="0.2362204724409449"/>
  <pageSetup horizontalDpi="300" verticalDpi="300" orientation="portrait" paperSize="9" scale="69"/>
  <headerFooter alignWithMargins="0">
    <oddFooter>&amp;C&amp;P</oddFooter>
  </headerFooter>
  <drawing r:id="rId1"/>
</worksheet>
</file>

<file path=xl/worksheets/sheet11.xml><?xml version="1.0" encoding="utf-8"?>
<worksheet xmlns="http://schemas.openxmlformats.org/spreadsheetml/2006/main" xmlns:r="http://schemas.openxmlformats.org/officeDocument/2006/relationships">
  <dimension ref="A1:E33"/>
  <sheetViews>
    <sheetView zoomScale="110" zoomScaleNormal="110" zoomScaleSheetLayoutView="110" workbookViewId="0" topLeftCell="A4">
      <selection activeCell="B31" sqref="B31"/>
    </sheetView>
  </sheetViews>
  <sheetFormatPr defaultColWidth="9.125" defaultRowHeight="12.75"/>
  <cols>
    <col min="1" max="2" width="30.375" style="1" customWidth="1"/>
    <col min="3" max="3" width="30.875" style="1" customWidth="1"/>
    <col min="4" max="12" width="6.75390625" style="1" customWidth="1"/>
    <col min="13" max="16384" width="9.125" style="1" customWidth="1"/>
  </cols>
  <sheetData>
    <row r="1" spans="1:3" ht="21.75">
      <c r="A1" s="64"/>
      <c r="B1" s="65"/>
      <c r="C1" s="66"/>
    </row>
    <row r="2" spans="1:5" ht="16.5">
      <c r="A2" s="67" t="s">
        <v>187</v>
      </c>
      <c r="B2" s="68"/>
      <c r="C2" s="69"/>
      <c r="D2" s="2"/>
      <c r="E2" s="2"/>
    </row>
    <row r="3" spans="1:5" ht="16.5">
      <c r="A3" s="30"/>
      <c r="B3" s="42"/>
      <c r="C3" s="43"/>
      <c r="D3" s="3"/>
      <c r="E3" s="3"/>
    </row>
    <row r="4" spans="1:3" s="5" customFormat="1" ht="24.75" customHeight="1">
      <c r="A4" s="34"/>
      <c r="B4" s="4"/>
      <c r="C4" s="35"/>
    </row>
    <row r="5" spans="1:3" s="5" customFormat="1" ht="24.75" customHeight="1">
      <c r="A5" s="34"/>
      <c r="B5" s="4"/>
      <c r="C5" s="35"/>
    </row>
    <row r="6" spans="1:3" s="5" customFormat="1" ht="24.75" customHeight="1">
      <c r="A6" s="34"/>
      <c r="B6" s="4"/>
      <c r="C6" s="35"/>
    </row>
    <row r="7" spans="1:3" s="5" customFormat="1" ht="24.75" customHeight="1">
      <c r="A7" s="34"/>
      <c r="B7" s="4"/>
      <c r="C7" s="35"/>
    </row>
    <row r="8" spans="1:3" s="5" customFormat="1" ht="24.75" customHeight="1">
      <c r="A8" s="34"/>
      <c r="B8" s="4"/>
      <c r="C8" s="35"/>
    </row>
    <row r="9" spans="1:3" ht="21.75">
      <c r="A9" s="34"/>
      <c r="B9" s="4"/>
      <c r="C9" s="35"/>
    </row>
    <row r="10" spans="1:3" ht="21.75">
      <c r="A10" s="34"/>
      <c r="B10" s="4"/>
      <c r="C10" s="35"/>
    </row>
    <row r="11" spans="1:3" ht="21.75">
      <c r="A11" s="34"/>
      <c r="B11" s="4"/>
      <c r="C11" s="35"/>
    </row>
    <row r="12" spans="1:3" ht="21.75">
      <c r="A12" s="34"/>
      <c r="B12" s="4"/>
      <c r="C12" s="35"/>
    </row>
    <row r="13" spans="1:3" ht="21.75">
      <c r="A13" s="34"/>
      <c r="B13" s="4"/>
      <c r="C13" s="35"/>
    </row>
    <row r="14" spans="1:3" ht="21.75">
      <c r="A14" s="34"/>
      <c r="B14" s="4"/>
      <c r="C14" s="35"/>
    </row>
    <row r="15" spans="1:3" ht="21.75">
      <c r="A15" s="34"/>
      <c r="B15" s="4"/>
      <c r="C15" s="35"/>
    </row>
    <row r="16" spans="1:3" ht="21.75">
      <c r="A16" s="34"/>
      <c r="B16" s="4"/>
      <c r="C16" s="35"/>
    </row>
    <row r="17" spans="1:3" ht="21.75">
      <c r="A17" s="34"/>
      <c r="B17" s="4"/>
      <c r="C17" s="35"/>
    </row>
    <row r="18" spans="1:3" ht="21.75">
      <c r="A18" s="34"/>
      <c r="B18" s="4"/>
      <c r="C18" s="35"/>
    </row>
    <row r="19" spans="1:3" ht="18" customHeight="1">
      <c r="A19" s="70" t="str">
        <f>B26</f>
        <v>DAĞ KOŞUSU TÜRKİYE ŞAMPİYONASI 
YARIŞMA STATÜSÜ
(BALKAN DAĞ KOŞUSU – AVRUPA DAĞ KOŞUSU  MİLLİ TAKIM SEÇMESİ  )</v>
      </c>
      <c r="B19" s="71"/>
      <c r="C19" s="72"/>
    </row>
    <row r="20" spans="1:3" ht="42" customHeight="1">
      <c r="A20" s="73"/>
      <c r="B20" s="71"/>
      <c r="C20" s="72"/>
    </row>
    <row r="21" spans="1:3" ht="27">
      <c r="A21" s="34"/>
      <c r="B21" s="46" t="str">
        <f>B29</f>
        <v>Kütahya-Gediz</v>
      </c>
      <c r="C21" s="35"/>
    </row>
    <row r="22" spans="1:3" ht="15.75" customHeight="1">
      <c r="A22" s="34"/>
      <c r="B22" s="8"/>
      <c r="C22" s="35"/>
    </row>
    <row r="23" spans="1:3" ht="16.5" customHeight="1">
      <c r="A23" s="34"/>
      <c r="B23" s="8"/>
      <c r="C23" s="35"/>
    </row>
    <row r="24" spans="1:3" ht="21.75">
      <c r="A24" s="34"/>
      <c r="B24" s="8"/>
      <c r="C24" s="35"/>
    </row>
    <row r="25" spans="1:3" ht="21.75">
      <c r="A25" s="36"/>
      <c r="B25" s="6"/>
      <c r="C25" s="37"/>
    </row>
    <row r="26" spans="1:3" ht="25.5" customHeight="1">
      <c r="A26" s="91" t="s">
        <v>211</v>
      </c>
      <c r="B26" s="74" t="s">
        <v>189</v>
      </c>
      <c r="C26" s="75"/>
    </row>
    <row r="27" spans="1:3" ht="25.5" customHeight="1">
      <c r="A27" s="92" t="s">
        <v>212</v>
      </c>
      <c r="B27" s="60" t="s">
        <v>23</v>
      </c>
      <c r="C27" s="61"/>
    </row>
    <row r="28" spans="1:3" ht="25.5" customHeight="1">
      <c r="A28" s="30" t="s">
        <v>213</v>
      </c>
      <c r="B28" s="60" t="s">
        <v>24</v>
      </c>
      <c r="C28" s="61"/>
    </row>
    <row r="29" spans="1:3" ht="25.5" customHeight="1">
      <c r="A29" s="92" t="s">
        <v>214</v>
      </c>
      <c r="B29" s="60" t="s">
        <v>188</v>
      </c>
      <c r="C29" s="61"/>
    </row>
    <row r="30" spans="1:3" ht="25.5" customHeight="1">
      <c r="A30" s="92" t="s">
        <v>215</v>
      </c>
      <c r="B30" s="62">
        <v>41420.416666666664</v>
      </c>
      <c r="C30" s="63"/>
    </row>
    <row r="31" spans="1:3" ht="25.5" customHeight="1">
      <c r="A31" s="93" t="s">
        <v>186</v>
      </c>
      <c r="B31" s="33">
        <f>COUNTA('[3]GENÇ KADINLAR-START'!D6:D353)</f>
        <v>39</v>
      </c>
      <c r="C31" s="32"/>
    </row>
    <row r="32" spans="1:3" ht="27.75" customHeight="1">
      <c r="A32" s="92"/>
      <c r="B32" s="7"/>
      <c r="C32" s="38"/>
    </row>
    <row r="33" spans="1:3" ht="33" customHeight="1">
      <c r="A33" s="39"/>
      <c r="B33" s="40"/>
      <c r="C33" s="41"/>
    </row>
  </sheetData>
  <mergeCells count="8">
    <mergeCell ref="B29:C29"/>
    <mergeCell ref="B30:C30"/>
    <mergeCell ref="A1:C1"/>
    <mergeCell ref="A2:C2"/>
    <mergeCell ref="A19:C20"/>
    <mergeCell ref="B26:C26"/>
    <mergeCell ref="B27:C27"/>
    <mergeCell ref="B28:C28"/>
  </mergeCells>
  <printOptions horizontalCentered="1"/>
  <pageMargins left="0.65" right="0.25" top="0.49" bottom="0.27" header="0.31496062992125984" footer="0.17"/>
  <pageSetup horizontalDpi="600" verticalDpi="600" orientation="portrait" paperSize="9" scale="97"/>
  <drawing r:id="rId1"/>
</worksheet>
</file>

<file path=xl/worksheets/sheet12.xml><?xml version="1.0" encoding="utf-8"?>
<worksheet xmlns="http://schemas.openxmlformats.org/spreadsheetml/2006/main" xmlns:r="http://schemas.openxmlformats.org/officeDocument/2006/relationships">
  <dimension ref="A1:L45"/>
  <sheetViews>
    <sheetView zoomScaleSheetLayoutView="100" workbookViewId="0" topLeftCell="A28">
      <selection activeCell="B45" sqref="B45"/>
    </sheetView>
  </sheetViews>
  <sheetFormatPr defaultColWidth="9.125" defaultRowHeight="12.75"/>
  <cols>
    <col min="1" max="1" width="4.25390625" style="19" customWidth="1"/>
    <col min="2" max="2" width="8.00390625" style="19" customWidth="1"/>
    <col min="3" max="4" width="32.375" style="19" customWidth="1"/>
    <col min="5" max="5" width="8.00390625" style="19" hidden="1" customWidth="1"/>
    <col min="6" max="6" width="19.25390625" style="19" customWidth="1"/>
    <col min="7" max="7" width="17.125" style="19" customWidth="1"/>
    <col min="8" max="16384" width="9.125" style="19" customWidth="1"/>
  </cols>
  <sheetData>
    <row r="1" spans="1:6" ht="12.75">
      <c r="A1" s="76" t="str">
        <f>'[3]GK-KAPAK'!A2</f>
        <v>Tükiye Atletizm Federasyonu
Kütahya Atletizm İl Temsilciliği</v>
      </c>
      <c r="B1" s="77"/>
      <c r="C1" s="77"/>
      <c r="D1" s="77"/>
      <c r="E1" s="77"/>
      <c r="F1" s="77"/>
    </row>
    <row r="2" spans="1:6" ht="15">
      <c r="A2" s="94" t="str">
        <f>'[3]GK-KAPAK'!B26</f>
        <v>DAĞ KOŞUSU TÜRKİYE ŞAMPİYONASI 
YARIŞMA STATÜSÜ
(BALKAN DAĞ KOŞUSU – AVRUPA DAĞ KOŞUSU  MİLLİ TAKIM SEÇMESİ  )</v>
      </c>
      <c r="B2" s="94"/>
      <c r="C2" s="94"/>
      <c r="D2" s="94"/>
      <c r="E2" s="94"/>
      <c r="F2" s="94"/>
    </row>
    <row r="3" spans="1:6" ht="15">
      <c r="A3" s="79" t="str">
        <f>'[3]GK-KAPAK'!B29</f>
        <v>Kütahya-Gediz</v>
      </c>
      <c r="B3" s="79"/>
      <c r="C3" s="79"/>
      <c r="D3" s="79"/>
      <c r="E3" s="79"/>
      <c r="F3" s="79"/>
    </row>
    <row r="4" spans="1:6" ht="12.75">
      <c r="A4" s="95" t="str">
        <f>'[3]GK-KAPAK'!B28</f>
        <v>Genç Kızlar</v>
      </c>
      <c r="B4" s="95"/>
      <c r="C4" s="95"/>
      <c r="D4" s="45" t="str">
        <f>'[3]GK-KAPAK'!B27</f>
        <v>3500 Metre</v>
      </c>
      <c r="E4" s="81">
        <f>'[3]GK-KAPAK'!B30</f>
        <v>41420.416666666664</v>
      </c>
      <c r="F4" s="81"/>
    </row>
    <row r="5" spans="1:12" s="20" customFormat="1" ht="31.5" customHeight="1">
      <c r="A5" s="12" t="s">
        <v>204</v>
      </c>
      <c r="B5" s="12" t="s">
        <v>205</v>
      </c>
      <c r="C5" s="12" t="s">
        <v>207</v>
      </c>
      <c r="D5" s="12" t="s">
        <v>209</v>
      </c>
      <c r="E5" s="12" t="s">
        <v>210</v>
      </c>
      <c r="F5" s="47" t="s">
        <v>206</v>
      </c>
      <c r="H5" s="21"/>
      <c r="I5" s="21"/>
      <c r="J5" s="21"/>
      <c r="K5" s="21"/>
      <c r="L5" s="21"/>
    </row>
    <row r="6" spans="1:6" ht="25.5">
      <c r="A6" s="48">
        <v>1</v>
      </c>
      <c r="B6" s="49">
        <v>50</v>
      </c>
      <c r="C6" s="50" t="s">
        <v>25</v>
      </c>
      <c r="D6" s="50" t="s">
        <v>137</v>
      </c>
      <c r="E6" s="52" t="s">
        <v>130</v>
      </c>
      <c r="F6" s="51">
        <v>35190</v>
      </c>
    </row>
    <row r="7" spans="1:6" ht="25.5">
      <c r="A7" s="48">
        <v>2</v>
      </c>
      <c r="B7" s="49">
        <v>52</v>
      </c>
      <c r="C7" s="50" t="s">
        <v>26</v>
      </c>
      <c r="D7" s="50" t="s">
        <v>110</v>
      </c>
      <c r="E7" s="52" t="s">
        <v>130</v>
      </c>
      <c r="F7" s="51">
        <v>35025</v>
      </c>
    </row>
    <row r="8" spans="1:6" ht="25.5">
      <c r="A8" s="48">
        <v>3</v>
      </c>
      <c r="B8" s="49">
        <v>53</v>
      </c>
      <c r="C8" s="50" t="s">
        <v>27</v>
      </c>
      <c r="D8" s="50" t="s">
        <v>110</v>
      </c>
      <c r="E8" s="52" t="s">
        <v>130</v>
      </c>
      <c r="F8" s="51">
        <v>34375</v>
      </c>
    </row>
    <row r="9" spans="1:6" ht="12.75">
      <c r="A9" s="48">
        <v>4</v>
      </c>
      <c r="B9" s="49">
        <v>54</v>
      </c>
      <c r="C9" s="50" t="s">
        <v>28</v>
      </c>
      <c r="D9" s="50" t="s">
        <v>29</v>
      </c>
      <c r="E9" s="48" t="s">
        <v>130</v>
      </c>
      <c r="F9" s="51">
        <v>35276</v>
      </c>
    </row>
    <row r="10" spans="1:6" ht="25.5">
      <c r="A10" s="48">
        <v>5</v>
      </c>
      <c r="B10" s="49">
        <v>55</v>
      </c>
      <c r="C10" s="50" t="s">
        <v>30</v>
      </c>
      <c r="D10" s="50" t="s">
        <v>29</v>
      </c>
      <c r="E10" s="52" t="s">
        <v>130</v>
      </c>
      <c r="F10" s="51">
        <v>35330</v>
      </c>
    </row>
    <row r="11" spans="1:6" ht="25.5">
      <c r="A11" s="48">
        <v>6</v>
      </c>
      <c r="B11" s="49">
        <v>56</v>
      </c>
      <c r="C11" s="50" t="s">
        <v>31</v>
      </c>
      <c r="D11" s="50" t="s">
        <v>29</v>
      </c>
      <c r="E11" s="52" t="s">
        <v>130</v>
      </c>
      <c r="F11" s="51">
        <v>35267</v>
      </c>
    </row>
    <row r="12" spans="1:6" ht="25.5">
      <c r="A12" s="48">
        <v>7</v>
      </c>
      <c r="B12" s="49">
        <v>57</v>
      </c>
      <c r="C12" s="50" t="s">
        <v>32</v>
      </c>
      <c r="D12" s="50" t="s">
        <v>112</v>
      </c>
      <c r="E12" s="52" t="s">
        <v>130</v>
      </c>
      <c r="F12" s="51">
        <v>35294</v>
      </c>
    </row>
    <row r="13" spans="1:6" ht="25.5">
      <c r="A13" s="48">
        <v>8</v>
      </c>
      <c r="B13" s="49">
        <v>58</v>
      </c>
      <c r="C13" s="50" t="s">
        <v>33</v>
      </c>
      <c r="D13" s="50" t="s">
        <v>34</v>
      </c>
      <c r="E13" s="52" t="s">
        <v>130</v>
      </c>
      <c r="F13" s="51">
        <v>34724</v>
      </c>
    </row>
    <row r="14" spans="1:6" ht="25.5">
      <c r="A14" s="48">
        <v>9</v>
      </c>
      <c r="B14" s="49">
        <v>59</v>
      </c>
      <c r="C14" s="50" t="s">
        <v>35</v>
      </c>
      <c r="D14" s="50" t="s">
        <v>34</v>
      </c>
      <c r="E14" s="52" t="s">
        <v>130</v>
      </c>
      <c r="F14" s="51">
        <v>34691</v>
      </c>
    </row>
    <row r="15" spans="1:6" ht="25.5">
      <c r="A15" s="48">
        <v>10</v>
      </c>
      <c r="B15" s="49">
        <v>60</v>
      </c>
      <c r="C15" s="50" t="s">
        <v>36</v>
      </c>
      <c r="D15" s="50" t="s">
        <v>34</v>
      </c>
      <c r="E15" s="52" t="s">
        <v>130</v>
      </c>
      <c r="F15" s="51">
        <v>35186</v>
      </c>
    </row>
    <row r="16" spans="1:6" ht="25.5">
      <c r="A16" s="48">
        <v>11</v>
      </c>
      <c r="B16" s="49">
        <v>61</v>
      </c>
      <c r="C16" s="50" t="s">
        <v>37</v>
      </c>
      <c r="D16" s="50" t="s">
        <v>203</v>
      </c>
      <c r="E16" s="52" t="s">
        <v>130</v>
      </c>
      <c r="F16" s="51">
        <v>34569</v>
      </c>
    </row>
    <row r="17" spans="1:6" ht="18" customHeight="1">
      <c r="A17" s="48">
        <v>12</v>
      </c>
      <c r="B17" s="49">
        <v>62</v>
      </c>
      <c r="C17" s="50" t="s">
        <v>38</v>
      </c>
      <c r="D17" s="50" t="s">
        <v>203</v>
      </c>
      <c r="E17" s="52" t="s">
        <v>130</v>
      </c>
      <c r="F17" s="51">
        <v>35065</v>
      </c>
    </row>
    <row r="18" spans="1:6" ht="18" customHeight="1">
      <c r="A18" s="48">
        <v>13</v>
      </c>
      <c r="B18" s="49">
        <v>63</v>
      </c>
      <c r="C18" s="50" t="s">
        <v>39</v>
      </c>
      <c r="D18" s="50" t="s">
        <v>203</v>
      </c>
      <c r="E18" s="52" t="s">
        <v>130</v>
      </c>
      <c r="F18" s="51">
        <v>34335</v>
      </c>
    </row>
    <row r="19" spans="1:6" ht="18" customHeight="1">
      <c r="A19" s="48">
        <v>14</v>
      </c>
      <c r="B19" s="49">
        <v>64</v>
      </c>
      <c r="C19" s="50" t="s">
        <v>40</v>
      </c>
      <c r="D19" s="50" t="s">
        <v>70</v>
      </c>
      <c r="E19" s="52" t="s">
        <v>130</v>
      </c>
      <c r="F19" s="51">
        <v>34973</v>
      </c>
    </row>
    <row r="20" spans="1:6" ht="18" customHeight="1">
      <c r="A20" s="48">
        <v>15</v>
      </c>
      <c r="B20" s="49">
        <v>65</v>
      </c>
      <c r="C20" s="50" t="s">
        <v>41</v>
      </c>
      <c r="D20" s="50" t="s">
        <v>164</v>
      </c>
      <c r="E20" s="52" t="s">
        <v>130</v>
      </c>
      <c r="F20" s="51">
        <v>34388</v>
      </c>
    </row>
    <row r="21" spans="1:6" ht="18" customHeight="1">
      <c r="A21" s="48">
        <v>16</v>
      </c>
      <c r="B21" s="49">
        <v>66</v>
      </c>
      <c r="C21" s="50" t="s">
        <v>42</v>
      </c>
      <c r="D21" s="50" t="s">
        <v>164</v>
      </c>
      <c r="E21" s="52" t="s">
        <v>130</v>
      </c>
      <c r="F21" s="51">
        <v>34919</v>
      </c>
    </row>
    <row r="22" spans="1:6" ht="18" customHeight="1">
      <c r="A22" s="48">
        <v>17</v>
      </c>
      <c r="B22" s="49">
        <v>67</v>
      </c>
      <c r="C22" s="50" t="s">
        <v>43</v>
      </c>
      <c r="D22" s="50" t="s">
        <v>44</v>
      </c>
      <c r="E22" s="52" t="s">
        <v>130</v>
      </c>
      <c r="F22" s="51">
        <v>35734</v>
      </c>
    </row>
    <row r="23" spans="1:6" ht="18" customHeight="1">
      <c r="A23" s="48">
        <v>18</v>
      </c>
      <c r="B23" s="49">
        <v>68</v>
      </c>
      <c r="C23" s="50" t="s">
        <v>45</v>
      </c>
      <c r="D23" s="50" t="s">
        <v>72</v>
      </c>
      <c r="E23" s="52" t="s">
        <v>130</v>
      </c>
      <c r="F23" s="51">
        <v>34403</v>
      </c>
    </row>
    <row r="24" spans="1:6" ht="18" customHeight="1">
      <c r="A24" s="48">
        <v>19</v>
      </c>
      <c r="B24" s="49">
        <v>69</v>
      </c>
      <c r="C24" s="50" t="s">
        <v>46</v>
      </c>
      <c r="D24" s="50" t="s">
        <v>72</v>
      </c>
      <c r="E24" s="52" t="s">
        <v>130</v>
      </c>
      <c r="F24" s="51">
        <v>35065</v>
      </c>
    </row>
    <row r="25" spans="1:6" ht="18" customHeight="1">
      <c r="A25" s="48">
        <v>20</v>
      </c>
      <c r="B25" s="49">
        <v>70</v>
      </c>
      <c r="C25" s="50" t="s">
        <v>47</v>
      </c>
      <c r="D25" s="50" t="s">
        <v>72</v>
      </c>
      <c r="E25" s="52" t="s">
        <v>130</v>
      </c>
      <c r="F25" s="51">
        <v>35751</v>
      </c>
    </row>
    <row r="26" spans="1:6" ht="18" customHeight="1">
      <c r="A26" s="48">
        <v>21</v>
      </c>
      <c r="B26" s="49">
        <v>71</v>
      </c>
      <c r="C26" s="50" t="s">
        <v>48</v>
      </c>
      <c r="D26" s="50" t="s">
        <v>72</v>
      </c>
      <c r="E26" s="52" t="s">
        <v>130</v>
      </c>
      <c r="F26" s="51">
        <v>35431</v>
      </c>
    </row>
    <row r="27" spans="1:6" ht="18" customHeight="1">
      <c r="A27" s="48">
        <v>22</v>
      </c>
      <c r="B27" s="49">
        <v>72</v>
      </c>
      <c r="C27" s="50" t="s">
        <v>49</v>
      </c>
      <c r="D27" s="50" t="s">
        <v>72</v>
      </c>
      <c r="E27" s="52" t="s">
        <v>130</v>
      </c>
      <c r="F27" s="51">
        <v>35448</v>
      </c>
    </row>
    <row r="28" spans="1:6" ht="18" customHeight="1">
      <c r="A28" s="48">
        <v>23</v>
      </c>
      <c r="B28" s="49">
        <v>73</v>
      </c>
      <c r="C28" s="50" t="s">
        <v>50</v>
      </c>
      <c r="D28" s="50" t="s">
        <v>72</v>
      </c>
      <c r="E28" s="52" t="s">
        <v>130</v>
      </c>
      <c r="F28" s="51">
        <v>35065</v>
      </c>
    </row>
    <row r="29" spans="1:6" ht="18" customHeight="1">
      <c r="A29" s="48">
        <v>24</v>
      </c>
      <c r="B29" s="49">
        <v>74</v>
      </c>
      <c r="C29" s="50" t="s">
        <v>51</v>
      </c>
      <c r="D29" s="50" t="s">
        <v>115</v>
      </c>
      <c r="E29" s="52" t="s">
        <v>130</v>
      </c>
      <c r="F29" s="51">
        <v>35162</v>
      </c>
    </row>
    <row r="30" spans="1:6" ht="18" customHeight="1">
      <c r="A30" s="48">
        <v>25</v>
      </c>
      <c r="B30" s="49">
        <v>75</v>
      </c>
      <c r="C30" s="50" t="s">
        <v>52</v>
      </c>
      <c r="D30" s="50" t="s">
        <v>76</v>
      </c>
      <c r="E30" s="52" t="s">
        <v>130</v>
      </c>
      <c r="F30" s="51">
        <v>34765</v>
      </c>
    </row>
    <row r="31" spans="1:6" ht="18" customHeight="1">
      <c r="A31" s="48">
        <v>26</v>
      </c>
      <c r="B31" s="49">
        <v>76</v>
      </c>
      <c r="C31" s="50" t="s">
        <v>53</v>
      </c>
      <c r="D31" s="50" t="s">
        <v>76</v>
      </c>
      <c r="E31" s="52" t="s">
        <v>130</v>
      </c>
      <c r="F31" s="51">
        <v>34455</v>
      </c>
    </row>
    <row r="32" spans="1:6" ht="18" customHeight="1">
      <c r="A32" s="48">
        <v>27</v>
      </c>
      <c r="B32" s="49">
        <v>77</v>
      </c>
      <c r="C32" s="50" t="s">
        <v>54</v>
      </c>
      <c r="D32" s="50" t="s">
        <v>55</v>
      </c>
      <c r="E32" s="52" t="s">
        <v>130</v>
      </c>
      <c r="F32" s="51">
        <v>35756</v>
      </c>
    </row>
    <row r="33" spans="1:6" ht="18" customHeight="1">
      <c r="A33" s="48">
        <v>28</v>
      </c>
      <c r="B33" s="49">
        <v>78</v>
      </c>
      <c r="C33" s="50" t="s">
        <v>56</v>
      </c>
      <c r="D33" s="50" t="s">
        <v>55</v>
      </c>
      <c r="E33" s="52" t="s">
        <v>130</v>
      </c>
      <c r="F33" s="51">
        <v>35626</v>
      </c>
    </row>
    <row r="34" spans="1:6" ht="18" customHeight="1">
      <c r="A34" s="48">
        <v>29</v>
      </c>
      <c r="B34" s="49">
        <v>79</v>
      </c>
      <c r="C34" s="50" t="s">
        <v>57</v>
      </c>
      <c r="D34" s="50" t="s">
        <v>128</v>
      </c>
      <c r="E34" s="52"/>
      <c r="F34" s="51">
        <v>35065</v>
      </c>
    </row>
    <row r="35" spans="1:6" ht="18" customHeight="1">
      <c r="A35" s="48">
        <v>30</v>
      </c>
      <c r="B35" s="49">
        <v>80</v>
      </c>
      <c r="C35" s="50" t="s">
        <v>58</v>
      </c>
      <c r="D35" s="50" t="s">
        <v>123</v>
      </c>
      <c r="E35" s="52" t="s">
        <v>130</v>
      </c>
      <c r="F35" s="51">
        <v>34416</v>
      </c>
    </row>
    <row r="36" spans="1:6" ht="18" customHeight="1">
      <c r="A36" s="48">
        <v>31</v>
      </c>
      <c r="B36" s="49">
        <v>81</v>
      </c>
      <c r="C36" s="50" t="s">
        <v>59</v>
      </c>
      <c r="D36" s="50" t="s">
        <v>92</v>
      </c>
      <c r="E36" s="52" t="s">
        <v>130</v>
      </c>
      <c r="F36" s="51">
        <v>35125</v>
      </c>
    </row>
    <row r="37" spans="1:6" ht="18" customHeight="1">
      <c r="A37" s="48">
        <v>32</v>
      </c>
      <c r="B37" s="49">
        <v>82</v>
      </c>
      <c r="C37" s="50" t="s">
        <v>60</v>
      </c>
      <c r="D37" s="50" t="s">
        <v>92</v>
      </c>
      <c r="E37" s="52" t="s">
        <v>130</v>
      </c>
      <c r="F37" s="51">
        <v>35148</v>
      </c>
    </row>
    <row r="38" spans="1:6" ht="18" customHeight="1">
      <c r="A38" s="48">
        <v>33</v>
      </c>
      <c r="B38" s="49">
        <v>83</v>
      </c>
      <c r="C38" s="50" t="s">
        <v>61</v>
      </c>
      <c r="D38" s="50" t="s">
        <v>92</v>
      </c>
      <c r="E38" s="52" t="s">
        <v>130</v>
      </c>
      <c r="F38" s="51">
        <v>34856</v>
      </c>
    </row>
    <row r="39" spans="1:6" ht="18" customHeight="1">
      <c r="A39" s="48">
        <v>34</v>
      </c>
      <c r="B39" s="49">
        <v>84</v>
      </c>
      <c r="C39" s="50" t="s">
        <v>62</v>
      </c>
      <c r="D39" s="50" t="s">
        <v>92</v>
      </c>
      <c r="E39" s="52" t="s">
        <v>130</v>
      </c>
      <c r="F39" s="51">
        <v>34394</v>
      </c>
    </row>
    <row r="40" spans="1:6" ht="18" customHeight="1">
      <c r="A40" s="48">
        <v>35</v>
      </c>
      <c r="B40" s="49">
        <v>85</v>
      </c>
      <c r="C40" s="50" t="s">
        <v>63</v>
      </c>
      <c r="D40" s="50" t="s">
        <v>199</v>
      </c>
      <c r="E40" s="52" t="s">
        <v>135</v>
      </c>
      <c r="F40" s="51">
        <v>35490</v>
      </c>
    </row>
    <row r="41" spans="1:6" ht="18" customHeight="1">
      <c r="A41" s="48">
        <v>36</v>
      </c>
      <c r="B41" s="49">
        <v>86</v>
      </c>
      <c r="C41" s="50" t="s">
        <v>64</v>
      </c>
      <c r="D41" s="50" t="s">
        <v>199</v>
      </c>
      <c r="E41" s="52" t="s">
        <v>135</v>
      </c>
      <c r="F41" s="51">
        <v>35770</v>
      </c>
    </row>
    <row r="42" spans="1:6" ht="18" customHeight="1">
      <c r="A42" s="48">
        <v>37</v>
      </c>
      <c r="B42" s="49">
        <v>87</v>
      </c>
      <c r="C42" s="50" t="s">
        <v>65</v>
      </c>
      <c r="D42" s="50" t="s">
        <v>153</v>
      </c>
      <c r="E42" s="52"/>
      <c r="F42" s="51">
        <v>35210</v>
      </c>
    </row>
    <row r="43" spans="1:6" ht="18" customHeight="1">
      <c r="A43" s="48">
        <v>38</v>
      </c>
      <c r="B43" s="49">
        <v>88</v>
      </c>
      <c r="C43" s="50" t="s">
        <v>66</v>
      </c>
      <c r="D43" s="50" t="s">
        <v>153</v>
      </c>
      <c r="E43" s="52"/>
      <c r="F43" s="51">
        <v>35222</v>
      </c>
    </row>
    <row r="44" spans="1:6" ht="18" customHeight="1">
      <c r="A44" s="48">
        <v>39</v>
      </c>
      <c r="B44" s="49">
        <v>89</v>
      </c>
      <c r="C44" s="50" t="s">
        <v>67</v>
      </c>
      <c r="D44" s="50" t="s">
        <v>153</v>
      </c>
      <c r="E44" s="52"/>
      <c r="F44" s="51">
        <v>35351</v>
      </c>
    </row>
    <row r="45" spans="1:6" ht="18" customHeight="1">
      <c r="A45" s="48">
        <v>40</v>
      </c>
      <c r="B45" s="49"/>
      <c r="C45" s="50"/>
      <c r="D45" s="50"/>
      <c r="E45" s="52"/>
      <c r="F45" s="51"/>
    </row>
  </sheetData>
  <mergeCells count="5">
    <mergeCell ref="A1:F1"/>
    <mergeCell ref="A2:F2"/>
    <mergeCell ref="A3:F3"/>
    <mergeCell ref="A4:C4"/>
    <mergeCell ref="E4:F4"/>
  </mergeCells>
  <conditionalFormatting sqref="B6:B45">
    <cfRule type="expression" priority="1" dxfId="5" stopIfTrue="1">
      <formula>AND(COUNTIF($B$6:$B$45,B6)&gt;1,NOT(ISBLANK(B6)))</formula>
    </cfRule>
  </conditionalFormatting>
  <printOptions horizontalCentered="1"/>
  <pageMargins left="0.5118110236220472" right="0.11811023622047245" top="0.6692913385826772" bottom="0.5118110236220472" header="0.3937007874015748" footer="0.2755905511811024"/>
  <pageSetup horizontalDpi="300" verticalDpi="300" orientation="portrait" paperSize="9" scale="89"/>
  <headerFooter alignWithMargins="0">
    <oddFooter>&amp;C&amp;P</oddFooter>
  </headerFooter>
  <drawing r:id="rId1"/>
</worksheet>
</file>

<file path=xl/worksheets/sheet13.xml><?xml version="1.0" encoding="utf-8"?>
<worksheet xmlns="http://schemas.openxmlformats.org/spreadsheetml/2006/main" xmlns:r="http://schemas.openxmlformats.org/officeDocument/2006/relationships">
  <dimension ref="A1:P55"/>
  <sheetViews>
    <sheetView tabSelected="1" zoomScaleSheetLayoutView="100" workbookViewId="0" topLeftCell="A1">
      <selection activeCell="C6" sqref="C6"/>
    </sheetView>
  </sheetViews>
  <sheetFormatPr defaultColWidth="9.125" defaultRowHeight="12.75"/>
  <cols>
    <col min="1" max="1" width="6.00390625" style="9" customWidth="1"/>
    <col min="2" max="2" width="9.125" style="9" customWidth="1"/>
    <col min="3" max="3" width="38.75390625" style="9" customWidth="1"/>
    <col min="4" max="4" width="35.125" style="9" customWidth="1"/>
    <col min="5" max="5" width="3.00390625" style="9" hidden="1" customWidth="1"/>
    <col min="6" max="7" width="13.375" style="9" customWidth="1"/>
    <col min="8" max="8" width="3.00390625" style="9" hidden="1" customWidth="1"/>
    <col min="9" max="16384" width="9.125" style="9" customWidth="1"/>
  </cols>
  <sheetData>
    <row r="1" spans="1:10" ht="15">
      <c r="A1" s="82" t="str">
        <f>'[3]GK-KAPAK'!A2</f>
        <v>Tükiye Atletizm Federasyonu
Kütahya Atletizm İl Temsilciliği</v>
      </c>
      <c r="B1" s="82"/>
      <c r="C1" s="82"/>
      <c r="D1" s="82"/>
      <c r="E1" s="82"/>
      <c r="F1" s="82"/>
      <c r="G1" s="82"/>
      <c r="H1" s="82"/>
      <c r="J1" s="10"/>
    </row>
    <row r="2" spans="1:8" ht="15">
      <c r="A2" s="83" t="str">
        <f>'[3]GK-KAPAK'!B26</f>
        <v>DAĞ KOŞUSU TÜRKİYE ŞAMPİYONASI 
YARIŞMA STATÜSÜ
(BALKAN DAĞ KOŞUSU – AVRUPA DAĞ KOŞUSU  MİLLİ TAKIM SEÇMESİ  )</v>
      </c>
      <c r="B2" s="83"/>
      <c r="C2" s="83"/>
      <c r="D2" s="83"/>
      <c r="E2" s="83"/>
      <c r="F2" s="83"/>
      <c r="G2" s="83"/>
      <c r="H2" s="83"/>
    </row>
    <row r="3" spans="1:9" ht="15">
      <c r="A3" s="84" t="str">
        <f>'[3]GK-KAPAK'!B29</f>
        <v>Kütahya-Gediz</v>
      </c>
      <c r="B3" s="84"/>
      <c r="C3" s="84"/>
      <c r="D3" s="84"/>
      <c r="E3" s="84"/>
      <c r="F3" s="84"/>
      <c r="G3" s="84"/>
      <c r="H3" s="84"/>
      <c r="I3" s="11"/>
    </row>
    <row r="4" spans="1:8" ht="12.75">
      <c r="A4" s="96" t="str">
        <f>'[3]GK-KAPAK'!B28</f>
        <v>Genç Kızlar</v>
      </c>
      <c r="B4" s="96"/>
      <c r="C4" s="96"/>
      <c r="D4" s="17" t="str">
        <f>'[3]GK-KAPAK'!B27</f>
        <v>3500 Metre</v>
      </c>
      <c r="E4" s="18"/>
      <c r="F4" s="86">
        <f>'[3]GK-KAPAK'!B30</f>
        <v>41420.416666666664</v>
      </c>
      <c r="G4" s="86"/>
      <c r="H4" s="86"/>
    </row>
    <row r="5" spans="1:16" s="14" customFormat="1" ht="33.75" customHeight="1">
      <c r="A5" s="12" t="s">
        <v>204</v>
      </c>
      <c r="B5" s="97" t="s">
        <v>205</v>
      </c>
      <c r="C5" s="12" t="s">
        <v>207</v>
      </c>
      <c r="D5" s="12" t="s">
        <v>209</v>
      </c>
      <c r="E5" s="12" t="s">
        <v>210</v>
      </c>
      <c r="F5" s="47" t="s">
        <v>206</v>
      </c>
      <c r="G5" s="12" t="s">
        <v>208</v>
      </c>
      <c r="H5" s="13" t="s">
        <v>216</v>
      </c>
      <c r="L5" s="15"/>
      <c r="M5" s="15"/>
      <c r="N5" s="15"/>
      <c r="O5" s="15"/>
      <c r="P5" s="15"/>
    </row>
    <row r="6" spans="1:10" ht="12.75">
      <c r="A6" s="53">
        <v>1</v>
      </c>
      <c r="B6" s="98">
        <v>77</v>
      </c>
      <c r="C6" s="55" t="s">
        <v>54</v>
      </c>
      <c r="D6" s="55" t="s">
        <v>55</v>
      </c>
      <c r="E6" s="56" t="s">
        <v>130</v>
      </c>
      <c r="F6" s="57">
        <v>35756</v>
      </c>
      <c r="G6" s="59">
        <v>2130</v>
      </c>
      <c r="H6" s="16">
        <v>1</v>
      </c>
      <c r="J6" s="10"/>
    </row>
    <row r="7" spans="1:10" ht="12.75">
      <c r="A7" s="53">
        <v>2</v>
      </c>
      <c r="B7" s="98">
        <v>58</v>
      </c>
      <c r="C7" s="55" t="s">
        <v>33</v>
      </c>
      <c r="D7" s="55" t="s">
        <v>34</v>
      </c>
      <c r="E7" s="56" t="s">
        <v>130</v>
      </c>
      <c r="F7" s="57">
        <v>34724</v>
      </c>
      <c r="G7" s="59">
        <v>2208</v>
      </c>
      <c r="H7" s="16">
        <v>2</v>
      </c>
      <c r="J7" s="10"/>
    </row>
    <row r="8" spans="1:10" ht="12.75">
      <c r="A8" s="53">
        <v>3</v>
      </c>
      <c r="B8" s="98">
        <v>68</v>
      </c>
      <c r="C8" s="55" t="s">
        <v>45</v>
      </c>
      <c r="D8" s="55" t="s">
        <v>72</v>
      </c>
      <c r="E8" s="56" t="s">
        <v>130</v>
      </c>
      <c r="F8" s="57">
        <v>34403</v>
      </c>
      <c r="G8" s="59">
        <v>2214</v>
      </c>
      <c r="H8" s="16">
        <v>3</v>
      </c>
      <c r="J8" s="10"/>
    </row>
    <row r="9" spans="1:8" ht="12.75">
      <c r="A9" s="53">
        <v>4</v>
      </c>
      <c r="B9" s="98">
        <v>79</v>
      </c>
      <c r="C9" s="55" t="s">
        <v>57</v>
      </c>
      <c r="D9" s="55" t="s">
        <v>128</v>
      </c>
      <c r="E9" s="56">
        <v>0</v>
      </c>
      <c r="F9" s="57">
        <v>35065</v>
      </c>
      <c r="G9" s="59">
        <v>2240</v>
      </c>
      <c r="H9" s="16">
        <v>4</v>
      </c>
    </row>
    <row r="10" spans="1:8" ht="12.75">
      <c r="A10" s="53">
        <v>5</v>
      </c>
      <c r="B10" s="98">
        <v>70</v>
      </c>
      <c r="C10" s="55" t="s">
        <v>47</v>
      </c>
      <c r="D10" s="55" t="s">
        <v>72</v>
      </c>
      <c r="E10" s="56" t="s">
        <v>130</v>
      </c>
      <c r="F10" s="57">
        <v>35751</v>
      </c>
      <c r="G10" s="59">
        <v>2402</v>
      </c>
      <c r="H10" s="16">
        <v>5</v>
      </c>
    </row>
    <row r="11" spans="1:8" ht="12.75">
      <c r="A11" s="53">
        <v>6</v>
      </c>
      <c r="B11" s="98">
        <v>64</v>
      </c>
      <c r="C11" s="55" t="s">
        <v>40</v>
      </c>
      <c r="D11" s="55" t="s">
        <v>70</v>
      </c>
      <c r="E11" s="56" t="s">
        <v>130</v>
      </c>
      <c r="F11" s="57">
        <v>34973</v>
      </c>
      <c r="G11" s="59">
        <v>2404</v>
      </c>
      <c r="H11" s="16">
        <v>6</v>
      </c>
    </row>
    <row r="12" spans="1:8" ht="12.75">
      <c r="A12" s="53">
        <v>7</v>
      </c>
      <c r="B12" s="98">
        <v>50</v>
      </c>
      <c r="C12" s="55" t="s">
        <v>25</v>
      </c>
      <c r="D12" s="55" t="s">
        <v>137</v>
      </c>
      <c r="E12" s="56" t="s">
        <v>130</v>
      </c>
      <c r="F12" s="57">
        <v>35190</v>
      </c>
      <c r="G12" s="59">
        <v>2500</v>
      </c>
      <c r="H12" s="16">
        <v>7</v>
      </c>
    </row>
    <row r="13" spans="1:8" ht="12.75">
      <c r="A13" s="53">
        <v>8</v>
      </c>
      <c r="B13" s="98">
        <v>73</v>
      </c>
      <c r="C13" s="55" t="s">
        <v>50</v>
      </c>
      <c r="D13" s="55" t="s">
        <v>72</v>
      </c>
      <c r="E13" s="56" t="s">
        <v>130</v>
      </c>
      <c r="F13" s="57">
        <v>35065</v>
      </c>
      <c r="G13" s="59">
        <v>2503</v>
      </c>
      <c r="H13" s="16">
        <v>8</v>
      </c>
    </row>
    <row r="14" spans="1:8" ht="12.75">
      <c r="A14" s="53">
        <v>9</v>
      </c>
      <c r="B14" s="98">
        <v>85</v>
      </c>
      <c r="C14" s="55" t="s">
        <v>63</v>
      </c>
      <c r="D14" s="55" t="s">
        <v>199</v>
      </c>
      <c r="E14" s="56" t="s">
        <v>135</v>
      </c>
      <c r="F14" s="57">
        <v>35490</v>
      </c>
      <c r="G14" s="59">
        <v>2530</v>
      </c>
      <c r="H14" s="16">
        <v>9</v>
      </c>
    </row>
    <row r="15" spans="1:8" ht="12.75">
      <c r="A15" s="53">
        <v>10</v>
      </c>
      <c r="B15" s="98">
        <v>62</v>
      </c>
      <c r="C15" s="55" t="s">
        <v>38</v>
      </c>
      <c r="D15" s="55" t="s">
        <v>203</v>
      </c>
      <c r="E15" s="56" t="s">
        <v>130</v>
      </c>
      <c r="F15" s="57">
        <v>35065</v>
      </c>
      <c r="G15" s="59">
        <v>2546</v>
      </c>
      <c r="H15" s="16">
        <v>10</v>
      </c>
    </row>
    <row r="16" spans="1:8" ht="12.75">
      <c r="A16" s="53">
        <v>11</v>
      </c>
      <c r="B16" s="98">
        <v>52</v>
      </c>
      <c r="C16" s="55" t="s">
        <v>26</v>
      </c>
      <c r="D16" s="55" t="s">
        <v>110</v>
      </c>
      <c r="E16" s="56" t="s">
        <v>130</v>
      </c>
      <c r="F16" s="57">
        <v>35025</v>
      </c>
      <c r="G16" s="59"/>
      <c r="H16" s="16">
        <v>11</v>
      </c>
    </row>
    <row r="17" spans="1:8" ht="18" customHeight="1">
      <c r="A17" s="53">
        <v>12</v>
      </c>
      <c r="B17" s="98">
        <v>88</v>
      </c>
      <c r="C17" s="55" t="s">
        <v>66</v>
      </c>
      <c r="D17" s="55" t="s">
        <v>153</v>
      </c>
      <c r="E17" s="56">
        <v>0</v>
      </c>
      <c r="F17" s="57">
        <v>35222</v>
      </c>
      <c r="G17" s="59"/>
      <c r="H17" s="16">
        <v>12</v>
      </c>
    </row>
    <row r="18" spans="1:8" ht="18" customHeight="1">
      <c r="A18" s="53">
        <v>13</v>
      </c>
      <c r="B18" s="98">
        <v>67</v>
      </c>
      <c r="C18" s="55" t="s">
        <v>43</v>
      </c>
      <c r="D18" s="55" t="s">
        <v>44</v>
      </c>
      <c r="E18" s="56" t="s">
        <v>130</v>
      </c>
      <c r="F18" s="57">
        <v>35734</v>
      </c>
      <c r="G18" s="59"/>
      <c r="H18" s="16">
        <v>13</v>
      </c>
    </row>
    <row r="19" spans="1:8" ht="18" customHeight="1">
      <c r="A19" s="53">
        <v>14</v>
      </c>
      <c r="B19" s="98">
        <v>60</v>
      </c>
      <c r="C19" s="55" t="s">
        <v>36</v>
      </c>
      <c r="D19" s="55" t="s">
        <v>34</v>
      </c>
      <c r="E19" s="56" t="s">
        <v>130</v>
      </c>
      <c r="F19" s="57">
        <v>35186</v>
      </c>
      <c r="G19" s="59"/>
      <c r="H19" s="16">
        <v>14</v>
      </c>
    </row>
    <row r="20" spans="1:8" ht="18" customHeight="1">
      <c r="A20" s="53">
        <v>15</v>
      </c>
      <c r="B20" s="98">
        <v>53</v>
      </c>
      <c r="C20" s="55" t="s">
        <v>27</v>
      </c>
      <c r="D20" s="55" t="s">
        <v>110</v>
      </c>
      <c r="E20" s="56" t="s">
        <v>130</v>
      </c>
      <c r="F20" s="57">
        <v>34375</v>
      </c>
      <c r="G20" s="59"/>
      <c r="H20" s="16">
        <v>15</v>
      </c>
    </row>
    <row r="21" spans="1:8" ht="18" customHeight="1">
      <c r="A21" s="53">
        <v>16</v>
      </c>
      <c r="B21" s="98">
        <v>80</v>
      </c>
      <c r="C21" s="55" t="s">
        <v>58</v>
      </c>
      <c r="D21" s="55" t="s">
        <v>123</v>
      </c>
      <c r="E21" s="56" t="s">
        <v>130</v>
      </c>
      <c r="F21" s="57">
        <v>34416</v>
      </c>
      <c r="G21" s="59"/>
      <c r="H21" s="16">
        <v>16</v>
      </c>
    </row>
    <row r="22" spans="1:8" ht="18" customHeight="1">
      <c r="A22" s="53">
        <v>17</v>
      </c>
      <c r="B22" s="98">
        <v>66</v>
      </c>
      <c r="C22" s="55" t="s">
        <v>42</v>
      </c>
      <c r="D22" s="55" t="s">
        <v>164</v>
      </c>
      <c r="E22" s="56" t="s">
        <v>130</v>
      </c>
      <c r="F22" s="57">
        <v>34919</v>
      </c>
      <c r="G22" s="59"/>
      <c r="H22" s="16">
        <v>17</v>
      </c>
    </row>
    <row r="23" spans="1:8" ht="18" customHeight="1">
      <c r="A23" s="53">
        <v>18</v>
      </c>
      <c r="B23" s="98">
        <v>69</v>
      </c>
      <c r="C23" s="55" t="s">
        <v>46</v>
      </c>
      <c r="D23" s="55" t="s">
        <v>72</v>
      </c>
      <c r="E23" s="56" t="s">
        <v>130</v>
      </c>
      <c r="F23" s="57">
        <v>35065</v>
      </c>
      <c r="G23" s="59"/>
      <c r="H23" s="16">
        <v>18</v>
      </c>
    </row>
    <row r="24" spans="1:8" ht="18" customHeight="1">
      <c r="A24" s="53">
        <v>19</v>
      </c>
      <c r="B24" s="98">
        <v>81</v>
      </c>
      <c r="C24" s="55" t="s">
        <v>59</v>
      </c>
      <c r="D24" s="55" t="s">
        <v>92</v>
      </c>
      <c r="E24" s="56" t="s">
        <v>130</v>
      </c>
      <c r="F24" s="57">
        <v>35125</v>
      </c>
      <c r="G24" s="59"/>
      <c r="H24" s="16">
        <v>19</v>
      </c>
    </row>
    <row r="25" spans="1:8" ht="18" customHeight="1">
      <c r="A25" s="53">
        <v>20</v>
      </c>
      <c r="B25" s="98">
        <v>86</v>
      </c>
      <c r="C25" s="55" t="s">
        <v>64</v>
      </c>
      <c r="D25" s="55" t="s">
        <v>199</v>
      </c>
      <c r="E25" s="56" t="s">
        <v>135</v>
      </c>
      <c r="F25" s="57">
        <v>35770</v>
      </c>
      <c r="G25" s="58"/>
      <c r="H25" s="16">
        <v>20</v>
      </c>
    </row>
    <row r="26" spans="1:8" ht="18" customHeight="1">
      <c r="A26" s="53">
        <v>21</v>
      </c>
      <c r="B26" s="98">
        <v>74</v>
      </c>
      <c r="C26" s="55" t="s">
        <v>51</v>
      </c>
      <c r="D26" s="55" t="s">
        <v>115</v>
      </c>
      <c r="E26" s="56" t="s">
        <v>130</v>
      </c>
      <c r="F26" s="57">
        <v>35162</v>
      </c>
      <c r="G26" s="58"/>
      <c r="H26" s="16">
        <v>21</v>
      </c>
    </row>
    <row r="27" spans="1:8" ht="18" customHeight="1">
      <c r="A27" s="53">
        <v>22</v>
      </c>
      <c r="B27" s="98">
        <v>84</v>
      </c>
      <c r="C27" s="55" t="s">
        <v>62</v>
      </c>
      <c r="D27" s="55" t="s">
        <v>92</v>
      </c>
      <c r="E27" s="56" t="s">
        <v>130</v>
      </c>
      <c r="F27" s="57">
        <v>34394</v>
      </c>
      <c r="G27" s="58"/>
      <c r="H27" s="16">
        <v>22</v>
      </c>
    </row>
    <row r="28" spans="1:8" ht="18" customHeight="1">
      <c r="A28" s="53">
        <v>23</v>
      </c>
      <c r="B28" s="98">
        <v>65</v>
      </c>
      <c r="C28" s="55" t="s">
        <v>41</v>
      </c>
      <c r="D28" s="55" t="s">
        <v>164</v>
      </c>
      <c r="E28" s="56" t="s">
        <v>130</v>
      </c>
      <c r="F28" s="57">
        <v>34388</v>
      </c>
      <c r="G28" s="58"/>
      <c r="H28" s="16">
        <v>23</v>
      </c>
    </row>
    <row r="29" spans="1:8" ht="18" customHeight="1">
      <c r="A29" s="53">
        <v>24</v>
      </c>
      <c r="B29" s="98">
        <v>57</v>
      </c>
      <c r="C29" s="55" t="s">
        <v>32</v>
      </c>
      <c r="D29" s="55" t="s">
        <v>112</v>
      </c>
      <c r="E29" s="56" t="s">
        <v>130</v>
      </c>
      <c r="F29" s="57">
        <v>35294</v>
      </c>
      <c r="G29" s="58"/>
      <c r="H29" s="16">
        <v>24</v>
      </c>
    </row>
    <row r="30" spans="1:8" ht="18" customHeight="1">
      <c r="A30" s="53">
        <v>25</v>
      </c>
      <c r="B30" s="98">
        <v>89</v>
      </c>
      <c r="C30" s="55" t="s">
        <v>67</v>
      </c>
      <c r="D30" s="55" t="s">
        <v>153</v>
      </c>
      <c r="E30" s="56">
        <v>0</v>
      </c>
      <c r="F30" s="57">
        <v>35351</v>
      </c>
      <c r="G30" s="58"/>
      <c r="H30" s="16">
        <v>25</v>
      </c>
    </row>
    <row r="31" spans="1:8" ht="18" customHeight="1">
      <c r="A31" s="53">
        <v>26</v>
      </c>
      <c r="B31" s="98">
        <v>78</v>
      </c>
      <c r="C31" s="55" t="s">
        <v>56</v>
      </c>
      <c r="D31" s="55" t="s">
        <v>55</v>
      </c>
      <c r="E31" s="56" t="s">
        <v>130</v>
      </c>
      <c r="F31" s="57">
        <v>35626</v>
      </c>
      <c r="G31" s="58"/>
      <c r="H31" s="16">
        <v>26</v>
      </c>
    </row>
    <row r="32" spans="1:8" ht="18" customHeight="1">
      <c r="A32" s="53">
        <v>27</v>
      </c>
      <c r="B32" s="98">
        <v>87</v>
      </c>
      <c r="C32" s="55" t="s">
        <v>65</v>
      </c>
      <c r="D32" s="55" t="s">
        <v>153</v>
      </c>
      <c r="E32" s="56">
        <v>0</v>
      </c>
      <c r="F32" s="57">
        <v>35210</v>
      </c>
      <c r="G32" s="58"/>
      <c r="H32" s="16">
        <v>27</v>
      </c>
    </row>
    <row r="33" spans="1:8" ht="18" customHeight="1">
      <c r="A33" s="53">
        <v>28</v>
      </c>
      <c r="B33" s="98">
        <v>61</v>
      </c>
      <c r="C33" s="55" t="s">
        <v>37</v>
      </c>
      <c r="D33" s="55" t="s">
        <v>203</v>
      </c>
      <c r="E33" s="56" t="s">
        <v>130</v>
      </c>
      <c r="F33" s="57">
        <v>34569</v>
      </c>
      <c r="G33" s="58"/>
      <c r="H33" s="16">
        <v>28</v>
      </c>
    </row>
    <row r="34" spans="1:8" ht="18" customHeight="1">
      <c r="A34" s="53">
        <v>29</v>
      </c>
      <c r="B34" s="98">
        <v>59</v>
      </c>
      <c r="C34" s="55" t="s">
        <v>35</v>
      </c>
      <c r="D34" s="55" t="s">
        <v>34</v>
      </c>
      <c r="E34" s="56" t="s">
        <v>130</v>
      </c>
      <c r="F34" s="57">
        <v>34691</v>
      </c>
      <c r="G34" s="58"/>
      <c r="H34" s="16">
        <v>29</v>
      </c>
    </row>
    <row r="35" spans="1:8" ht="18" customHeight="1">
      <c r="A35" s="53">
        <v>30</v>
      </c>
      <c r="B35" s="98">
        <v>54</v>
      </c>
      <c r="C35" s="55" t="s">
        <v>28</v>
      </c>
      <c r="D35" s="55" t="s">
        <v>29</v>
      </c>
      <c r="E35" s="56" t="s">
        <v>130</v>
      </c>
      <c r="F35" s="57">
        <v>35276</v>
      </c>
      <c r="G35" s="58"/>
      <c r="H35" s="16">
        <v>30</v>
      </c>
    </row>
    <row r="36" spans="1:8" ht="18" customHeight="1">
      <c r="A36" s="53">
        <v>31</v>
      </c>
      <c r="B36" s="98">
        <v>71</v>
      </c>
      <c r="C36" s="55" t="s">
        <v>48</v>
      </c>
      <c r="D36" s="55" t="s">
        <v>72</v>
      </c>
      <c r="E36" s="56" t="s">
        <v>130</v>
      </c>
      <c r="F36" s="57">
        <v>35431</v>
      </c>
      <c r="G36" s="58"/>
      <c r="H36" s="16">
        <v>31</v>
      </c>
    </row>
    <row r="37" spans="1:8" ht="18" customHeight="1">
      <c r="A37" s="53">
        <v>32</v>
      </c>
      <c r="B37" s="98">
        <v>83</v>
      </c>
      <c r="C37" s="55" t="s">
        <v>61</v>
      </c>
      <c r="D37" s="55" t="s">
        <v>92</v>
      </c>
      <c r="E37" s="56" t="s">
        <v>130</v>
      </c>
      <c r="F37" s="57">
        <v>34856</v>
      </c>
      <c r="G37" s="58"/>
      <c r="H37" s="16">
        <v>32</v>
      </c>
    </row>
    <row r="38" spans="1:8" ht="18" customHeight="1">
      <c r="A38" s="53">
        <v>33</v>
      </c>
      <c r="B38" s="98">
        <v>55</v>
      </c>
      <c r="C38" s="55" t="s">
        <v>30</v>
      </c>
      <c r="D38" s="55" t="s">
        <v>29</v>
      </c>
      <c r="E38" s="56" t="s">
        <v>130</v>
      </c>
      <c r="F38" s="57">
        <v>35330</v>
      </c>
      <c r="G38" s="58"/>
      <c r="H38" s="16">
        <v>33</v>
      </c>
    </row>
    <row r="39" spans="1:8" ht="18" customHeight="1">
      <c r="A39" s="53">
        <v>34</v>
      </c>
      <c r="B39" s="98">
        <v>63</v>
      </c>
      <c r="C39" s="55" t="s">
        <v>39</v>
      </c>
      <c r="D39" s="55" t="s">
        <v>203</v>
      </c>
      <c r="E39" s="56" t="s">
        <v>130</v>
      </c>
      <c r="F39" s="57">
        <v>34335</v>
      </c>
      <c r="G39" s="58"/>
      <c r="H39" s="16">
        <v>34</v>
      </c>
    </row>
    <row r="40" spans="1:8" ht="18" customHeight="1">
      <c r="A40" s="53">
        <v>35</v>
      </c>
      <c r="B40" s="98">
        <v>56</v>
      </c>
      <c r="C40" s="55" t="s">
        <v>31</v>
      </c>
      <c r="D40" s="55" t="s">
        <v>29</v>
      </c>
      <c r="E40" s="56" t="s">
        <v>130</v>
      </c>
      <c r="F40" s="57">
        <v>35267</v>
      </c>
      <c r="G40" s="58"/>
      <c r="H40" s="16">
        <v>35</v>
      </c>
    </row>
    <row r="41" spans="1:8" ht="18" customHeight="1">
      <c r="A41" s="53">
        <v>36</v>
      </c>
      <c r="B41" s="98">
        <v>82</v>
      </c>
      <c r="C41" s="55" t="s">
        <v>60</v>
      </c>
      <c r="D41" s="55" t="s">
        <v>92</v>
      </c>
      <c r="E41" s="56" t="s">
        <v>130</v>
      </c>
      <c r="F41" s="57">
        <v>35148</v>
      </c>
      <c r="G41" s="58"/>
      <c r="H41" s="16">
        <v>36</v>
      </c>
    </row>
    <row r="42" spans="1:8" ht="18" customHeight="1">
      <c r="A42" s="53">
        <v>37</v>
      </c>
      <c r="B42" s="98">
        <v>75</v>
      </c>
      <c r="C42" s="55" t="s">
        <v>52</v>
      </c>
      <c r="D42" s="55" t="s">
        <v>76</v>
      </c>
      <c r="E42" s="56" t="s">
        <v>130</v>
      </c>
      <c r="F42" s="57">
        <v>34765</v>
      </c>
      <c r="G42" s="58"/>
      <c r="H42" s="16">
        <v>37</v>
      </c>
    </row>
    <row r="43" spans="1:8" ht="18" customHeight="1">
      <c r="A43" s="53">
        <v>38</v>
      </c>
      <c r="B43" s="98">
        <v>72</v>
      </c>
      <c r="C43" s="55" t="s">
        <v>49</v>
      </c>
      <c r="D43" s="55" t="s">
        <v>72</v>
      </c>
      <c r="E43" s="56" t="s">
        <v>130</v>
      </c>
      <c r="F43" s="57">
        <v>35448</v>
      </c>
      <c r="G43" s="58" t="s">
        <v>103</v>
      </c>
      <c r="H43" s="16" t="s">
        <v>131</v>
      </c>
    </row>
    <row r="44" spans="1:8" ht="18" customHeight="1">
      <c r="A44" s="53">
        <v>39</v>
      </c>
      <c r="B44" s="98">
        <v>76</v>
      </c>
      <c r="C44" s="55" t="s">
        <v>53</v>
      </c>
      <c r="D44" s="55" t="s">
        <v>76</v>
      </c>
      <c r="E44" s="56" t="s">
        <v>130</v>
      </c>
      <c r="F44" s="57">
        <v>34455</v>
      </c>
      <c r="G44" s="58" t="s">
        <v>102</v>
      </c>
      <c r="H44" s="16" t="s">
        <v>131</v>
      </c>
    </row>
    <row r="45" spans="1:8" ht="18" customHeight="1">
      <c r="A45" s="53" t="s">
        <v>132</v>
      </c>
      <c r="B45" s="98"/>
      <c r="C45" s="55" t="s">
        <v>132</v>
      </c>
      <c r="D45" s="55" t="s">
        <v>132</v>
      </c>
      <c r="E45" s="56" t="s">
        <v>132</v>
      </c>
      <c r="F45" s="57" t="s">
        <v>132</v>
      </c>
      <c r="G45" s="58"/>
      <c r="H45" s="16" t="s">
        <v>132</v>
      </c>
    </row>
    <row r="46" spans="1:8" ht="18" customHeight="1">
      <c r="A46" s="53" t="s">
        <v>132</v>
      </c>
      <c r="B46" s="98"/>
      <c r="C46" s="55" t="s">
        <v>132</v>
      </c>
      <c r="D46" s="55" t="s">
        <v>132</v>
      </c>
      <c r="E46" s="56" t="s">
        <v>132</v>
      </c>
      <c r="F46" s="57" t="s">
        <v>132</v>
      </c>
      <c r="G46" s="58"/>
      <c r="H46" s="16" t="s">
        <v>132</v>
      </c>
    </row>
    <row r="47" spans="1:8" ht="18" customHeight="1">
      <c r="A47" s="53" t="s">
        <v>132</v>
      </c>
      <c r="B47" s="98"/>
      <c r="C47" s="55" t="s">
        <v>132</v>
      </c>
      <c r="D47" s="55" t="s">
        <v>132</v>
      </c>
      <c r="E47" s="56" t="s">
        <v>132</v>
      </c>
      <c r="F47" s="57" t="s">
        <v>132</v>
      </c>
      <c r="G47" s="58"/>
      <c r="H47" s="16" t="s">
        <v>132</v>
      </c>
    </row>
    <row r="48" spans="1:8" ht="18" customHeight="1">
      <c r="A48" s="53" t="s">
        <v>132</v>
      </c>
      <c r="B48" s="98"/>
      <c r="C48" s="55" t="s">
        <v>132</v>
      </c>
      <c r="D48" s="55" t="s">
        <v>132</v>
      </c>
      <c r="E48" s="56" t="s">
        <v>132</v>
      </c>
      <c r="F48" s="57" t="s">
        <v>132</v>
      </c>
      <c r="G48" s="58"/>
      <c r="H48" s="16" t="s">
        <v>132</v>
      </c>
    </row>
    <row r="49" spans="1:8" ht="18" customHeight="1">
      <c r="A49" s="53" t="s">
        <v>132</v>
      </c>
      <c r="B49" s="98"/>
      <c r="C49" s="55" t="s">
        <v>132</v>
      </c>
      <c r="D49" s="55" t="s">
        <v>132</v>
      </c>
      <c r="E49" s="56" t="s">
        <v>132</v>
      </c>
      <c r="F49" s="57" t="s">
        <v>132</v>
      </c>
      <c r="G49" s="58"/>
      <c r="H49" s="16" t="s">
        <v>132</v>
      </c>
    </row>
    <row r="50" spans="1:8" ht="18" customHeight="1">
      <c r="A50" s="53" t="s">
        <v>132</v>
      </c>
      <c r="B50" s="98"/>
      <c r="C50" s="55" t="s">
        <v>132</v>
      </c>
      <c r="D50" s="55" t="s">
        <v>132</v>
      </c>
      <c r="E50" s="56" t="s">
        <v>132</v>
      </c>
      <c r="F50" s="57" t="s">
        <v>132</v>
      </c>
      <c r="G50" s="58"/>
      <c r="H50" s="16" t="s">
        <v>132</v>
      </c>
    </row>
    <row r="51" spans="1:8" ht="18" customHeight="1">
      <c r="A51" s="53" t="s">
        <v>132</v>
      </c>
      <c r="B51" s="98"/>
      <c r="C51" s="55" t="s">
        <v>132</v>
      </c>
      <c r="D51" s="55" t="s">
        <v>132</v>
      </c>
      <c r="E51" s="56" t="s">
        <v>132</v>
      </c>
      <c r="F51" s="57" t="s">
        <v>132</v>
      </c>
      <c r="G51" s="58"/>
      <c r="H51" s="16" t="s">
        <v>132</v>
      </c>
    </row>
    <row r="52" spans="1:8" ht="18" customHeight="1">
      <c r="A52" s="53" t="s">
        <v>132</v>
      </c>
      <c r="B52" s="98"/>
      <c r="C52" s="55" t="s">
        <v>132</v>
      </c>
      <c r="D52" s="55" t="s">
        <v>132</v>
      </c>
      <c r="E52" s="56" t="s">
        <v>132</v>
      </c>
      <c r="F52" s="57" t="s">
        <v>132</v>
      </c>
      <c r="G52" s="58"/>
      <c r="H52" s="16" t="s">
        <v>132</v>
      </c>
    </row>
    <row r="53" spans="1:8" ht="18" customHeight="1">
      <c r="A53" s="53" t="s">
        <v>132</v>
      </c>
      <c r="B53" s="98"/>
      <c r="C53" s="55" t="s">
        <v>132</v>
      </c>
      <c r="D53" s="55" t="s">
        <v>132</v>
      </c>
      <c r="E53" s="56" t="s">
        <v>132</v>
      </c>
      <c r="F53" s="57" t="s">
        <v>132</v>
      </c>
      <c r="G53" s="58"/>
      <c r="H53" s="16" t="s">
        <v>132</v>
      </c>
    </row>
    <row r="54" spans="1:8" ht="18" customHeight="1">
      <c r="A54" s="53" t="s">
        <v>132</v>
      </c>
      <c r="B54" s="98"/>
      <c r="C54" s="55" t="s">
        <v>132</v>
      </c>
      <c r="D54" s="55" t="s">
        <v>132</v>
      </c>
      <c r="E54" s="56" t="s">
        <v>132</v>
      </c>
      <c r="F54" s="57" t="s">
        <v>132</v>
      </c>
      <c r="G54" s="58"/>
      <c r="H54" s="16" t="s">
        <v>132</v>
      </c>
    </row>
    <row r="55" spans="1:8" ht="18" customHeight="1">
      <c r="A55" s="53" t="s">
        <v>132</v>
      </c>
      <c r="B55" s="98"/>
      <c r="C55" s="55" t="s">
        <v>132</v>
      </c>
      <c r="D55" s="55" t="s">
        <v>132</v>
      </c>
      <c r="E55" s="56" t="s">
        <v>132</v>
      </c>
      <c r="F55" s="57" t="s">
        <v>132</v>
      </c>
      <c r="G55" s="58"/>
      <c r="H55" s="16" t="s">
        <v>132</v>
      </c>
    </row>
  </sheetData>
  <mergeCells count="5">
    <mergeCell ref="A1:H1"/>
    <mergeCell ref="A2:H2"/>
    <mergeCell ref="A3:H3"/>
    <mergeCell ref="A4:C4"/>
    <mergeCell ref="F4:H4"/>
  </mergeCells>
  <conditionalFormatting sqref="H6:H55">
    <cfRule type="expression" priority="1" dxfId="5" stopIfTrue="1">
      <formula>NOT(ISERROR(SEARCH("$E$7=""F""",H6)))</formula>
    </cfRule>
    <cfRule type="expression" priority="2" dxfId="5" stopIfTrue="1">
      <formula>NOT(ISERROR(SEARCH("F=E7",H6)))</formula>
    </cfRule>
  </conditionalFormatting>
  <conditionalFormatting sqref="B6:B55">
    <cfRule type="expression" priority="3" dxfId="5" stopIfTrue="1">
      <formula>AND(COUNTIF($B$6:$B$55,B6)&gt;1,NOT(ISBLANK(B6)))</formula>
    </cfRule>
  </conditionalFormatting>
  <printOptions horizontalCentered="1"/>
  <pageMargins left="0.55" right="0.2362204724409449" top="0.6299212598425197" bottom="0.4330708661417323" header="0.3937007874015748" footer="0.2362204724409449"/>
  <pageSetup horizontalDpi="300" verticalDpi="300" orientation="portrait" paperSize="9" scale="74"/>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sheetPr>
    <tabColor rgb="FF00B0F0"/>
  </sheetPr>
  <dimension ref="A1:L61"/>
  <sheetViews>
    <sheetView zoomScaleSheetLayoutView="100" zoomScalePageLayoutView="0" workbookViewId="0" topLeftCell="A1">
      <selection activeCell="B6" sqref="B6:B36"/>
    </sheetView>
  </sheetViews>
  <sheetFormatPr defaultColWidth="9.125" defaultRowHeight="12.75"/>
  <cols>
    <col min="1" max="1" width="4.25390625" style="19" bestFit="1" customWidth="1"/>
    <col min="2" max="2" width="8.00390625" style="19" customWidth="1"/>
    <col min="3" max="4" width="32.375" style="19" customWidth="1"/>
    <col min="5" max="5" width="8.00390625" style="19" hidden="1" customWidth="1"/>
    <col min="6" max="6" width="19.25390625" style="19" customWidth="1"/>
    <col min="7" max="7" width="17.125" style="19" customWidth="1"/>
    <col min="8" max="16384" width="9.125" style="19" customWidth="1"/>
  </cols>
  <sheetData>
    <row r="1" spans="1:6" ht="31.5" customHeight="1">
      <c r="A1" s="76" t="str">
        <f>'BE-KAPAK'!A2</f>
        <v>Tükiye Atletizm Federasyonu
Kütahya Atletizm İl Temsilciliği</v>
      </c>
      <c r="B1" s="77"/>
      <c r="C1" s="77"/>
      <c r="D1" s="77"/>
      <c r="E1" s="77"/>
      <c r="F1" s="77"/>
    </row>
    <row r="2" spans="1:6" ht="47.25" customHeight="1">
      <c r="A2" s="78" t="str">
        <f>'BE-KAPAK'!B26</f>
        <v>DAĞ KOŞUSU TÜRKİYE ŞAMPİYONASI 
YARIŞMA STATÜSÜ
(BALKAN DAĞ KOŞUSU – AVRUPA DAĞ KOŞUSU  MİLLİ TAKIM SEÇMESİ  )</v>
      </c>
      <c r="B2" s="78"/>
      <c r="C2" s="78"/>
      <c r="D2" s="78"/>
      <c r="E2" s="78"/>
      <c r="F2" s="78"/>
    </row>
    <row r="3" spans="1:6" ht="15">
      <c r="A3" s="79" t="str">
        <f>'BE-KAPAK'!B29</f>
        <v>Kütahya-Gediz</v>
      </c>
      <c r="B3" s="79"/>
      <c r="C3" s="79"/>
      <c r="D3" s="79"/>
      <c r="E3" s="79"/>
      <c r="F3" s="79"/>
    </row>
    <row r="4" spans="1:6" ht="12.75">
      <c r="A4" s="80" t="str">
        <f>'BE-KAPAK'!B28</f>
        <v>Büyük Erkekler</v>
      </c>
      <c r="B4" s="80"/>
      <c r="C4" s="80"/>
      <c r="D4" s="45" t="str">
        <f>'BE-KAPAK'!B27</f>
        <v>10500 Metre</v>
      </c>
      <c r="E4" s="81">
        <f>'BE-KAPAK'!B30</f>
        <v>41420.4375</v>
      </c>
      <c r="F4" s="81"/>
    </row>
    <row r="5" spans="1:12" s="20" customFormat="1" ht="31.5" customHeight="1">
      <c r="A5" s="12" t="s">
        <v>204</v>
      </c>
      <c r="B5" s="12" t="s">
        <v>205</v>
      </c>
      <c r="C5" s="12" t="s">
        <v>207</v>
      </c>
      <c r="D5" s="12" t="s">
        <v>209</v>
      </c>
      <c r="E5" s="12" t="s">
        <v>210</v>
      </c>
      <c r="F5" s="47" t="s">
        <v>206</v>
      </c>
      <c r="H5" s="21"/>
      <c r="I5" s="21"/>
      <c r="J5" s="21"/>
      <c r="K5" s="21"/>
      <c r="L5" s="21"/>
    </row>
    <row r="6" spans="1:6" ht="18" customHeight="1">
      <c r="A6" s="48">
        <v>1</v>
      </c>
      <c r="B6" s="49">
        <v>1</v>
      </c>
      <c r="C6" s="50" t="s">
        <v>193</v>
      </c>
      <c r="D6" s="50" t="s">
        <v>194</v>
      </c>
      <c r="E6" s="52"/>
      <c r="F6" s="51">
        <v>33928</v>
      </c>
    </row>
    <row r="7" spans="1:6" ht="18" customHeight="1">
      <c r="A7" s="48">
        <v>2</v>
      </c>
      <c r="B7" s="49">
        <v>2</v>
      </c>
      <c r="C7" s="50" t="s">
        <v>195</v>
      </c>
      <c r="D7" s="50" t="s">
        <v>196</v>
      </c>
      <c r="E7" s="52"/>
      <c r="F7" s="51">
        <v>29833</v>
      </c>
    </row>
    <row r="8" spans="1:6" ht="18" customHeight="1">
      <c r="A8" s="48">
        <v>3</v>
      </c>
      <c r="B8" s="49">
        <v>3</v>
      </c>
      <c r="C8" s="50" t="s">
        <v>197</v>
      </c>
      <c r="D8" s="50" t="s">
        <v>196</v>
      </c>
      <c r="E8" s="52"/>
      <c r="F8" s="51" t="s">
        <v>101</v>
      </c>
    </row>
    <row r="9" spans="1:6" ht="18" customHeight="1">
      <c r="A9" s="48">
        <v>4</v>
      </c>
      <c r="B9" s="49">
        <v>4</v>
      </c>
      <c r="C9" s="50" t="s">
        <v>198</v>
      </c>
      <c r="D9" s="50" t="s">
        <v>199</v>
      </c>
      <c r="E9" s="52"/>
      <c r="F9" s="51">
        <v>32862</v>
      </c>
    </row>
    <row r="10" spans="1:6" ht="18" customHeight="1">
      <c r="A10" s="48">
        <v>5</v>
      </c>
      <c r="B10" s="49">
        <v>5</v>
      </c>
      <c r="C10" s="50" t="s">
        <v>200</v>
      </c>
      <c r="D10" s="50" t="s">
        <v>199</v>
      </c>
      <c r="E10" s="52"/>
      <c r="F10" s="51">
        <v>34029</v>
      </c>
    </row>
    <row r="11" spans="1:6" ht="18" customHeight="1">
      <c r="A11" s="48">
        <v>6</v>
      </c>
      <c r="B11" s="49">
        <v>6</v>
      </c>
      <c r="C11" s="50" t="s">
        <v>201</v>
      </c>
      <c r="D11" s="50" t="s">
        <v>199</v>
      </c>
      <c r="E11" s="52"/>
      <c r="F11" s="51">
        <v>33970</v>
      </c>
    </row>
    <row r="12" spans="1:6" ht="18" customHeight="1">
      <c r="A12" s="48">
        <v>7</v>
      </c>
      <c r="B12" s="49">
        <v>7</v>
      </c>
      <c r="C12" s="50" t="s">
        <v>202</v>
      </c>
      <c r="D12" s="50" t="s">
        <v>203</v>
      </c>
      <c r="E12" s="52"/>
      <c r="F12" s="51">
        <v>33608</v>
      </c>
    </row>
    <row r="13" spans="1:6" ht="18" customHeight="1">
      <c r="A13" s="48">
        <v>8</v>
      </c>
      <c r="B13" s="49">
        <v>8</v>
      </c>
      <c r="C13" s="50" t="s">
        <v>68</v>
      </c>
      <c r="D13" s="50" t="s">
        <v>203</v>
      </c>
      <c r="E13" s="52"/>
      <c r="F13" s="51">
        <v>31537</v>
      </c>
    </row>
    <row r="14" spans="1:6" ht="18" customHeight="1">
      <c r="A14" s="48">
        <v>9</v>
      </c>
      <c r="B14" s="49">
        <v>9</v>
      </c>
      <c r="C14" s="50" t="s">
        <v>69</v>
      </c>
      <c r="D14" s="50" t="s">
        <v>70</v>
      </c>
      <c r="E14" s="52"/>
      <c r="F14" s="51">
        <v>32406</v>
      </c>
    </row>
    <row r="15" spans="1:6" ht="18" customHeight="1">
      <c r="A15" s="48">
        <v>10</v>
      </c>
      <c r="B15" s="49">
        <v>10</v>
      </c>
      <c r="C15" s="50" t="s">
        <v>71</v>
      </c>
      <c r="D15" s="50" t="s">
        <v>72</v>
      </c>
      <c r="E15" s="52"/>
      <c r="F15" s="51">
        <v>34097</v>
      </c>
    </row>
    <row r="16" spans="1:6" ht="18" customHeight="1">
      <c r="A16" s="48">
        <v>11</v>
      </c>
      <c r="B16" s="49">
        <v>11</v>
      </c>
      <c r="C16" s="50" t="s">
        <v>73</v>
      </c>
      <c r="D16" s="50" t="s">
        <v>74</v>
      </c>
      <c r="E16" s="52"/>
      <c r="F16" s="51">
        <v>33476</v>
      </c>
    </row>
    <row r="17" spans="1:6" ht="18" customHeight="1">
      <c r="A17" s="48">
        <v>12</v>
      </c>
      <c r="B17" s="49">
        <v>12</v>
      </c>
      <c r="C17" s="50" t="s">
        <v>75</v>
      </c>
      <c r="D17" s="50" t="s">
        <v>76</v>
      </c>
      <c r="E17" s="52"/>
      <c r="F17" s="51">
        <v>32152</v>
      </c>
    </row>
    <row r="18" spans="1:6" ht="18" customHeight="1">
      <c r="A18" s="48">
        <v>13</v>
      </c>
      <c r="B18" s="49">
        <v>13</v>
      </c>
      <c r="C18" s="50" t="s">
        <v>77</v>
      </c>
      <c r="D18" s="50" t="s">
        <v>76</v>
      </c>
      <c r="E18" s="52"/>
      <c r="F18" s="51">
        <v>33795</v>
      </c>
    </row>
    <row r="19" spans="1:6" ht="18" customHeight="1">
      <c r="A19" s="48">
        <v>14</v>
      </c>
      <c r="B19" s="49">
        <v>14</v>
      </c>
      <c r="C19" s="50" t="s">
        <v>78</v>
      </c>
      <c r="D19" s="50" t="s">
        <v>76</v>
      </c>
      <c r="E19" s="52"/>
      <c r="F19" s="51">
        <v>32874</v>
      </c>
    </row>
    <row r="20" spans="1:6" ht="18" customHeight="1">
      <c r="A20" s="48">
        <v>15</v>
      </c>
      <c r="B20" s="49">
        <v>15</v>
      </c>
      <c r="C20" s="50" t="s">
        <v>79</v>
      </c>
      <c r="D20" s="50" t="s">
        <v>76</v>
      </c>
      <c r="E20" s="52"/>
      <c r="F20" s="51">
        <v>34102</v>
      </c>
    </row>
    <row r="21" spans="1:6" ht="18" customHeight="1">
      <c r="A21" s="48">
        <v>16</v>
      </c>
      <c r="B21" s="49">
        <v>16</v>
      </c>
      <c r="C21" s="50" t="s">
        <v>80</v>
      </c>
      <c r="D21" s="50" t="s">
        <v>192</v>
      </c>
      <c r="E21" s="52"/>
      <c r="F21" s="51">
        <v>29729</v>
      </c>
    </row>
    <row r="22" spans="1:6" ht="18" customHeight="1">
      <c r="A22" s="48">
        <v>17</v>
      </c>
      <c r="B22" s="49">
        <v>17</v>
      </c>
      <c r="C22" s="50" t="s">
        <v>81</v>
      </c>
      <c r="D22" s="50" t="s">
        <v>82</v>
      </c>
      <c r="E22" s="52"/>
      <c r="F22" s="51">
        <v>33817</v>
      </c>
    </row>
    <row r="23" spans="1:6" ht="18" customHeight="1">
      <c r="A23" s="48">
        <v>18</v>
      </c>
      <c r="B23" s="49">
        <v>18</v>
      </c>
      <c r="C23" s="50" t="s">
        <v>83</v>
      </c>
      <c r="D23" s="50" t="s">
        <v>82</v>
      </c>
      <c r="E23" s="52"/>
      <c r="F23" s="51">
        <v>32112</v>
      </c>
    </row>
    <row r="24" spans="1:6" ht="18" customHeight="1">
      <c r="A24" s="48">
        <v>19</v>
      </c>
      <c r="B24" s="49">
        <v>19</v>
      </c>
      <c r="C24" s="50" t="s">
        <v>84</v>
      </c>
      <c r="D24" s="50" t="s">
        <v>82</v>
      </c>
      <c r="E24" s="52"/>
      <c r="F24" s="51">
        <v>32302</v>
      </c>
    </row>
    <row r="25" spans="1:6" ht="18" customHeight="1">
      <c r="A25" s="48">
        <v>20</v>
      </c>
      <c r="B25" s="49">
        <v>20</v>
      </c>
      <c r="C25" s="50" t="s">
        <v>85</v>
      </c>
      <c r="D25" s="50" t="s">
        <v>82</v>
      </c>
      <c r="E25" s="52"/>
      <c r="F25" s="51">
        <v>32785</v>
      </c>
    </row>
    <row r="26" spans="1:6" ht="18" customHeight="1">
      <c r="A26" s="48">
        <v>21</v>
      </c>
      <c r="B26" s="49">
        <v>21</v>
      </c>
      <c r="C26" s="50" t="s">
        <v>86</v>
      </c>
      <c r="D26" s="50" t="s">
        <v>82</v>
      </c>
      <c r="E26" s="52"/>
      <c r="F26" s="51">
        <v>33404</v>
      </c>
    </row>
    <row r="27" spans="1:6" ht="18" customHeight="1">
      <c r="A27" s="48">
        <v>22</v>
      </c>
      <c r="B27" s="49">
        <v>22</v>
      </c>
      <c r="C27" s="50" t="s">
        <v>87</v>
      </c>
      <c r="D27" s="50" t="s">
        <v>88</v>
      </c>
      <c r="E27" s="52"/>
      <c r="F27" s="51">
        <v>32478</v>
      </c>
    </row>
    <row r="28" spans="1:6" ht="18" customHeight="1">
      <c r="A28" s="48">
        <v>23</v>
      </c>
      <c r="B28" s="49">
        <v>23</v>
      </c>
      <c r="C28" s="50" t="s">
        <v>89</v>
      </c>
      <c r="D28" s="50" t="s">
        <v>90</v>
      </c>
      <c r="E28" s="52"/>
      <c r="F28" s="51">
        <v>33703</v>
      </c>
    </row>
    <row r="29" spans="1:6" ht="18" customHeight="1">
      <c r="A29" s="48">
        <v>24</v>
      </c>
      <c r="B29" s="49">
        <v>24</v>
      </c>
      <c r="C29" s="50" t="s">
        <v>91</v>
      </c>
      <c r="D29" s="50" t="s">
        <v>92</v>
      </c>
      <c r="E29" s="52"/>
      <c r="F29" s="51">
        <v>33552</v>
      </c>
    </row>
    <row r="30" spans="1:6" ht="18" customHeight="1">
      <c r="A30" s="48">
        <v>25</v>
      </c>
      <c r="B30" s="49">
        <v>25</v>
      </c>
      <c r="C30" s="50" t="s">
        <v>93</v>
      </c>
      <c r="D30" s="50" t="s">
        <v>92</v>
      </c>
      <c r="E30" s="52"/>
      <c r="F30" s="51">
        <v>32226</v>
      </c>
    </row>
    <row r="31" spans="1:6" ht="18" customHeight="1">
      <c r="A31" s="48">
        <v>26</v>
      </c>
      <c r="B31" s="49">
        <v>26</v>
      </c>
      <c r="C31" s="50" t="s">
        <v>94</v>
      </c>
      <c r="D31" s="50" t="s">
        <v>95</v>
      </c>
      <c r="E31" s="52"/>
      <c r="F31" s="51">
        <v>33725</v>
      </c>
    </row>
    <row r="32" spans="1:6" ht="18" customHeight="1">
      <c r="A32" s="48">
        <v>27</v>
      </c>
      <c r="B32" s="49">
        <v>27</v>
      </c>
      <c r="C32" s="50" t="s">
        <v>96</v>
      </c>
      <c r="D32" s="50" t="s">
        <v>95</v>
      </c>
      <c r="E32" s="52"/>
      <c r="F32" s="51">
        <v>33836</v>
      </c>
    </row>
    <row r="33" spans="1:6" ht="18" customHeight="1">
      <c r="A33" s="48">
        <v>28</v>
      </c>
      <c r="B33" s="49">
        <v>28</v>
      </c>
      <c r="C33" s="50" t="s">
        <v>97</v>
      </c>
      <c r="D33" s="50" t="s">
        <v>95</v>
      </c>
      <c r="E33" s="52"/>
      <c r="F33" s="51">
        <v>33604</v>
      </c>
    </row>
    <row r="34" spans="1:6" ht="18" customHeight="1">
      <c r="A34" s="48">
        <v>29</v>
      </c>
      <c r="B34" s="49">
        <v>29</v>
      </c>
      <c r="C34" s="50" t="s">
        <v>98</v>
      </c>
      <c r="D34" s="50" t="s">
        <v>95</v>
      </c>
      <c r="E34" s="52"/>
      <c r="F34" s="51">
        <v>33093</v>
      </c>
    </row>
    <row r="35" spans="1:6" ht="18" customHeight="1">
      <c r="A35" s="48">
        <v>30</v>
      </c>
      <c r="B35" s="49">
        <v>30</v>
      </c>
      <c r="C35" s="50" t="s">
        <v>99</v>
      </c>
      <c r="D35" s="50" t="s">
        <v>95</v>
      </c>
      <c r="E35" s="52"/>
      <c r="F35" s="51">
        <v>32637</v>
      </c>
    </row>
    <row r="36" spans="1:6" ht="18" customHeight="1">
      <c r="A36" s="48">
        <v>31</v>
      </c>
      <c r="B36" s="49">
        <v>31</v>
      </c>
      <c r="C36" s="50" t="s">
        <v>100</v>
      </c>
      <c r="D36" s="50" t="s">
        <v>95</v>
      </c>
      <c r="E36" s="52"/>
      <c r="F36" s="51">
        <v>34121</v>
      </c>
    </row>
    <row r="37" spans="1:6" ht="18" customHeight="1">
      <c r="A37" s="48">
        <v>32</v>
      </c>
      <c r="B37" s="49"/>
      <c r="C37" s="50"/>
      <c r="D37" s="50"/>
      <c r="E37" s="52"/>
      <c r="F37" s="51"/>
    </row>
    <row r="38" spans="1:6" ht="18" customHeight="1">
      <c r="A38" s="48">
        <v>33</v>
      </c>
      <c r="B38" s="49"/>
      <c r="C38" s="50"/>
      <c r="D38" s="50"/>
      <c r="E38" s="52"/>
      <c r="F38" s="51"/>
    </row>
    <row r="39" spans="1:6" ht="18" customHeight="1">
      <c r="A39" s="48">
        <v>34</v>
      </c>
      <c r="B39" s="49"/>
      <c r="C39" s="50"/>
      <c r="D39" s="50"/>
      <c r="E39" s="52"/>
      <c r="F39" s="51"/>
    </row>
    <row r="40" spans="1:6" ht="18" customHeight="1">
      <c r="A40" s="48">
        <v>35</v>
      </c>
      <c r="B40" s="49"/>
      <c r="C40" s="50"/>
      <c r="D40" s="50"/>
      <c r="E40" s="52"/>
      <c r="F40" s="51"/>
    </row>
    <row r="41" spans="1:6" ht="18" customHeight="1">
      <c r="A41" s="48">
        <v>36</v>
      </c>
      <c r="B41" s="49"/>
      <c r="C41" s="50"/>
      <c r="D41" s="50"/>
      <c r="E41" s="52"/>
      <c r="F41" s="51"/>
    </row>
    <row r="42" spans="1:6" ht="18" customHeight="1">
      <c r="A42" s="48">
        <v>37</v>
      </c>
      <c r="B42" s="49"/>
      <c r="C42" s="50"/>
      <c r="D42" s="50"/>
      <c r="E42" s="52"/>
      <c r="F42" s="51"/>
    </row>
    <row r="43" spans="1:6" ht="18" customHeight="1">
      <c r="A43" s="48">
        <v>38</v>
      </c>
      <c r="B43" s="49"/>
      <c r="C43" s="50"/>
      <c r="D43" s="50"/>
      <c r="E43" s="52"/>
      <c r="F43" s="51"/>
    </row>
    <row r="44" spans="1:6" ht="18" customHeight="1">
      <c r="A44" s="48">
        <v>39</v>
      </c>
      <c r="B44" s="49"/>
      <c r="C44" s="50"/>
      <c r="D44" s="50"/>
      <c r="E44" s="52"/>
      <c r="F44" s="51"/>
    </row>
    <row r="45" spans="1:6" ht="19.5" customHeight="1">
      <c r="A45" s="48">
        <v>40</v>
      </c>
      <c r="B45" s="49"/>
      <c r="C45" s="50"/>
      <c r="D45" s="50"/>
      <c r="E45" s="52"/>
      <c r="F45" s="51"/>
    </row>
    <row r="46" spans="1:6" ht="19.5" customHeight="1">
      <c r="A46" s="48">
        <v>41</v>
      </c>
      <c r="B46" s="49"/>
      <c r="C46" s="50"/>
      <c r="D46" s="50"/>
      <c r="E46" s="52"/>
      <c r="F46" s="51"/>
    </row>
    <row r="47" spans="1:6" ht="19.5" customHeight="1">
      <c r="A47" s="48">
        <v>42</v>
      </c>
      <c r="B47" s="49"/>
      <c r="C47" s="50"/>
      <c r="D47" s="50"/>
      <c r="E47" s="52"/>
      <c r="F47" s="51"/>
    </row>
    <row r="48" spans="1:6" ht="19.5" customHeight="1">
      <c r="A48" s="48">
        <v>43</v>
      </c>
      <c r="B48" s="49"/>
      <c r="C48" s="50"/>
      <c r="D48" s="50"/>
      <c r="E48" s="52"/>
      <c r="F48" s="51"/>
    </row>
    <row r="49" spans="1:6" ht="19.5" customHeight="1">
      <c r="A49" s="48">
        <v>44</v>
      </c>
      <c r="B49" s="49"/>
      <c r="C49" s="50"/>
      <c r="D49" s="50"/>
      <c r="E49" s="52"/>
      <c r="F49" s="51"/>
    </row>
    <row r="50" spans="1:6" ht="19.5" customHeight="1">
      <c r="A50" s="48">
        <v>45</v>
      </c>
      <c r="B50" s="49"/>
      <c r="C50" s="50"/>
      <c r="D50" s="50"/>
      <c r="E50" s="52"/>
      <c r="F50" s="51"/>
    </row>
    <row r="51" spans="1:6" ht="19.5" customHeight="1">
      <c r="A51" s="48">
        <v>46</v>
      </c>
      <c r="B51" s="49"/>
      <c r="C51" s="50"/>
      <c r="D51" s="50"/>
      <c r="E51" s="52"/>
      <c r="F51" s="51"/>
    </row>
    <row r="52" spans="1:6" ht="19.5" customHeight="1">
      <c r="A52" s="48">
        <v>47</v>
      </c>
      <c r="B52" s="49"/>
      <c r="C52" s="50"/>
      <c r="D52" s="50"/>
      <c r="E52" s="52"/>
      <c r="F52" s="51"/>
    </row>
    <row r="53" spans="1:6" ht="19.5" customHeight="1">
      <c r="A53" s="48">
        <v>48</v>
      </c>
      <c r="B53" s="49"/>
      <c r="C53" s="50"/>
      <c r="D53" s="50"/>
      <c r="E53" s="52"/>
      <c r="F53" s="51"/>
    </row>
    <row r="54" spans="1:6" ht="19.5" customHeight="1">
      <c r="A54" s="48">
        <v>49</v>
      </c>
      <c r="B54" s="49"/>
      <c r="C54" s="50"/>
      <c r="D54" s="50"/>
      <c r="E54" s="52"/>
      <c r="F54" s="51"/>
    </row>
    <row r="55" spans="1:6" ht="19.5" customHeight="1">
      <c r="A55" s="48">
        <v>50</v>
      </c>
      <c r="B55" s="49"/>
      <c r="C55" s="50"/>
      <c r="D55" s="50"/>
      <c r="E55" s="52"/>
      <c r="F55" s="51"/>
    </row>
    <row r="56" spans="1:6" ht="19.5" customHeight="1">
      <c r="A56" s="48">
        <v>51</v>
      </c>
      <c r="B56" s="49"/>
      <c r="C56" s="50"/>
      <c r="D56" s="50"/>
      <c r="E56" s="52"/>
      <c r="F56" s="51"/>
    </row>
    <row r="57" spans="1:6" ht="19.5" customHeight="1">
      <c r="A57" s="48">
        <v>52</v>
      </c>
      <c r="B57" s="49"/>
      <c r="C57" s="50"/>
      <c r="D57" s="50"/>
      <c r="E57" s="52"/>
      <c r="F57" s="51"/>
    </row>
    <row r="58" spans="1:6" ht="19.5" customHeight="1">
      <c r="A58" s="48">
        <v>53</v>
      </c>
      <c r="B58" s="49"/>
      <c r="C58" s="50"/>
      <c r="D58" s="50"/>
      <c r="E58" s="52"/>
      <c r="F58" s="51"/>
    </row>
    <row r="59" spans="1:6" ht="19.5" customHeight="1">
      <c r="A59" s="48">
        <v>54</v>
      </c>
      <c r="B59" s="49"/>
      <c r="C59" s="50"/>
      <c r="D59" s="50"/>
      <c r="E59" s="52"/>
      <c r="F59" s="51"/>
    </row>
    <row r="60" spans="1:6" ht="19.5" customHeight="1">
      <c r="A60" s="48">
        <v>55</v>
      </c>
      <c r="B60" s="49"/>
      <c r="C60" s="50"/>
      <c r="D60" s="50"/>
      <c r="E60" s="52"/>
      <c r="F60" s="51"/>
    </row>
    <row r="61" spans="1:6" ht="19.5" customHeight="1">
      <c r="A61" s="48">
        <v>56</v>
      </c>
      <c r="B61" s="49"/>
      <c r="C61" s="50"/>
      <c r="D61" s="50"/>
      <c r="E61" s="52"/>
      <c r="F61" s="51"/>
    </row>
  </sheetData>
  <sheetProtection/>
  <mergeCells count="5">
    <mergeCell ref="A1:F1"/>
    <mergeCell ref="A2:F2"/>
    <mergeCell ref="A3:F3"/>
    <mergeCell ref="A4:C4"/>
    <mergeCell ref="E4:F4"/>
  </mergeCells>
  <conditionalFormatting sqref="B6:B45">
    <cfRule type="duplicateValues" priority="2" dxfId="0" stopIfTrue="1">
      <formula>AND(COUNTIF($B$6:$B$45,B6)&gt;1,NOT(ISBLANK(B6)))</formula>
    </cfRule>
  </conditionalFormatting>
  <conditionalFormatting sqref="B46:B61">
    <cfRule type="duplicateValues" priority="1" dxfId="0" stopIfTrue="1">
      <formula>AND(COUNTIF($B$46:$B$61,B46)&gt;1,NOT(ISBLANK(B46)))</formula>
    </cfRule>
  </conditionalFormatting>
  <printOptions horizontalCentered="1"/>
  <pageMargins left="0.5118110236220472" right="0.11811023622047245" top="0.6692913385826772" bottom="0.5118110236220472" header="0.3937007874015748" footer="0.2755905511811024"/>
  <pageSetup horizontalDpi="600" verticalDpi="600" orientation="portrait" paperSize="9" scale="89"/>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sheetPr>
    <tabColor rgb="FF00B0F0"/>
  </sheetPr>
  <dimension ref="A1:P58"/>
  <sheetViews>
    <sheetView zoomScaleSheetLayoutView="100" zoomScalePageLayoutView="0" workbookViewId="0" topLeftCell="A1">
      <selection activeCell="G32" sqref="G32"/>
    </sheetView>
  </sheetViews>
  <sheetFormatPr defaultColWidth="9.125" defaultRowHeight="12.75"/>
  <cols>
    <col min="1" max="1" width="6.00390625" style="9" customWidth="1"/>
    <col min="2" max="2" width="9.125" style="9" customWidth="1"/>
    <col min="3" max="3" width="38.75390625" style="9" customWidth="1"/>
    <col min="4" max="4" width="35.125" style="9" customWidth="1"/>
    <col min="5" max="5" width="3.00390625" style="9" hidden="1" customWidth="1"/>
    <col min="6" max="7" width="13.375" style="9" customWidth="1"/>
    <col min="8" max="8" width="3.00390625" style="9" hidden="1" customWidth="1"/>
    <col min="9" max="16384" width="9.125" style="9" customWidth="1"/>
  </cols>
  <sheetData>
    <row r="1" spans="1:10" ht="32.25" customHeight="1">
      <c r="A1" s="82" t="str">
        <f>'BE-KAPAK'!A2</f>
        <v>Tükiye Atletizm Federasyonu
Kütahya Atletizm İl Temsilciliği</v>
      </c>
      <c r="B1" s="82"/>
      <c r="C1" s="82"/>
      <c r="D1" s="82"/>
      <c r="E1" s="82"/>
      <c r="F1" s="82"/>
      <c r="G1" s="82"/>
      <c r="H1" s="82"/>
      <c r="J1" s="10"/>
    </row>
    <row r="2" spans="1:8" ht="15">
      <c r="A2" s="83" t="str">
        <f>'BE-KAPAK'!B26</f>
        <v>DAĞ KOŞUSU TÜRKİYE ŞAMPİYONASI 
YARIŞMA STATÜSÜ
(BALKAN DAĞ KOŞUSU – AVRUPA DAĞ KOŞUSU  MİLLİ TAKIM SEÇMESİ  )</v>
      </c>
      <c r="B2" s="83"/>
      <c r="C2" s="83"/>
      <c r="D2" s="83"/>
      <c r="E2" s="83"/>
      <c r="F2" s="83"/>
      <c r="G2" s="83"/>
      <c r="H2" s="83"/>
    </row>
    <row r="3" spans="1:9" ht="15">
      <c r="A3" s="84" t="str">
        <f>'BE-KAPAK'!B29</f>
        <v>Kütahya-Gediz</v>
      </c>
      <c r="B3" s="84"/>
      <c r="C3" s="84"/>
      <c r="D3" s="84"/>
      <c r="E3" s="84"/>
      <c r="F3" s="84"/>
      <c r="G3" s="84"/>
      <c r="H3" s="84"/>
      <c r="I3" s="11"/>
    </row>
    <row r="4" spans="1:8" ht="12.75">
      <c r="A4" s="85" t="str">
        <f>'BE-KAPAK'!B28</f>
        <v>Büyük Erkekler</v>
      </c>
      <c r="B4" s="85"/>
      <c r="C4" s="85"/>
      <c r="D4" s="17" t="str">
        <f>'BE-KAPAK'!B27</f>
        <v>10500 Metre</v>
      </c>
      <c r="E4" s="18"/>
      <c r="F4" s="86">
        <f>'BE-KAPAK'!B30</f>
        <v>41420.4375</v>
      </c>
      <c r="G4" s="86"/>
      <c r="H4" s="86"/>
    </row>
    <row r="5" spans="1:16" s="14" customFormat="1" ht="33.75" customHeight="1">
      <c r="A5" s="12" t="s">
        <v>204</v>
      </c>
      <c r="B5" s="12" t="s">
        <v>205</v>
      </c>
      <c r="C5" s="12" t="s">
        <v>207</v>
      </c>
      <c r="D5" s="12" t="s">
        <v>209</v>
      </c>
      <c r="E5" s="12" t="s">
        <v>210</v>
      </c>
      <c r="F5" s="47" t="s">
        <v>206</v>
      </c>
      <c r="G5" s="12" t="s">
        <v>208</v>
      </c>
      <c r="H5" s="13" t="s">
        <v>216</v>
      </c>
      <c r="L5" s="15"/>
      <c r="M5" s="15"/>
      <c r="N5" s="15"/>
      <c r="O5" s="15"/>
      <c r="P5" s="15"/>
    </row>
    <row r="6" spans="1:10" ht="18" customHeight="1">
      <c r="A6" s="53">
        <f>IF(B6&lt;&gt;"",1,"")</f>
        <v>1</v>
      </c>
      <c r="B6" s="54">
        <v>20</v>
      </c>
      <c r="C6" s="55" t="str">
        <f>IF(ISERROR(VLOOKUP(B6,'BÜYÜK ERKEK-START LİSTE'!$B$6:$F$145,2,0)),"",VLOOKUP(B6,'BÜYÜK ERKEK-START LİSTE'!$B$6:$F$145,2,0))</f>
        <v>AKİF KİTİR</v>
      </c>
      <c r="D6" s="55" t="str">
        <f>IF(ISERROR(VLOOKUP(B6,'BÜYÜK ERKEK-START LİSTE'!$B$6:$F$145,3,0)),"",VLOOKUP(B6,'BÜYÜK ERKEK-START LİSTE'!$B$6:$F$145,3,0))</f>
        <v>MARDİN</v>
      </c>
      <c r="E6" s="56">
        <f>IF(ISERROR(VLOOKUP(B6,'BÜYÜK ERKEK-START LİSTE'!$B$6:$F$45,4,0)),"",VLOOKUP(B6,'BÜYÜK ERKEK-START LİSTE'!$B$6:$F$45,4,0))</f>
        <v>0</v>
      </c>
      <c r="F6" s="57">
        <f>IF(ISERROR(VLOOKUP($B6,'BÜYÜK ERKEK-START LİSTE'!$B$6:$F$145,5,0)),"",VLOOKUP($B6,'BÜYÜK ERKEK-START LİSTE'!$B$6:$F$145,5,0))</f>
        <v>32785</v>
      </c>
      <c r="G6" s="59">
        <v>5311</v>
      </c>
      <c r="H6" s="16">
        <f>IF(OR(G6="DQ",G6="DNF",G6="DNS"),"-",IF(B6&lt;&gt;"",IF(E6="F",0,1),""))</f>
        <v>1</v>
      </c>
      <c r="J6" s="10"/>
    </row>
    <row r="7" spans="1:10" ht="18" customHeight="1">
      <c r="A7" s="53">
        <f>IF(B7&lt;&gt;"",A6+1,"")</f>
        <v>2</v>
      </c>
      <c r="B7" s="54">
        <v>12</v>
      </c>
      <c r="C7" s="55" t="str">
        <f>IF(ISERROR(VLOOKUP(B7,'BÜYÜK ERKEK-START LİSTE'!$B$6:$F$145,2,0)),"",VLOOKUP(B7,'BÜYÜK ERKEK-START LİSTE'!$B$6:$F$145,2,0))</f>
        <v>DENİZ KAZAN</v>
      </c>
      <c r="D7" s="55" t="str">
        <f>IF(ISERROR(VLOOKUP(B7,'BÜYÜK ERKEK-START LİSTE'!$B$6:$F$145,3,0)),"",VLOOKUP(B7,'BÜYÜK ERKEK-START LİSTE'!$B$6:$F$145,3,0))</f>
        <v>KASTAMONU</v>
      </c>
      <c r="E7" s="56">
        <f>IF(ISERROR(VLOOKUP(B7,'BÜYÜK ERKEK-START LİSTE'!$B$6:$F$45,4,0)),"",VLOOKUP(B7,'BÜYÜK ERKEK-START LİSTE'!$B$6:$F$45,4,0))</f>
        <v>0</v>
      </c>
      <c r="F7" s="57">
        <f>IF(ISERROR(VLOOKUP($B7,'BÜYÜK ERKEK-START LİSTE'!$B$6:$F$145,5,0)),"",VLOOKUP($B7,'BÜYÜK ERKEK-START LİSTE'!$B$6:$F$145,5,0))</f>
        <v>32152</v>
      </c>
      <c r="G7" s="59">
        <v>5321</v>
      </c>
      <c r="H7" s="16">
        <f>IF(OR(G7="DQ",G7="DNF",G7="DNS"),"-",IF(B7&lt;&gt;"",IF(E7="F",H6,H6+1),""))</f>
        <v>2</v>
      </c>
      <c r="J7" s="10"/>
    </row>
    <row r="8" spans="1:10" ht="18" customHeight="1">
      <c r="A8" s="53">
        <f aca="true" t="shared" si="0" ref="A8:A42">IF(B8&lt;&gt;"",A7+1,"")</f>
        <v>3</v>
      </c>
      <c r="B8" s="54">
        <v>27</v>
      </c>
      <c r="C8" s="55" t="str">
        <f>IF(ISERROR(VLOOKUP(B8,'BÜYÜK ERKEK-START LİSTE'!$B$6:$F$145,2,0)),"",VLOOKUP(B8,'BÜYÜK ERKEK-START LİSTE'!$B$6:$F$145,2,0))</f>
        <v>ORHAN AVCI</v>
      </c>
      <c r="D8" s="55" t="str">
        <f>IF(ISERROR(VLOOKUP(B8,'BÜYÜK ERKEK-START LİSTE'!$B$6:$F$145,3,0)),"",VLOOKUP(B8,'BÜYÜK ERKEK-START LİSTE'!$B$6:$F$145,3,0))</f>
        <v>VAN</v>
      </c>
      <c r="E8" s="56">
        <f>IF(ISERROR(VLOOKUP(B8,'BÜYÜK ERKEK-START LİSTE'!$B$6:$F$45,4,0)),"",VLOOKUP(B8,'BÜYÜK ERKEK-START LİSTE'!$B$6:$F$45,4,0))</f>
        <v>0</v>
      </c>
      <c r="F8" s="57">
        <f>IF(ISERROR(VLOOKUP($B8,'BÜYÜK ERKEK-START LİSTE'!$B$6:$F$145,5,0)),"",VLOOKUP($B8,'BÜYÜK ERKEK-START LİSTE'!$B$6:$F$145,5,0))</f>
        <v>33836</v>
      </c>
      <c r="G8" s="59">
        <v>5347</v>
      </c>
      <c r="H8" s="16">
        <f aca="true" t="shared" si="1" ref="H8:H42">IF(OR(G8="DQ",G8="DNF",G8="DNS"),"-",IF(B8&lt;&gt;"",IF(E8="F",H7,H7+1),""))</f>
        <v>3</v>
      </c>
      <c r="J8" s="10"/>
    </row>
    <row r="9" spans="1:8" ht="18" customHeight="1">
      <c r="A9" s="53">
        <f t="shared" si="0"/>
        <v>4</v>
      </c>
      <c r="B9" s="54">
        <v>17</v>
      </c>
      <c r="C9" s="55" t="str">
        <f>IF(ISERROR(VLOOKUP(B9,'BÜYÜK ERKEK-START LİSTE'!$B$6:$F$145,2,0)),"",VLOOKUP(B9,'BÜYÜK ERKEK-START LİSTE'!$B$6:$F$145,2,0))</f>
        <v>HASAN TURGUT</v>
      </c>
      <c r="D9" s="55" t="str">
        <f>IF(ISERROR(VLOOKUP(B9,'BÜYÜK ERKEK-START LİSTE'!$B$6:$F$145,3,0)),"",VLOOKUP(B9,'BÜYÜK ERKEK-START LİSTE'!$B$6:$F$145,3,0))</f>
        <v>MARDİN</v>
      </c>
      <c r="E9" s="56">
        <f>IF(ISERROR(VLOOKUP(B9,'BÜYÜK ERKEK-START LİSTE'!$B$6:$F$45,4,0)),"",VLOOKUP(B9,'BÜYÜK ERKEK-START LİSTE'!$B$6:$F$45,4,0))</f>
        <v>0</v>
      </c>
      <c r="F9" s="57">
        <f>IF(ISERROR(VLOOKUP($B9,'BÜYÜK ERKEK-START LİSTE'!$B$6:$F$145,5,0)),"",VLOOKUP($B9,'BÜYÜK ERKEK-START LİSTE'!$B$6:$F$145,5,0))</f>
        <v>33817</v>
      </c>
      <c r="G9" s="59">
        <v>5414</v>
      </c>
      <c r="H9" s="16">
        <f t="shared" si="1"/>
        <v>4</v>
      </c>
    </row>
    <row r="10" spans="1:8" ht="18" customHeight="1">
      <c r="A10" s="53">
        <f t="shared" si="0"/>
        <v>5</v>
      </c>
      <c r="B10" s="54">
        <v>22</v>
      </c>
      <c r="C10" s="55" t="str">
        <f>IF(ISERROR(VLOOKUP(B10,'BÜYÜK ERKEK-START LİSTE'!$B$6:$F$145,2,0)),"",VLOOKUP(B10,'BÜYÜK ERKEK-START LİSTE'!$B$6:$F$145,2,0))</f>
        <v>ERCAN MUSLU</v>
      </c>
      <c r="D10" s="55" t="str">
        <f>IF(ISERROR(VLOOKUP(B10,'BÜYÜK ERKEK-START LİSTE'!$B$6:$F$145,3,0)),"",VLOOKUP(B10,'BÜYÜK ERKEK-START LİSTE'!$B$6:$F$145,3,0))</f>
        <v>NEVŞEHİR</v>
      </c>
      <c r="E10" s="56">
        <f>IF(ISERROR(VLOOKUP(B10,'BÜYÜK ERKEK-START LİSTE'!$B$6:$F$45,4,0)),"",VLOOKUP(B10,'BÜYÜK ERKEK-START LİSTE'!$B$6:$F$45,4,0))</f>
        <v>0</v>
      </c>
      <c r="F10" s="57">
        <f>IF(ISERROR(VLOOKUP($B10,'BÜYÜK ERKEK-START LİSTE'!$B$6:$F$145,5,0)),"",VLOOKUP($B10,'BÜYÜK ERKEK-START LİSTE'!$B$6:$F$145,5,0))</f>
        <v>32478</v>
      </c>
      <c r="G10" s="59">
        <v>5502</v>
      </c>
      <c r="H10" s="16">
        <f t="shared" si="1"/>
        <v>5</v>
      </c>
    </row>
    <row r="11" spans="1:8" ht="18" customHeight="1">
      <c r="A11" s="53">
        <f t="shared" si="0"/>
        <v>6</v>
      </c>
      <c r="B11" s="54">
        <v>25</v>
      </c>
      <c r="C11" s="55" t="str">
        <f>IF(ISERROR(VLOOKUP(B11,'BÜYÜK ERKEK-START LİSTE'!$B$6:$F$145,2,0)),"",VLOOKUP(B11,'BÜYÜK ERKEK-START LİSTE'!$B$6:$F$145,2,0))</f>
        <v>MUHİTTİN GÜRHAN</v>
      </c>
      <c r="D11" s="55" t="str">
        <f>IF(ISERROR(VLOOKUP(B11,'BÜYÜK ERKEK-START LİSTE'!$B$6:$F$145,3,0)),"",VLOOKUP(B11,'BÜYÜK ERKEK-START LİSTE'!$B$6:$F$145,3,0))</f>
        <v>SİİRT</v>
      </c>
      <c r="E11" s="56">
        <f>IF(ISERROR(VLOOKUP(B11,'BÜYÜK ERKEK-START LİSTE'!$B$6:$F$45,4,0)),"",VLOOKUP(B11,'BÜYÜK ERKEK-START LİSTE'!$B$6:$F$45,4,0))</f>
        <v>0</v>
      </c>
      <c r="F11" s="57">
        <f>IF(ISERROR(VLOOKUP($B11,'BÜYÜK ERKEK-START LİSTE'!$B$6:$F$145,5,0)),"",VLOOKUP($B11,'BÜYÜK ERKEK-START LİSTE'!$B$6:$F$145,5,0))</f>
        <v>32226</v>
      </c>
      <c r="G11" s="59">
        <v>5512</v>
      </c>
      <c r="H11" s="16">
        <f t="shared" si="1"/>
        <v>6</v>
      </c>
    </row>
    <row r="12" spans="1:8" ht="18" customHeight="1">
      <c r="A12" s="53">
        <f t="shared" si="0"/>
        <v>7</v>
      </c>
      <c r="B12" s="54">
        <v>9</v>
      </c>
      <c r="C12" s="55" t="str">
        <f>IF(ISERROR(VLOOKUP(B12,'BÜYÜK ERKEK-START LİSTE'!$B$6:$F$145,2,0)),"",VLOOKUP(B12,'BÜYÜK ERKEK-START LİSTE'!$B$6:$F$145,2,0))</f>
        <v>SEDAT GÖNEN</v>
      </c>
      <c r="D12" s="55" t="str">
        <f>IF(ISERROR(VLOOKUP(B12,'BÜYÜK ERKEK-START LİSTE'!$B$6:$F$145,3,0)),"",VLOOKUP(B12,'BÜYÜK ERKEK-START LİSTE'!$B$6:$F$145,3,0))</f>
        <v>ERZURUM</v>
      </c>
      <c r="E12" s="56">
        <f>IF(ISERROR(VLOOKUP(B12,'BÜYÜK ERKEK-START LİSTE'!$B$6:$F$45,4,0)),"",VLOOKUP(B12,'BÜYÜK ERKEK-START LİSTE'!$B$6:$F$45,4,0))</f>
        <v>0</v>
      </c>
      <c r="F12" s="57">
        <f>IF(ISERROR(VLOOKUP($B12,'BÜYÜK ERKEK-START LİSTE'!$B$6:$F$145,5,0)),"",VLOOKUP($B12,'BÜYÜK ERKEK-START LİSTE'!$B$6:$F$145,5,0))</f>
        <v>32406</v>
      </c>
      <c r="G12" s="59">
        <v>5619</v>
      </c>
      <c r="H12" s="16">
        <f t="shared" si="1"/>
        <v>7</v>
      </c>
    </row>
    <row r="13" spans="1:8" ht="18" customHeight="1">
      <c r="A13" s="53">
        <f t="shared" si="0"/>
        <v>8</v>
      </c>
      <c r="B13" s="54">
        <v>30</v>
      </c>
      <c r="C13" s="55" t="str">
        <f>IF(ISERROR(VLOOKUP(B13,'BÜYÜK ERKEK-START LİSTE'!$B$6:$F$145,2,0)),"",VLOOKUP(B13,'BÜYÜK ERKEK-START LİSTE'!$B$6:$F$145,2,0))</f>
        <v>HİKMET UÇAN</v>
      </c>
      <c r="D13" s="55" t="str">
        <f>IF(ISERROR(VLOOKUP(B13,'BÜYÜK ERKEK-START LİSTE'!$B$6:$F$145,3,0)),"",VLOOKUP(B13,'BÜYÜK ERKEK-START LİSTE'!$B$6:$F$145,3,0))</f>
        <v>VAN</v>
      </c>
      <c r="E13" s="56">
        <f>IF(ISERROR(VLOOKUP(B13,'BÜYÜK ERKEK-START LİSTE'!$B$6:$F$45,4,0)),"",VLOOKUP(B13,'BÜYÜK ERKEK-START LİSTE'!$B$6:$F$45,4,0))</f>
        <v>0</v>
      </c>
      <c r="F13" s="57">
        <f>IF(ISERROR(VLOOKUP($B13,'BÜYÜK ERKEK-START LİSTE'!$B$6:$F$145,5,0)),"",VLOOKUP($B13,'BÜYÜK ERKEK-START LİSTE'!$B$6:$F$145,5,0))</f>
        <v>32637</v>
      </c>
      <c r="G13" s="59">
        <v>5620</v>
      </c>
      <c r="H13" s="16">
        <f t="shared" si="1"/>
        <v>8</v>
      </c>
    </row>
    <row r="14" spans="1:8" ht="18" customHeight="1">
      <c r="A14" s="53">
        <f t="shared" si="0"/>
        <v>9</v>
      </c>
      <c r="B14" s="54">
        <v>7</v>
      </c>
      <c r="C14" s="55" t="str">
        <f>IF(ISERROR(VLOOKUP(B14,'BÜYÜK ERKEK-START LİSTE'!$B$6:$F$145,2,0)),"",VLOOKUP(B14,'BÜYÜK ERKEK-START LİSTE'!$B$6:$F$145,2,0))</f>
        <v>MURAT ORAK</v>
      </c>
      <c r="D14" s="55" t="str">
        <f>IF(ISERROR(VLOOKUP(B14,'BÜYÜK ERKEK-START LİSTE'!$B$6:$F$145,3,0)),"",VLOOKUP(B14,'BÜYÜK ERKEK-START LİSTE'!$B$6:$F$145,3,0))</f>
        <v>ELAZIĞ</v>
      </c>
      <c r="E14" s="56">
        <f>IF(ISERROR(VLOOKUP(B14,'BÜYÜK ERKEK-START LİSTE'!$B$6:$F$45,4,0)),"",VLOOKUP(B14,'BÜYÜK ERKEK-START LİSTE'!$B$6:$F$45,4,0))</f>
        <v>0</v>
      </c>
      <c r="F14" s="57">
        <f>IF(ISERROR(VLOOKUP($B14,'BÜYÜK ERKEK-START LİSTE'!$B$6:$F$145,5,0)),"",VLOOKUP($B14,'BÜYÜK ERKEK-START LİSTE'!$B$6:$F$145,5,0))</f>
        <v>33608</v>
      </c>
      <c r="G14" s="59">
        <v>5651</v>
      </c>
      <c r="H14" s="16">
        <f t="shared" si="1"/>
        <v>9</v>
      </c>
    </row>
    <row r="15" spans="1:8" ht="18" customHeight="1">
      <c r="A15" s="53">
        <f t="shared" si="0"/>
        <v>10</v>
      </c>
      <c r="B15" s="54">
        <v>11</v>
      </c>
      <c r="C15" s="55" t="str">
        <f>IF(ISERROR(VLOOKUP(B15,'BÜYÜK ERKEK-START LİSTE'!$B$6:$F$145,2,0)),"",VLOOKUP(B15,'BÜYÜK ERKEK-START LİSTE'!$B$6:$F$145,2,0))</f>
        <v>ÖMER ALKANOĞLU</v>
      </c>
      <c r="D15" s="55" t="str">
        <f>IF(ISERROR(VLOOKUP(B15,'BÜYÜK ERKEK-START LİSTE'!$B$6:$F$145,3,0)),"",VLOOKUP(B15,'BÜYÜK ERKEK-START LİSTE'!$B$6:$F$145,3,0))</f>
        <v>İSTANBUL</v>
      </c>
      <c r="E15" s="56">
        <f>IF(ISERROR(VLOOKUP(B15,'BÜYÜK ERKEK-START LİSTE'!$B$6:$F$45,4,0)),"",VLOOKUP(B15,'BÜYÜK ERKEK-START LİSTE'!$B$6:$F$45,4,0))</f>
        <v>0</v>
      </c>
      <c r="F15" s="57">
        <f>IF(ISERROR(VLOOKUP($B15,'BÜYÜK ERKEK-START LİSTE'!$B$6:$F$145,5,0)),"",VLOOKUP($B15,'BÜYÜK ERKEK-START LİSTE'!$B$6:$F$145,5,0))</f>
        <v>33476</v>
      </c>
      <c r="G15" s="59">
        <v>5652</v>
      </c>
      <c r="H15" s="16">
        <f t="shared" si="1"/>
        <v>10</v>
      </c>
    </row>
    <row r="16" spans="1:8" ht="18" customHeight="1">
      <c r="A16" s="53">
        <f t="shared" si="0"/>
        <v>11</v>
      </c>
      <c r="B16" s="54">
        <v>23</v>
      </c>
      <c r="C16" s="55" t="str">
        <f>IF(ISERROR(VLOOKUP(B16,'BÜYÜK ERKEK-START LİSTE'!$B$6:$F$145,2,0)),"",VLOOKUP(B16,'BÜYÜK ERKEK-START LİSTE'!$B$6:$F$145,2,0))</f>
        <v>YAVUZ AĞRALI</v>
      </c>
      <c r="D16" s="55" t="str">
        <f>IF(ISERROR(VLOOKUP(B16,'BÜYÜK ERKEK-START LİSTE'!$B$6:$F$145,3,0)),"",VLOOKUP(B16,'BÜYÜK ERKEK-START LİSTE'!$B$6:$F$145,3,0))</f>
        <v>NİĞDE</v>
      </c>
      <c r="E16" s="56">
        <f>IF(ISERROR(VLOOKUP(B16,'BÜYÜK ERKEK-START LİSTE'!$B$6:$F$45,4,0)),"",VLOOKUP(B16,'BÜYÜK ERKEK-START LİSTE'!$B$6:$F$45,4,0))</f>
        <v>0</v>
      </c>
      <c r="F16" s="57">
        <f>IF(ISERROR(VLOOKUP($B16,'BÜYÜK ERKEK-START LİSTE'!$B$6:$F$145,5,0)),"",VLOOKUP($B16,'BÜYÜK ERKEK-START LİSTE'!$B$6:$F$145,5,0))</f>
        <v>33703</v>
      </c>
      <c r="G16" s="59"/>
      <c r="H16" s="16">
        <f t="shared" si="1"/>
        <v>11</v>
      </c>
    </row>
    <row r="17" spans="1:8" ht="18" customHeight="1">
      <c r="A17" s="53">
        <f t="shared" si="0"/>
        <v>12</v>
      </c>
      <c r="B17" s="54">
        <v>2</v>
      </c>
      <c r="C17" s="55" t="str">
        <f>IF(ISERROR(VLOOKUP(B17,'BÜYÜK ERKEK-START LİSTE'!$B$6:$F$145,2,0)),"",VLOOKUP(B17,'BÜYÜK ERKEK-START LİSTE'!$B$6:$F$145,2,0))</f>
        <v>SÜLEYMAN BÜYÜKNEZGİN  </v>
      </c>
      <c r="D17" s="55" t="str">
        <f>IF(ISERROR(VLOOKUP(B17,'BÜYÜK ERKEK-START LİSTE'!$B$6:$F$145,3,0)),"",VLOOKUP(B17,'BÜYÜK ERKEK-START LİSTE'!$B$6:$F$145,3,0))</f>
        <v>AFYONKARAHİSAR</v>
      </c>
      <c r="E17" s="56">
        <f>IF(ISERROR(VLOOKUP(B17,'BÜYÜK ERKEK-START LİSTE'!$B$6:$F$45,4,0)),"",VLOOKUP(B17,'BÜYÜK ERKEK-START LİSTE'!$B$6:$F$45,4,0))</f>
        <v>0</v>
      </c>
      <c r="F17" s="57">
        <f>IF(ISERROR(VLOOKUP($B17,'BÜYÜK ERKEK-START LİSTE'!$B$6:$F$145,5,0)),"",VLOOKUP($B17,'BÜYÜK ERKEK-START LİSTE'!$B$6:$F$145,5,0))</f>
        <v>29833</v>
      </c>
      <c r="G17" s="59"/>
      <c r="H17" s="16">
        <f t="shared" si="1"/>
        <v>12</v>
      </c>
    </row>
    <row r="18" spans="1:8" ht="18" customHeight="1">
      <c r="A18" s="53">
        <f t="shared" si="0"/>
        <v>13</v>
      </c>
      <c r="B18" s="54">
        <v>28</v>
      </c>
      <c r="C18" s="55" t="str">
        <f>IF(ISERROR(VLOOKUP(B18,'BÜYÜK ERKEK-START LİSTE'!$B$6:$F$145,2,0)),"",VLOOKUP(B18,'BÜYÜK ERKEK-START LİSTE'!$B$6:$F$145,2,0))</f>
        <v>MEHMET KARABULAK</v>
      </c>
      <c r="D18" s="55" t="str">
        <f>IF(ISERROR(VLOOKUP(B18,'BÜYÜK ERKEK-START LİSTE'!$B$6:$F$145,3,0)),"",VLOOKUP(B18,'BÜYÜK ERKEK-START LİSTE'!$B$6:$F$145,3,0))</f>
        <v>VAN</v>
      </c>
      <c r="E18" s="56">
        <f>IF(ISERROR(VLOOKUP(B18,'BÜYÜK ERKEK-START LİSTE'!$B$6:$F$45,4,0)),"",VLOOKUP(B18,'BÜYÜK ERKEK-START LİSTE'!$B$6:$F$45,4,0))</f>
        <v>0</v>
      </c>
      <c r="F18" s="57">
        <f>IF(ISERROR(VLOOKUP($B18,'BÜYÜK ERKEK-START LİSTE'!$B$6:$F$145,5,0)),"",VLOOKUP($B18,'BÜYÜK ERKEK-START LİSTE'!$B$6:$F$145,5,0))</f>
        <v>33604</v>
      </c>
      <c r="G18" s="59"/>
      <c r="H18" s="16">
        <f t="shared" si="1"/>
        <v>13</v>
      </c>
    </row>
    <row r="19" spans="1:8" ht="18" customHeight="1">
      <c r="A19" s="53">
        <f t="shared" si="0"/>
        <v>14</v>
      </c>
      <c r="B19" s="54">
        <v>31</v>
      </c>
      <c r="C19" s="55" t="str">
        <f>IF(ISERROR(VLOOKUP(B19,'BÜYÜK ERKEK-START LİSTE'!$B$6:$F$145,2,0)),"",VLOOKUP(B19,'BÜYÜK ERKEK-START LİSTE'!$B$6:$F$145,2,0))</f>
        <v>NURULLAH ATALAY</v>
      </c>
      <c r="D19" s="55" t="str">
        <f>IF(ISERROR(VLOOKUP(B19,'BÜYÜK ERKEK-START LİSTE'!$B$6:$F$145,3,0)),"",VLOOKUP(B19,'BÜYÜK ERKEK-START LİSTE'!$B$6:$F$145,3,0))</f>
        <v>VAN</v>
      </c>
      <c r="E19" s="56">
        <f>IF(ISERROR(VLOOKUP(B19,'BÜYÜK ERKEK-START LİSTE'!$B$6:$F$45,4,0)),"",VLOOKUP(B19,'BÜYÜK ERKEK-START LİSTE'!$B$6:$F$45,4,0))</f>
        <v>0</v>
      </c>
      <c r="F19" s="57">
        <f>IF(ISERROR(VLOOKUP($B19,'BÜYÜK ERKEK-START LİSTE'!$B$6:$F$145,5,0)),"",VLOOKUP($B19,'BÜYÜK ERKEK-START LİSTE'!$B$6:$F$145,5,0))</f>
        <v>34121</v>
      </c>
      <c r="G19" s="59"/>
      <c r="H19" s="16">
        <f t="shared" si="1"/>
        <v>14</v>
      </c>
    </row>
    <row r="20" spans="1:8" ht="18" customHeight="1">
      <c r="A20" s="53">
        <f t="shared" si="0"/>
        <v>15</v>
      </c>
      <c r="B20" s="54">
        <v>10</v>
      </c>
      <c r="C20" s="55" t="str">
        <f>IF(ISERROR(VLOOKUP(B20,'BÜYÜK ERKEK-START LİSTE'!$B$6:$F$145,2,0)),"",VLOOKUP(B20,'BÜYÜK ERKEK-START LİSTE'!$B$6:$F$145,2,0))</f>
        <v>YASİN ÇELİK</v>
      </c>
      <c r="D20" s="55" t="str">
        <f>IF(ISERROR(VLOOKUP(B20,'BÜYÜK ERKEK-START LİSTE'!$B$6:$F$145,3,0)),"",VLOOKUP(B20,'BÜYÜK ERKEK-START LİSTE'!$B$6:$F$145,3,0))</f>
        <v>GÜMÜŞHANE</v>
      </c>
      <c r="E20" s="56">
        <f>IF(ISERROR(VLOOKUP(B20,'BÜYÜK ERKEK-START LİSTE'!$B$6:$F$45,4,0)),"",VLOOKUP(B20,'BÜYÜK ERKEK-START LİSTE'!$B$6:$F$45,4,0))</f>
        <v>0</v>
      </c>
      <c r="F20" s="57">
        <f>IF(ISERROR(VLOOKUP($B20,'BÜYÜK ERKEK-START LİSTE'!$B$6:$F$145,5,0)),"",VLOOKUP($B20,'BÜYÜK ERKEK-START LİSTE'!$B$6:$F$145,5,0))</f>
        <v>34097</v>
      </c>
      <c r="G20" s="59"/>
      <c r="H20" s="16">
        <f t="shared" si="1"/>
        <v>15</v>
      </c>
    </row>
    <row r="21" spans="1:8" ht="18" customHeight="1">
      <c r="A21" s="53">
        <f t="shared" si="0"/>
        <v>16</v>
      </c>
      <c r="B21" s="54">
        <v>26</v>
      </c>
      <c r="C21" s="55" t="str">
        <f>IF(ISERROR(VLOOKUP(B21,'BÜYÜK ERKEK-START LİSTE'!$B$6:$F$145,2,0)),"",VLOOKUP(B21,'BÜYÜK ERKEK-START LİSTE'!$B$6:$F$145,2,0))</f>
        <v>SALİH AYTEKİN</v>
      </c>
      <c r="D21" s="55" t="str">
        <f>IF(ISERROR(VLOOKUP(B21,'BÜYÜK ERKEK-START LİSTE'!$B$6:$F$145,3,0)),"",VLOOKUP(B21,'BÜYÜK ERKEK-START LİSTE'!$B$6:$F$145,3,0))</f>
        <v>VAN</v>
      </c>
      <c r="E21" s="56">
        <f>IF(ISERROR(VLOOKUP(B21,'BÜYÜK ERKEK-START LİSTE'!$B$6:$F$45,4,0)),"",VLOOKUP(B21,'BÜYÜK ERKEK-START LİSTE'!$B$6:$F$45,4,0))</f>
        <v>0</v>
      </c>
      <c r="F21" s="57">
        <f>IF(ISERROR(VLOOKUP($B21,'BÜYÜK ERKEK-START LİSTE'!$B$6:$F$145,5,0)),"",VLOOKUP($B21,'BÜYÜK ERKEK-START LİSTE'!$B$6:$F$145,5,0))</f>
        <v>33725</v>
      </c>
      <c r="G21" s="59"/>
      <c r="H21" s="16">
        <f t="shared" si="1"/>
        <v>16</v>
      </c>
    </row>
    <row r="22" spans="1:8" ht="18" customHeight="1">
      <c r="A22" s="53">
        <f t="shared" si="0"/>
        <v>17</v>
      </c>
      <c r="B22" s="54">
        <v>24</v>
      </c>
      <c r="C22" s="55" t="str">
        <f>IF(ISERROR(VLOOKUP(B22,'BÜYÜK ERKEK-START LİSTE'!$B$6:$F$145,2,0)),"",VLOOKUP(B22,'BÜYÜK ERKEK-START LİSTE'!$B$6:$F$145,2,0))</f>
        <v>KASIM ESEN</v>
      </c>
      <c r="D22" s="55" t="str">
        <f>IF(ISERROR(VLOOKUP(B22,'BÜYÜK ERKEK-START LİSTE'!$B$6:$F$145,3,0)),"",VLOOKUP(B22,'BÜYÜK ERKEK-START LİSTE'!$B$6:$F$145,3,0))</f>
        <v>SİİRT</v>
      </c>
      <c r="E22" s="56">
        <f>IF(ISERROR(VLOOKUP(B22,'BÜYÜK ERKEK-START LİSTE'!$B$6:$F$45,4,0)),"",VLOOKUP(B22,'BÜYÜK ERKEK-START LİSTE'!$B$6:$F$45,4,0))</f>
        <v>0</v>
      </c>
      <c r="F22" s="57">
        <f>IF(ISERROR(VLOOKUP($B22,'BÜYÜK ERKEK-START LİSTE'!$B$6:$F$145,5,0)),"",VLOOKUP($B22,'BÜYÜK ERKEK-START LİSTE'!$B$6:$F$145,5,0))</f>
        <v>33552</v>
      </c>
      <c r="G22" s="59"/>
      <c r="H22" s="16">
        <f t="shared" si="1"/>
        <v>17</v>
      </c>
    </row>
    <row r="23" spans="1:8" ht="18" customHeight="1">
      <c r="A23" s="53">
        <f t="shared" si="0"/>
        <v>18</v>
      </c>
      <c r="B23" s="54">
        <v>1</v>
      </c>
      <c r="C23" s="55" t="str">
        <f>IF(ISERROR(VLOOKUP(B23,'BÜYÜK ERKEK-START LİSTE'!$B$6:$F$145,2,0)),"",VLOOKUP(B23,'BÜYÜK ERKEK-START LİSTE'!$B$6:$F$145,2,0))</f>
        <v>ERGİN ULAŞ</v>
      </c>
      <c r="D23" s="55" t="str">
        <f>IF(ISERROR(VLOOKUP(B23,'BÜYÜK ERKEK-START LİSTE'!$B$6:$F$145,3,0)),"",VLOOKUP(B23,'BÜYÜK ERKEK-START LİSTE'!$B$6:$F$145,3,0))</f>
        <v>ADANA</v>
      </c>
      <c r="E23" s="56">
        <f>IF(ISERROR(VLOOKUP(B23,'BÜYÜK ERKEK-START LİSTE'!$B$6:$F$45,4,0)),"",VLOOKUP(B23,'BÜYÜK ERKEK-START LİSTE'!$B$6:$F$45,4,0))</f>
        <v>0</v>
      </c>
      <c r="F23" s="57">
        <f>IF(ISERROR(VLOOKUP($B23,'BÜYÜK ERKEK-START LİSTE'!$B$6:$F$145,5,0)),"",VLOOKUP($B23,'BÜYÜK ERKEK-START LİSTE'!$B$6:$F$145,5,0))</f>
        <v>33928</v>
      </c>
      <c r="G23" s="59"/>
      <c r="H23" s="16">
        <f t="shared" si="1"/>
        <v>18</v>
      </c>
    </row>
    <row r="24" spans="1:8" ht="18" customHeight="1">
      <c r="A24" s="53">
        <f t="shared" si="0"/>
        <v>19</v>
      </c>
      <c r="B24" s="54">
        <v>6</v>
      </c>
      <c r="C24" s="55" t="str">
        <f>IF(ISERROR(VLOOKUP(B24,'BÜYÜK ERKEK-START LİSTE'!$B$6:$F$145,2,0)),"",VLOOKUP(B24,'BÜYÜK ERKEK-START LİSTE'!$B$6:$F$145,2,0))</f>
        <v>SERKAN DEMİR</v>
      </c>
      <c r="D24" s="55" t="str">
        <f>IF(ISERROR(VLOOKUP(B24,'BÜYÜK ERKEK-START LİSTE'!$B$6:$F$145,3,0)),"",VLOOKUP(B24,'BÜYÜK ERKEK-START LİSTE'!$B$6:$F$145,3,0))</f>
        <v>BİTLİS</v>
      </c>
      <c r="E24" s="56">
        <f>IF(ISERROR(VLOOKUP(B24,'BÜYÜK ERKEK-START LİSTE'!$B$6:$F$45,4,0)),"",VLOOKUP(B24,'BÜYÜK ERKEK-START LİSTE'!$B$6:$F$45,4,0))</f>
        <v>0</v>
      </c>
      <c r="F24" s="57">
        <f>IF(ISERROR(VLOOKUP($B24,'BÜYÜK ERKEK-START LİSTE'!$B$6:$F$145,5,0)),"",VLOOKUP($B24,'BÜYÜK ERKEK-START LİSTE'!$B$6:$F$145,5,0))</f>
        <v>33970</v>
      </c>
      <c r="G24" s="59"/>
      <c r="H24" s="16">
        <f t="shared" si="1"/>
        <v>19</v>
      </c>
    </row>
    <row r="25" spans="1:8" ht="18" customHeight="1">
      <c r="A25" s="53">
        <f t="shared" si="0"/>
        <v>20</v>
      </c>
      <c r="B25" s="54">
        <v>15</v>
      </c>
      <c r="C25" s="55" t="str">
        <f>IF(ISERROR(VLOOKUP(B25,'BÜYÜK ERKEK-START LİSTE'!$B$6:$F$145,2,0)),"",VLOOKUP(B25,'BÜYÜK ERKEK-START LİSTE'!$B$6:$F$145,2,0))</f>
        <v>UĞUR GÜRLER</v>
      </c>
      <c r="D25" s="55" t="str">
        <f>IF(ISERROR(VLOOKUP(B25,'BÜYÜK ERKEK-START LİSTE'!$B$6:$F$145,3,0)),"",VLOOKUP(B25,'BÜYÜK ERKEK-START LİSTE'!$B$6:$F$145,3,0))</f>
        <v>KASTAMONU</v>
      </c>
      <c r="E25" s="56">
        <f>IF(ISERROR(VLOOKUP(B25,'BÜYÜK ERKEK-START LİSTE'!$B$6:$F$45,4,0)),"",VLOOKUP(B25,'BÜYÜK ERKEK-START LİSTE'!$B$6:$F$45,4,0))</f>
        <v>0</v>
      </c>
      <c r="F25" s="57">
        <f>IF(ISERROR(VLOOKUP($B25,'BÜYÜK ERKEK-START LİSTE'!$B$6:$F$145,5,0)),"",VLOOKUP($B25,'BÜYÜK ERKEK-START LİSTE'!$B$6:$F$145,5,0))</f>
        <v>34102</v>
      </c>
      <c r="G25" s="59"/>
      <c r="H25" s="16">
        <f t="shared" si="1"/>
        <v>20</v>
      </c>
    </row>
    <row r="26" spans="1:8" ht="18" customHeight="1">
      <c r="A26" s="53">
        <f t="shared" si="0"/>
        <v>21</v>
      </c>
      <c r="B26" s="54">
        <v>13</v>
      </c>
      <c r="C26" s="55" t="str">
        <f>IF(ISERROR(VLOOKUP(B26,'BÜYÜK ERKEK-START LİSTE'!$B$6:$F$145,2,0)),"",VLOOKUP(B26,'BÜYÜK ERKEK-START LİSTE'!$B$6:$F$145,2,0))</f>
        <v>ALİ GANİ</v>
      </c>
      <c r="D26" s="55" t="str">
        <f>IF(ISERROR(VLOOKUP(B26,'BÜYÜK ERKEK-START LİSTE'!$B$6:$F$145,3,0)),"",VLOOKUP(B26,'BÜYÜK ERKEK-START LİSTE'!$B$6:$F$145,3,0))</f>
        <v>KASTAMONU</v>
      </c>
      <c r="E26" s="56">
        <f>IF(ISERROR(VLOOKUP(B26,'BÜYÜK ERKEK-START LİSTE'!$B$6:$F$45,4,0)),"",VLOOKUP(B26,'BÜYÜK ERKEK-START LİSTE'!$B$6:$F$45,4,0))</f>
        <v>0</v>
      </c>
      <c r="F26" s="57">
        <f>IF(ISERROR(VLOOKUP($B26,'BÜYÜK ERKEK-START LİSTE'!$B$6:$F$145,5,0)),"",VLOOKUP($B26,'BÜYÜK ERKEK-START LİSTE'!$B$6:$F$145,5,0))</f>
        <v>33795</v>
      </c>
      <c r="G26" s="59"/>
      <c r="H26" s="16">
        <f t="shared" si="1"/>
        <v>21</v>
      </c>
    </row>
    <row r="27" spans="1:8" ht="18" customHeight="1">
      <c r="A27" s="53">
        <f t="shared" si="0"/>
        <v>22</v>
      </c>
      <c r="B27" s="54">
        <v>21</v>
      </c>
      <c r="C27" s="55" t="str">
        <f>IF(ISERROR(VLOOKUP(B27,'BÜYÜK ERKEK-START LİSTE'!$B$6:$F$145,2,0)),"",VLOOKUP(B27,'BÜYÜK ERKEK-START LİSTE'!$B$6:$F$145,2,0))</f>
        <v>SERKAN ÇAĞLAR</v>
      </c>
      <c r="D27" s="55" t="str">
        <f>IF(ISERROR(VLOOKUP(B27,'BÜYÜK ERKEK-START LİSTE'!$B$6:$F$145,3,0)),"",VLOOKUP(B27,'BÜYÜK ERKEK-START LİSTE'!$B$6:$F$145,3,0))</f>
        <v>MARDİN</v>
      </c>
      <c r="E27" s="56">
        <f>IF(ISERROR(VLOOKUP(B27,'BÜYÜK ERKEK-START LİSTE'!$B$6:$F$45,4,0)),"",VLOOKUP(B27,'BÜYÜK ERKEK-START LİSTE'!$B$6:$F$45,4,0))</f>
        <v>0</v>
      </c>
      <c r="F27" s="57">
        <f>IF(ISERROR(VLOOKUP($B27,'BÜYÜK ERKEK-START LİSTE'!$B$6:$F$145,5,0)),"",VLOOKUP($B27,'BÜYÜK ERKEK-START LİSTE'!$B$6:$F$145,5,0))</f>
        <v>33404</v>
      </c>
      <c r="G27" s="59"/>
      <c r="H27" s="16">
        <f t="shared" si="1"/>
        <v>22</v>
      </c>
    </row>
    <row r="28" spans="1:8" ht="18" customHeight="1">
      <c r="A28" s="53">
        <f t="shared" si="0"/>
        <v>23</v>
      </c>
      <c r="B28" s="54">
        <v>8</v>
      </c>
      <c r="C28" s="55" t="str">
        <f>IF(ISERROR(VLOOKUP(B28,'BÜYÜK ERKEK-START LİSTE'!$B$6:$F$145,2,0)),"",VLOOKUP(B28,'BÜYÜK ERKEK-START LİSTE'!$B$6:$F$145,2,0))</f>
        <v>GIYASETTİN ÖZTÜRK</v>
      </c>
      <c r="D28" s="55" t="str">
        <f>IF(ISERROR(VLOOKUP(B28,'BÜYÜK ERKEK-START LİSTE'!$B$6:$F$145,3,0)),"",VLOOKUP(B28,'BÜYÜK ERKEK-START LİSTE'!$B$6:$F$145,3,0))</f>
        <v>ELAZIĞ</v>
      </c>
      <c r="E28" s="56">
        <f>IF(ISERROR(VLOOKUP(B28,'BÜYÜK ERKEK-START LİSTE'!$B$6:$F$45,4,0)),"",VLOOKUP(B28,'BÜYÜK ERKEK-START LİSTE'!$B$6:$F$45,4,0))</f>
        <v>0</v>
      </c>
      <c r="F28" s="57">
        <f>IF(ISERROR(VLOOKUP($B28,'BÜYÜK ERKEK-START LİSTE'!$B$6:$F$145,5,0)),"",VLOOKUP($B28,'BÜYÜK ERKEK-START LİSTE'!$B$6:$F$145,5,0))</f>
        <v>31537</v>
      </c>
      <c r="G28" s="59"/>
      <c r="H28" s="16">
        <f t="shared" si="1"/>
        <v>23</v>
      </c>
    </row>
    <row r="29" spans="1:8" ht="18" customHeight="1">
      <c r="A29" s="53">
        <f t="shared" si="0"/>
        <v>24</v>
      </c>
      <c r="B29" s="54">
        <v>16</v>
      </c>
      <c r="C29" s="55" t="str">
        <f>IF(ISERROR(VLOOKUP(B29,'BÜYÜK ERKEK-START LİSTE'!$B$6:$F$145,2,0)),"",VLOOKUP(B29,'BÜYÜK ERKEK-START LİSTE'!$B$6:$F$145,2,0))</f>
        <v>AHMET HAKAN DİNÇ</v>
      </c>
      <c r="D29" s="55" t="str">
        <f>IF(ISERROR(VLOOKUP(B29,'BÜYÜK ERKEK-START LİSTE'!$B$6:$F$145,3,0)),"",VLOOKUP(B29,'BÜYÜK ERKEK-START LİSTE'!$B$6:$F$145,3,0))</f>
        <v>KÜTAHYA</v>
      </c>
      <c r="E29" s="56">
        <f>IF(ISERROR(VLOOKUP(B29,'BÜYÜK ERKEK-START LİSTE'!$B$6:$F$45,4,0)),"",VLOOKUP(B29,'BÜYÜK ERKEK-START LİSTE'!$B$6:$F$45,4,0))</f>
        <v>0</v>
      </c>
      <c r="F29" s="57">
        <f>IF(ISERROR(VLOOKUP($B29,'BÜYÜK ERKEK-START LİSTE'!$B$6:$F$145,5,0)),"",VLOOKUP($B29,'BÜYÜK ERKEK-START LİSTE'!$B$6:$F$145,5,0))</f>
        <v>29729</v>
      </c>
      <c r="G29" s="59"/>
      <c r="H29" s="16">
        <f t="shared" si="1"/>
        <v>24</v>
      </c>
    </row>
    <row r="30" spans="1:8" ht="18" customHeight="1">
      <c r="A30" s="53">
        <f t="shared" si="0"/>
        <v>25</v>
      </c>
      <c r="B30" s="54">
        <v>14</v>
      </c>
      <c r="C30" s="55" t="str">
        <f>IF(ISERROR(VLOOKUP(B30,'BÜYÜK ERKEK-START LİSTE'!$B$6:$F$145,2,0)),"",VLOOKUP(B30,'BÜYÜK ERKEK-START LİSTE'!$B$6:$F$145,2,0))</f>
        <v>KADİR ALGAN</v>
      </c>
      <c r="D30" s="55" t="str">
        <f>IF(ISERROR(VLOOKUP(B30,'BÜYÜK ERKEK-START LİSTE'!$B$6:$F$145,3,0)),"",VLOOKUP(B30,'BÜYÜK ERKEK-START LİSTE'!$B$6:$F$145,3,0))</f>
        <v>KASTAMONU</v>
      </c>
      <c r="E30" s="56">
        <f>IF(ISERROR(VLOOKUP(B30,'BÜYÜK ERKEK-START LİSTE'!$B$6:$F$45,4,0)),"",VLOOKUP(B30,'BÜYÜK ERKEK-START LİSTE'!$B$6:$F$45,4,0))</f>
        <v>0</v>
      </c>
      <c r="F30" s="57">
        <f>IF(ISERROR(VLOOKUP($B30,'BÜYÜK ERKEK-START LİSTE'!$B$6:$F$145,5,0)),"",VLOOKUP($B30,'BÜYÜK ERKEK-START LİSTE'!$B$6:$F$145,5,0))</f>
        <v>32874</v>
      </c>
      <c r="G30" s="59"/>
      <c r="H30" s="16">
        <f t="shared" si="1"/>
        <v>25</v>
      </c>
    </row>
    <row r="31" spans="1:8" ht="18" customHeight="1">
      <c r="A31" s="53">
        <f t="shared" si="0"/>
        <v>26</v>
      </c>
      <c r="B31" s="54">
        <v>5</v>
      </c>
      <c r="C31" s="55" t="str">
        <f>IF(ISERROR(VLOOKUP(B31,'BÜYÜK ERKEK-START LİSTE'!$B$6:$F$145,2,0)),"",VLOOKUP(B31,'BÜYÜK ERKEK-START LİSTE'!$B$6:$F$145,2,0))</f>
        <v>YETKİN TUNÇTAN</v>
      </c>
      <c r="D31" s="55" t="str">
        <f>IF(ISERROR(VLOOKUP(B31,'BÜYÜK ERKEK-START LİSTE'!$B$6:$F$145,3,0)),"",VLOOKUP(B31,'BÜYÜK ERKEK-START LİSTE'!$B$6:$F$145,3,0))</f>
        <v>BİTLİS</v>
      </c>
      <c r="E31" s="56">
        <f>IF(ISERROR(VLOOKUP(B31,'BÜYÜK ERKEK-START LİSTE'!$B$6:$F$45,4,0)),"",VLOOKUP(B31,'BÜYÜK ERKEK-START LİSTE'!$B$6:$F$45,4,0))</f>
        <v>0</v>
      </c>
      <c r="F31" s="57">
        <f>IF(ISERROR(VLOOKUP($B31,'BÜYÜK ERKEK-START LİSTE'!$B$6:$F$145,5,0)),"",VLOOKUP($B31,'BÜYÜK ERKEK-START LİSTE'!$B$6:$F$145,5,0))</f>
        <v>34029</v>
      </c>
      <c r="G31" s="59" t="s">
        <v>103</v>
      </c>
      <c r="H31" s="16" t="str">
        <f t="shared" si="1"/>
        <v>-</v>
      </c>
    </row>
    <row r="32" spans="1:8" ht="18" customHeight="1">
      <c r="A32" s="53">
        <f t="shared" si="0"/>
        <v>27</v>
      </c>
      <c r="B32" s="54">
        <v>29</v>
      </c>
      <c r="C32" s="55" t="str">
        <f>IF(ISERROR(VLOOKUP(B32,'BÜYÜK ERKEK-START LİSTE'!$B$6:$F$145,2,0)),"",VLOOKUP(B32,'BÜYÜK ERKEK-START LİSTE'!$B$6:$F$145,2,0))</f>
        <v>MEVLÜT SAVAŞER</v>
      </c>
      <c r="D32" s="55" t="str">
        <f>IF(ISERROR(VLOOKUP(B32,'BÜYÜK ERKEK-START LİSTE'!$B$6:$F$145,3,0)),"",VLOOKUP(B32,'BÜYÜK ERKEK-START LİSTE'!$B$6:$F$145,3,0))</f>
        <v>VAN</v>
      </c>
      <c r="E32" s="56">
        <f>IF(ISERROR(VLOOKUP(B32,'BÜYÜK ERKEK-START LİSTE'!$B$6:$F$45,4,0)),"",VLOOKUP(B32,'BÜYÜK ERKEK-START LİSTE'!$B$6:$F$45,4,0))</f>
        <v>0</v>
      </c>
      <c r="F32" s="57">
        <f>IF(ISERROR(VLOOKUP($B32,'BÜYÜK ERKEK-START LİSTE'!$B$6:$F$145,5,0)),"",VLOOKUP($B32,'BÜYÜK ERKEK-START LİSTE'!$B$6:$F$145,5,0))</f>
        <v>33093</v>
      </c>
      <c r="G32" s="59" t="s">
        <v>103</v>
      </c>
      <c r="H32" s="16" t="str">
        <f t="shared" si="1"/>
        <v>-</v>
      </c>
    </row>
    <row r="33" spans="1:8" ht="18" customHeight="1">
      <c r="A33" s="53">
        <f t="shared" si="0"/>
        <v>28</v>
      </c>
      <c r="B33" s="54">
        <v>3</v>
      </c>
      <c r="C33" s="55" t="str">
        <f>IF(ISERROR(VLOOKUP(B33,'BÜYÜK ERKEK-START LİSTE'!$B$6:$F$145,2,0)),"",VLOOKUP(B33,'BÜYÜK ERKEK-START LİSTE'!$B$6:$F$145,2,0))</f>
        <v>SERKAN KILCAN </v>
      </c>
      <c r="D33" s="55" t="str">
        <f>IF(ISERROR(VLOOKUP(B33,'BÜYÜK ERKEK-START LİSTE'!$B$6:$F$145,3,0)),"",VLOOKUP(B33,'BÜYÜK ERKEK-START LİSTE'!$B$6:$F$145,3,0))</f>
        <v>AFYONKARAHİSAR</v>
      </c>
      <c r="E33" s="56">
        <f>IF(ISERROR(VLOOKUP(B33,'BÜYÜK ERKEK-START LİSTE'!$B$6:$F$45,4,0)),"",VLOOKUP(B33,'BÜYÜK ERKEK-START LİSTE'!$B$6:$F$45,4,0))</f>
        <v>0</v>
      </c>
      <c r="F33" s="57" t="str">
        <f>IF(ISERROR(VLOOKUP($B33,'BÜYÜK ERKEK-START LİSTE'!$B$6:$F$145,5,0)),"",VLOOKUP($B33,'BÜYÜK ERKEK-START LİSTE'!$B$6:$F$145,5,0))</f>
        <v> 22.01.1980</v>
      </c>
      <c r="G33" s="59" t="s">
        <v>102</v>
      </c>
      <c r="H33" s="16" t="str">
        <f t="shared" si="1"/>
        <v>-</v>
      </c>
    </row>
    <row r="34" spans="1:8" ht="18" customHeight="1">
      <c r="A34" s="53">
        <f t="shared" si="0"/>
        <v>29</v>
      </c>
      <c r="B34" s="54">
        <v>4</v>
      </c>
      <c r="C34" s="55" t="str">
        <f>IF(ISERROR(VLOOKUP(B34,'BÜYÜK ERKEK-START LİSTE'!$B$6:$F$145,2,0)),"",VLOOKUP(B34,'BÜYÜK ERKEK-START LİSTE'!$B$6:$F$145,2,0))</f>
        <v>YILDIRIM TUNÇTAN</v>
      </c>
      <c r="D34" s="55" t="str">
        <f>IF(ISERROR(VLOOKUP(B34,'BÜYÜK ERKEK-START LİSTE'!$B$6:$F$145,3,0)),"",VLOOKUP(B34,'BÜYÜK ERKEK-START LİSTE'!$B$6:$F$145,3,0))</f>
        <v>BİTLİS</v>
      </c>
      <c r="E34" s="56">
        <f>IF(ISERROR(VLOOKUP(B34,'BÜYÜK ERKEK-START LİSTE'!$B$6:$F$45,4,0)),"",VLOOKUP(B34,'BÜYÜK ERKEK-START LİSTE'!$B$6:$F$45,4,0))</f>
        <v>0</v>
      </c>
      <c r="F34" s="57">
        <f>IF(ISERROR(VLOOKUP($B34,'BÜYÜK ERKEK-START LİSTE'!$B$6:$F$145,5,0)),"",VLOOKUP($B34,'BÜYÜK ERKEK-START LİSTE'!$B$6:$F$145,5,0))</f>
        <v>32862</v>
      </c>
      <c r="G34" s="59" t="s">
        <v>102</v>
      </c>
      <c r="H34" s="16" t="str">
        <f t="shared" si="1"/>
        <v>-</v>
      </c>
    </row>
    <row r="35" spans="1:8" ht="18" customHeight="1">
      <c r="A35" s="53">
        <f t="shared" si="0"/>
        <v>30</v>
      </c>
      <c r="B35" s="54">
        <v>18</v>
      </c>
      <c r="C35" s="55" t="str">
        <f>IF(ISERROR(VLOOKUP(B35,'BÜYÜK ERKEK-START LİSTE'!$B$6:$F$145,2,0)),"",VLOOKUP(B35,'BÜYÜK ERKEK-START LİSTE'!$B$6:$F$145,2,0))</f>
        <v>RAMAZAN İŞMEL</v>
      </c>
      <c r="D35" s="55" t="str">
        <f>IF(ISERROR(VLOOKUP(B35,'BÜYÜK ERKEK-START LİSTE'!$B$6:$F$145,3,0)),"",VLOOKUP(B35,'BÜYÜK ERKEK-START LİSTE'!$B$6:$F$145,3,0))</f>
        <v>MARDİN</v>
      </c>
      <c r="E35" s="56">
        <f>IF(ISERROR(VLOOKUP(B35,'BÜYÜK ERKEK-START LİSTE'!$B$6:$F$45,4,0)),"",VLOOKUP(B35,'BÜYÜK ERKEK-START LİSTE'!$B$6:$F$45,4,0))</f>
        <v>0</v>
      </c>
      <c r="F35" s="57">
        <f>IF(ISERROR(VLOOKUP($B35,'BÜYÜK ERKEK-START LİSTE'!$B$6:$F$145,5,0)),"",VLOOKUP($B35,'BÜYÜK ERKEK-START LİSTE'!$B$6:$F$145,5,0))</f>
        <v>32112</v>
      </c>
      <c r="G35" s="59" t="s">
        <v>102</v>
      </c>
      <c r="H35" s="16" t="str">
        <f t="shared" si="1"/>
        <v>-</v>
      </c>
    </row>
    <row r="36" spans="1:8" ht="18" customHeight="1">
      <c r="A36" s="53">
        <f t="shared" si="0"/>
        <v>31</v>
      </c>
      <c r="B36" s="54">
        <v>19</v>
      </c>
      <c r="C36" s="55" t="str">
        <f>IF(ISERROR(VLOOKUP(B36,'BÜYÜK ERKEK-START LİSTE'!$B$6:$F$145,2,0)),"",VLOOKUP(B36,'BÜYÜK ERKEK-START LİSTE'!$B$6:$F$145,2,0))</f>
        <v>ÜZEYİR SÖYLEMEZ</v>
      </c>
      <c r="D36" s="55" t="str">
        <f>IF(ISERROR(VLOOKUP(B36,'BÜYÜK ERKEK-START LİSTE'!$B$6:$F$145,3,0)),"",VLOOKUP(B36,'BÜYÜK ERKEK-START LİSTE'!$B$6:$F$145,3,0))</f>
        <v>MARDİN</v>
      </c>
      <c r="E36" s="56">
        <f>IF(ISERROR(VLOOKUP(B36,'BÜYÜK ERKEK-START LİSTE'!$B$6:$F$45,4,0)),"",VLOOKUP(B36,'BÜYÜK ERKEK-START LİSTE'!$B$6:$F$45,4,0))</f>
        <v>0</v>
      </c>
      <c r="F36" s="57">
        <f>IF(ISERROR(VLOOKUP($B36,'BÜYÜK ERKEK-START LİSTE'!$B$6:$F$145,5,0)),"",VLOOKUP($B36,'BÜYÜK ERKEK-START LİSTE'!$B$6:$F$145,5,0))</f>
        <v>32302</v>
      </c>
      <c r="G36" s="59" t="s">
        <v>102</v>
      </c>
      <c r="H36" s="16" t="str">
        <f t="shared" si="1"/>
        <v>-</v>
      </c>
    </row>
    <row r="37" spans="1:8" ht="18" customHeight="1">
      <c r="A37" s="53">
        <f t="shared" si="0"/>
      </c>
      <c r="B37" s="54"/>
      <c r="C37" s="55">
        <f>IF(ISERROR(VLOOKUP(B37,'BÜYÜK ERKEK-START LİSTE'!$B$6:$F$145,2,0)),"",VLOOKUP(B37,'BÜYÜK ERKEK-START LİSTE'!$B$6:$F$145,2,0))</f>
      </c>
      <c r="D37" s="55">
        <f>IF(ISERROR(VLOOKUP(B37,'BÜYÜK ERKEK-START LİSTE'!$B$6:$F$145,3,0)),"",VLOOKUP(B37,'BÜYÜK ERKEK-START LİSTE'!$B$6:$F$145,3,0))</f>
      </c>
      <c r="E37" s="56">
        <f>IF(ISERROR(VLOOKUP(B37,'BÜYÜK ERKEK-START LİSTE'!$B$6:$F$45,4,0)),"",VLOOKUP(B37,'BÜYÜK ERKEK-START LİSTE'!$B$6:$F$45,4,0))</f>
      </c>
      <c r="F37" s="57">
        <f>IF(ISERROR(VLOOKUP($B37,'BÜYÜK ERKEK-START LİSTE'!$B$6:$F$145,5,0)),"",VLOOKUP($B37,'BÜYÜK ERKEK-START LİSTE'!$B$6:$F$145,5,0))</f>
      </c>
      <c r="G37" s="59"/>
      <c r="H37" s="16">
        <f t="shared" si="1"/>
      </c>
    </row>
    <row r="38" spans="1:8" ht="18" customHeight="1">
      <c r="A38" s="53">
        <f t="shared" si="0"/>
      </c>
      <c r="B38" s="54"/>
      <c r="C38" s="55">
        <f>IF(ISERROR(VLOOKUP(B38,'BÜYÜK ERKEK-START LİSTE'!$B$6:$F$145,2,0)),"",VLOOKUP(B38,'BÜYÜK ERKEK-START LİSTE'!$B$6:$F$145,2,0))</f>
      </c>
      <c r="D38" s="55">
        <f>IF(ISERROR(VLOOKUP(B38,'BÜYÜK ERKEK-START LİSTE'!$B$6:$F$145,3,0)),"",VLOOKUP(B38,'BÜYÜK ERKEK-START LİSTE'!$B$6:$F$145,3,0))</f>
      </c>
      <c r="E38" s="56">
        <f>IF(ISERROR(VLOOKUP(B38,'BÜYÜK ERKEK-START LİSTE'!$B$6:$F$45,4,0)),"",VLOOKUP(B38,'BÜYÜK ERKEK-START LİSTE'!$B$6:$F$45,4,0))</f>
      </c>
      <c r="F38" s="57">
        <f>IF(ISERROR(VLOOKUP($B38,'BÜYÜK ERKEK-START LİSTE'!$B$6:$F$145,5,0)),"",VLOOKUP($B38,'BÜYÜK ERKEK-START LİSTE'!$B$6:$F$145,5,0))</f>
      </c>
      <c r="G38" s="59"/>
      <c r="H38" s="16">
        <f t="shared" si="1"/>
      </c>
    </row>
    <row r="39" spans="1:8" ht="18" customHeight="1">
      <c r="A39" s="53">
        <f t="shared" si="0"/>
      </c>
      <c r="B39" s="54"/>
      <c r="C39" s="55">
        <f>IF(ISERROR(VLOOKUP(B39,'BÜYÜK ERKEK-START LİSTE'!$B$6:$F$145,2,0)),"",VLOOKUP(B39,'BÜYÜK ERKEK-START LİSTE'!$B$6:$F$145,2,0))</f>
      </c>
      <c r="D39" s="55">
        <f>IF(ISERROR(VLOOKUP(B39,'BÜYÜK ERKEK-START LİSTE'!$B$6:$F$145,3,0)),"",VLOOKUP(B39,'BÜYÜK ERKEK-START LİSTE'!$B$6:$F$145,3,0))</f>
      </c>
      <c r="E39" s="56">
        <f>IF(ISERROR(VLOOKUP(B39,'BÜYÜK ERKEK-START LİSTE'!$B$6:$F$45,4,0)),"",VLOOKUP(B39,'BÜYÜK ERKEK-START LİSTE'!$B$6:$F$45,4,0))</f>
      </c>
      <c r="F39" s="57">
        <f>IF(ISERROR(VLOOKUP($B39,'BÜYÜK ERKEK-START LİSTE'!$B$6:$F$145,5,0)),"",VLOOKUP($B39,'BÜYÜK ERKEK-START LİSTE'!$B$6:$F$145,5,0))</f>
      </c>
      <c r="G39" s="59"/>
      <c r="H39" s="16">
        <f t="shared" si="1"/>
      </c>
    </row>
    <row r="40" spans="1:8" ht="18" customHeight="1">
      <c r="A40" s="53">
        <f t="shared" si="0"/>
      </c>
      <c r="B40" s="54"/>
      <c r="C40" s="55">
        <f>IF(ISERROR(VLOOKUP(B40,'BÜYÜK ERKEK-START LİSTE'!$B$6:$F$145,2,0)),"",VLOOKUP(B40,'BÜYÜK ERKEK-START LİSTE'!$B$6:$F$145,2,0))</f>
      </c>
      <c r="D40" s="55">
        <f>IF(ISERROR(VLOOKUP(B40,'BÜYÜK ERKEK-START LİSTE'!$B$6:$F$145,3,0)),"",VLOOKUP(B40,'BÜYÜK ERKEK-START LİSTE'!$B$6:$F$145,3,0))</f>
      </c>
      <c r="E40" s="56">
        <f>IF(ISERROR(VLOOKUP(B40,'BÜYÜK ERKEK-START LİSTE'!$B$6:$F$45,4,0)),"",VLOOKUP(B40,'BÜYÜK ERKEK-START LİSTE'!$B$6:$F$45,4,0))</f>
      </c>
      <c r="F40" s="57">
        <f>IF(ISERROR(VLOOKUP($B40,'BÜYÜK ERKEK-START LİSTE'!$B$6:$F$145,5,0)),"",VLOOKUP($B40,'BÜYÜK ERKEK-START LİSTE'!$B$6:$F$145,5,0))</f>
      </c>
      <c r="G40" s="59"/>
      <c r="H40" s="16">
        <f t="shared" si="1"/>
      </c>
    </row>
    <row r="41" spans="1:8" ht="18" customHeight="1">
      <c r="A41" s="53">
        <f t="shared" si="0"/>
      </c>
      <c r="B41" s="54"/>
      <c r="C41" s="55">
        <f>IF(ISERROR(VLOOKUP(B41,'BÜYÜK ERKEK-START LİSTE'!$B$6:$F$145,2,0)),"",VLOOKUP(B41,'BÜYÜK ERKEK-START LİSTE'!$B$6:$F$145,2,0))</f>
      </c>
      <c r="D41" s="55">
        <f>IF(ISERROR(VLOOKUP(B41,'BÜYÜK ERKEK-START LİSTE'!$B$6:$F$145,3,0)),"",VLOOKUP(B41,'BÜYÜK ERKEK-START LİSTE'!$B$6:$F$145,3,0))</f>
      </c>
      <c r="E41" s="56">
        <f>IF(ISERROR(VLOOKUP(B41,'BÜYÜK ERKEK-START LİSTE'!$B$6:$F$45,4,0)),"",VLOOKUP(B41,'BÜYÜK ERKEK-START LİSTE'!$B$6:$F$45,4,0))</f>
      </c>
      <c r="F41" s="57">
        <f>IF(ISERROR(VLOOKUP($B41,'BÜYÜK ERKEK-START LİSTE'!$B$6:$F$145,5,0)),"",VLOOKUP($B41,'BÜYÜK ERKEK-START LİSTE'!$B$6:$F$145,5,0))</f>
      </c>
      <c r="G41" s="59"/>
      <c r="H41" s="16">
        <f t="shared" si="1"/>
      </c>
    </row>
    <row r="42" spans="1:8" ht="18.75" customHeight="1">
      <c r="A42" s="53">
        <f t="shared" si="0"/>
      </c>
      <c r="B42" s="54"/>
      <c r="C42" s="55">
        <f>IF(ISERROR(VLOOKUP(B42,'BÜYÜK ERKEK-START LİSTE'!$B$6:$F$145,2,0)),"",VLOOKUP(B42,'BÜYÜK ERKEK-START LİSTE'!$B$6:$F$145,2,0))</f>
      </c>
      <c r="D42" s="55">
        <f>IF(ISERROR(VLOOKUP(B42,'BÜYÜK ERKEK-START LİSTE'!$B$6:$F$145,3,0)),"",VLOOKUP(B42,'BÜYÜK ERKEK-START LİSTE'!$B$6:$F$145,3,0))</f>
      </c>
      <c r="E42" s="56">
        <f>IF(ISERROR(VLOOKUP(B42,'BÜYÜK ERKEK-START LİSTE'!$B$6:$F$45,4,0)),"",VLOOKUP(B42,'BÜYÜK ERKEK-START LİSTE'!$B$6:$F$45,4,0))</f>
      </c>
      <c r="F42" s="57">
        <f>IF(ISERROR(VLOOKUP($B42,'BÜYÜK ERKEK-START LİSTE'!$B$6:$F$145,5,0)),"",VLOOKUP($B42,'BÜYÜK ERKEK-START LİSTE'!$B$6:$F$145,5,0))</f>
      </c>
      <c r="G42" s="59"/>
      <c r="H42" s="16">
        <f t="shared" si="1"/>
      </c>
    </row>
    <row r="43" spans="1:7" ht="18.75" customHeight="1">
      <c r="A43" s="53">
        <f>IF(B43&lt;&gt;"",A42+1,"")</f>
      </c>
      <c r="B43" s="54"/>
      <c r="C43" s="55">
        <f>IF(ISERROR(VLOOKUP(B43,'BÜYÜK ERKEK-START LİSTE'!$B$6:$F$145,2,0)),"",VLOOKUP(B43,'BÜYÜK ERKEK-START LİSTE'!$B$6:$F$145,2,0))</f>
      </c>
      <c r="D43" s="55">
        <f>IF(ISERROR(VLOOKUP(B43,'BÜYÜK ERKEK-START LİSTE'!$B$6:$F$145,3,0)),"",VLOOKUP(B43,'BÜYÜK ERKEK-START LİSTE'!$B$6:$F$145,3,0))</f>
      </c>
      <c r="E43" s="56">
        <f>IF(ISERROR(VLOOKUP(B43,'BÜYÜK ERKEK-START LİSTE'!$B$6:$F$45,4,0)),"",VLOOKUP(B43,'BÜYÜK ERKEK-START LİSTE'!$B$6:$F$45,4,0))</f>
      </c>
      <c r="F43" s="57">
        <f>IF(ISERROR(VLOOKUP($B43,'BÜYÜK ERKEK-START LİSTE'!$B$6:$F$145,5,0)),"",VLOOKUP($B43,'BÜYÜK ERKEK-START LİSTE'!$B$6:$F$145,5,0))</f>
      </c>
      <c r="G43" s="59"/>
    </row>
    <row r="44" spans="1:7" ht="18.75" customHeight="1">
      <c r="A44" s="53">
        <f>IF(B44&lt;&gt;"",A43+1,"")</f>
      </c>
      <c r="B44" s="54"/>
      <c r="C44" s="55">
        <f>IF(ISERROR(VLOOKUP(B44,'BÜYÜK ERKEK-START LİSTE'!$B$6:$F$145,2,0)),"",VLOOKUP(B44,'BÜYÜK ERKEK-START LİSTE'!$B$6:$F$145,2,0))</f>
      </c>
      <c r="D44" s="55">
        <f>IF(ISERROR(VLOOKUP(B44,'BÜYÜK ERKEK-START LİSTE'!$B$6:$F$145,3,0)),"",VLOOKUP(B44,'BÜYÜK ERKEK-START LİSTE'!$B$6:$F$145,3,0))</f>
      </c>
      <c r="E44" s="56">
        <f>IF(ISERROR(VLOOKUP(B44,'BÜYÜK ERKEK-START LİSTE'!$B$6:$F$45,4,0)),"",VLOOKUP(B44,'BÜYÜK ERKEK-START LİSTE'!$B$6:$F$45,4,0))</f>
      </c>
      <c r="F44" s="57">
        <f>IF(ISERROR(VLOOKUP($B44,'BÜYÜK ERKEK-START LİSTE'!$B$6:$F$145,5,0)),"",VLOOKUP($B44,'BÜYÜK ERKEK-START LİSTE'!$B$6:$F$145,5,0))</f>
      </c>
      <c r="G44" s="59"/>
    </row>
    <row r="45" spans="1:7" ht="18.75" customHeight="1">
      <c r="A45" s="53">
        <f>IF(B45&lt;&gt;"",A44+1,"")</f>
      </c>
      <c r="B45" s="54"/>
      <c r="C45" s="55">
        <f>IF(ISERROR(VLOOKUP(B45,'BÜYÜK ERKEK-START LİSTE'!$B$6:$F$145,2,0)),"",VLOOKUP(B45,'BÜYÜK ERKEK-START LİSTE'!$B$6:$F$145,2,0))</f>
      </c>
      <c r="D45" s="55">
        <f>IF(ISERROR(VLOOKUP(B45,'BÜYÜK ERKEK-START LİSTE'!$B$6:$F$145,3,0)),"",VLOOKUP(B45,'BÜYÜK ERKEK-START LİSTE'!$B$6:$F$145,3,0))</f>
      </c>
      <c r="E45" s="56">
        <f>IF(ISERROR(VLOOKUP(B45,'BÜYÜK ERKEK-START LİSTE'!$B$6:$F$45,4,0)),"",VLOOKUP(B45,'BÜYÜK ERKEK-START LİSTE'!$B$6:$F$45,4,0))</f>
      </c>
      <c r="F45" s="57">
        <f>IF(ISERROR(VLOOKUP($B45,'BÜYÜK ERKEK-START LİSTE'!$B$6:$F$145,5,0)),"",VLOOKUP($B45,'BÜYÜK ERKEK-START LİSTE'!$B$6:$F$145,5,0))</f>
      </c>
      <c r="G45" s="59"/>
    </row>
    <row r="46" spans="1:7" ht="18.75" customHeight="1">
      <c r="A46" s="53">
        <f>IF(B46&lt;&gt;"",A45+1,"")</f>
      </c>
      <c r="B46" s="54"/>
      <c r="C46" s="55">
        <f>IF(ISERROR(VLOOKUP(B46,'BÜYÜK ERKEK-START LİSTE'!$B$6:$F$145,2,0)),"",VLOOKUP(B46,'BÜYÜK ERKEK-START LİSTE'!$B$6:$F$145,2,0))</f>
      </c>
      <c r="D46" s="55">
        <f>IF(ISERROR(VLOOKUP(B46,'BÜYÜK ERKEK-START LİSTE'!$B$6:$F$145,3,0)),"",VLOOKUP(B46,'BÜYÜK ERKEK-START LİSTE'!$B$6:$F$145,3,0))</f>
      </c>
      <c r="E46" s="56">
        <f>IF(ISERROR(VLOOKUP(B46,'BÜYÜK ERKEK-START LİSTE'!$B$6:$F$45,4,0)),"",VLOOKUP(B46,'BÜYÜK ERKEK-START LİSTE'!$B$6:$F$45,4,0))</f>
      </c>
      <c r="F46" s="57">
        <f>IF(ISERROR(VLOOKUP($B46,'BÜYÜK ERKEK-START LİSTE'!$B$6:$F$145,5,0)),"",VLOOKUP($B46,'BÜYÜK ERKEK-START LİSTE'!$B$6:$F$145,5,0))</f>
      </c>
      <c r="G46" s="59"/>
    </row>
    <row r="47" spans="1:7" ht="18.75" customHeight="1">
      <c r="A47" s="53">
        <f>IF(B47&lt;&gt;"",A46+1,"")</f>
      </c>
      <c r="B47" s="54"/>
      <c r="C47" s="55">
        <f>IF(ISERROR(VLOOKUP(B47,'BÜYÜK ERKEK-START LİSTE'!$B$6:$F$145,2,0)),"",VLOOKUP(B47,'BÜYÜK ERKEK-START LİSTE'!$B$6:$F$145,2,0))</f>
      </c>
      <c r="D47" s="55">
        <f>IF(ISERROR(VLOOKUP(B47,'BÜYÜK ERKEK-START LİSTE'!$B$6:$F$145,3,0)),"",VLOOKUP(B47,'BÜYÜK ERKEK-START LİSTE'!$B$6:$F$145,3,0))</f>
      </c>
      <c r="E47" s="56">
        <f>IF(ISERROR(VLOOKUP(B47,'BÜYÜK ERKEK-START LİSTE'!$B$6:$F$45,4,0)),"",VLOOKUP(B47,'BÜYÜK ERKEK-START LİSTE'!$B$6:$F$45,4,0))</f>
      </c>
      <c r="F47" s="57">
        <f>IF(ISERROR(VLOOKUP($B47,'BÜYÜK ERKEK-START LİSTE'!$B$6:$F$145,5,0)),"",VLOOKUP($B47,'BÜYÜK ERKEK-START LİSTE'!$B$6:$F$145,5,0))</f>
      </c>
      <c r="G47" s="59"/>
    </row>
    <row r="48" spans="1:7" ht="20.25" customHeight="1">
      <c r="A48" s="53">
        <f aca="true" t="shared" si="2" ref="A48:A58">IF(B48&lt;&gt;"",A47+1,"")</f>
      </c>
      <c r="B48" s="54"/>
      <c r="C48" s="55">
        <f>IF(ISERROR(VLOOKUP(B48,'BÜYÜK ERKEK-START LİSTE'!$B$6:$F$145,2,0)),"",VLOOKUP(B48,'BÜYÜK ERKEK-START LİSTE'!$B$6:$F$145,2,0))</f>
      </c>
      <c r="D48" s="55">
        <f>IF(ISERROR(VLOOKUP(B48,'BÜYÜK ERKEK-START LİSTE'!$B$6:$F$145,3,0)),"",VLOOKUP(B48,'BÜYÜK ERKEK-START LİSTE'!$B$6:$F$145,3,0))</f>
      </c>
      <c r="E48" s="56">
        <f>IF(ISERROR(VLOOKUP(B48,'BÜYÜK ERKEK-START LİSTE'!$B$6:$F$45,4,0)),"",VLOOKUP(B48,'BÜYÜK ERKEK-START LİSTE'!$B$6:$F$45,4,0))</f>
      </c>
      <c r="F48" s="57">
        <f>IF(ISERROR(VLOOKUP($B48,'BÜYÜK ERKEK-START LİSTE'!$B$6:$F$145,5,0)),"",VLOOKUP($B48,'BÜYÜK ERKEK-START LİSTE'!$B$6:$F$145,5,0))</f>
      </c>
      <c r="G48" s="59"/>
    </row>
    <row r="49" spans="1:7" ht="20.25" customHeight="1">
      <c r="A49" s="53">
        <f t="shared" si="2"/>
      </c>
      <c r="B49" s="54"/>
      <c r="C49" s="55">
        <f>IF(ISERROR(VLOOKUP(B49,'BÜYÜK ERKEK-START LİSTE'!$B$6:$F$145,2,0)),"",VLOOKUP(B49,'BÜYÜK ERKEK-START LİSTE'!$B$6:$F$145,2,0))</f>
      </c>
      <c r="D49" s="55">
        <f>IF(ISERROR(VLOOKUP(B49,'BÜYÜK ERKEK-START LİSTE'!$B$6:$F$145,3,0)),"",VLOOKUP(B49,'BÜYÜK ERKEK-START LİSTE'!$B$6:$F$145,3,0))</f>
      </c>
      <c r="E49" s="56">
        <f>IF(ISERROR(VLOOKUP(B49,'BÜYÜK ERKEK-START LİSTE'!$B$6:$F$45,4,0)),"",VLOOKUP(B49,'BÜYÜK ERKEK-START LİSTE'!$B$6:$F$45,4,0))</f>
      </c>
      <c r="F49" s="57">
        <f>IF(ISERROR(VLOOKUP($B49,'BÜYÜK ERKEK-START LİSTE'!$B$6:$F$145,5,0)),"",VLOOKUP($B49,'BÜYÜK ERKEK-START LİSTE'!$B$6:$F$145,5,0))</f>
      </c>
      <c r="G49" s="58"/>
    </row>
    <row r="50" spans="1:7" ht="20.25" customHeight="1">
      <c r="A50" s="53">
        <f t="shared" si="2"/>
      </c>
      <c r="B50" s="54"/>
      <c r="C50" s="55">
        <f>IF(ISERROR(VLOOKUP(B50,'BÜYÜK ERKEK-START LİSTE'!$B$6:$F$145,2,0)),"",VLOOKUP(B50,'BÜYÜK ERKEK-START LİSTE'!$B$6:$F$145,2,0))</f>
      </c>
      <c r="D50" s="55">
        <f>IF(ISERROR(VLOOKUP(B50,'BÜYÜK ERKEK-START LİSTE'!$B$6:$F$145,3,0)),"",VLOOKUP(B50,'BÜYÜK ERKEK-START LİSTE'!$B$6:$F$145,3,0))</f>
      </c>
      <c r="E50" s="56">
        <f>IF(ISERROR(VLOOKUP(B50,'BÜYÜK ERKEK-START LİSTE'!$B$6:$F$45,4,0)),"",VLOOKUP(B50,'BÜYÜK ERKEK-START LİSTE'!$B$6:$F$45,4,0))</f>
      </c>
      <c r="F50" s="57">
        <f>IF(ISERROR(VLOOKUP($B50,'BÜYÜK ERKEK-START LİSTE'!$B$6:$F$145,5,0)),"",VLOOKUP($B50,'BÜYÜK ERKEK-START LİSTE'!$B$6:$F$145,5,0))</f>
      </c>
      <c r="G50" s="58"/>
    </row>
    <row r="51" spans="1:7" ht="20.25" customHeight="1">
      <c r="A51" s="53">
        <f t="shared" si="2"/>
      </c>
      <c r="B51" s="54"/>
      <c r="C51" s="55">
        <f>IF(ISERROR(VLOOKUP(B51,'BÜYÜK ERKEK-START LİSTE'!$B$6:$F$145,2,0)),"",VLOOKUP(B51,'BÜYÜK ERKEK-START LİSTE'!$B$6:$F$145,2,0))</f>
      </c>
      <c r="D51" s="55">
        <f>IF(ISERROR(VLOOKUP(B51,'BÜYÜK ERKEK-START LİSTE'!$B$6:$F$145,3,0)),"",VLOOKUP(B51,'BÜYÜK ERKEK-START LİSTE'!$B$6:$F$145,3,0))</f>
      </c>
      <c r="E51" s="56">
        <f>IF(ISERROR(VLOOKUP(B51,'BÜYÜK ERKEK-START LİSTE'!$B$6:$F$45,4,0)),"",VLOOKUP(B51,'BÜYÜK ERKEK-START LİSTE'!$B$6:$F$45,4,0))</f>
      </c>
      <c r="F51" s="57">
        <f>IF(ISERROR(VLOOKUP($B51,'BÜYÜK ERKEK-START LİSTE'!$B$6:$F$145,5,0)),"",VLOOKUP($B51,'BÜYÜK ERKEK-START LİSTE'!$B$6:$F$145,5,0))</f>
      </c>
      <c r="G51" s="58"/>
    </row>
    <row r="52" spans="1:7" ht="20.25" customHeight="1">
      <c r="A52" s="53">
        <f t="shared" si="2"/>
      </c>
      <c r="B52" s="54"/>
      <c r="C52" s="55">
        <f>IF(ISERROR(VLOOKUP(B52,'BÜYÜK ERKEK-START LİSTE'!$B$6:$F$145,2,0)),"",VLOOKUP(B52,'BÜYÜK ERKEK-START LİSTE'!$B$6:$F$145,2,0))</f>
      </c>
      <c r="D52" s="55">
        <f>IF(ISERROR(VLOOKUP(B52,'BÜYÜK ERKEK-START LİSTE'!$B$6:$F$145,3,0)),"",VLOOKUP(B52,'BÜYÜK ERKEK-START LİSTE'!$B$6:$F$145,3,0))</f>
      </c>
      <c r="E52" s="56">
        <f>IF(ISERROR(VLOOKUP(B52,'BÜYÜK ERKEK-START LİSTE'!$B$6:$F$45,4,0)),"",VLOOKUP(B52,'BÜYÜK ERKEK-START LİSTE'!$B$6:$F$45,4,0))</f>
      </c>
      <c r="F52" s="57">
        <f>IF(ISERROR(VLOOKUP($B52,'BÜYÜK ERKEK-START LİSTE'!$B$6:$F$145,5,0)),"",VLOOKUP($B52,'BÜYÜK ERKEK-START LİSTE'!$B$6:$F$145,5,0))</f>
      </c>
      <c r="G52" s="58"/>
    </row>
    <row r="53" spans="1:7" ht="20.25" customHeight="1">
      <c r="A53" s="53">
        <f t="shared" si="2"/>
      </c>
      <c r="B53" s="54"/>
      <c r="C53" s="55">
        <f>IF(ISERROR(VLOOKUP(B53,'BÜYÜK ERKEK-START LİSTE'!$B$6:$F$145,2,0)),"",VLOOKUP(B53,'BÜYÜK ERKEK-START LİSTE'!$B$6:$F$145,2,0))</f>
      </c>
      <c r="D53" s="55">
        <f>IF(ISERROR(VLOOKUP(B53,'BÜYÜK ERKEK-START LİSTE'!$B$6:$F$145,3,0)),"",VLOOKUP(B53,'BÜYÜK ERKEK-START LİSTE'!$B$6:$F$145,3,0))</f>
      </c>
      <c r="E53" s="56">
        <f>IF(ISERROR(VLOOKUP(B53,'BÜYÜK ERKEK-START LİSTE'!$B$6:$F$45,4,0)),"",VLOOKUP(B53,'BÜYÜK ERKEK-START LİSTE'!$B$6:$F$45,4,0))</f>
      </c>
      <c r="F53" s="57">
        <f>IF(ISERROR(VLOOKUP($B53,'BÜYÜK ERKEK-START LİSTE'!$B$6:$F$145,5,0)),"",VLOOKUP($B53,'BÜYÜK ERKEK-START LİSTE'!$B$6:$F$145,5,0))</f>
      </c>
      <c r="G53" s="58"/>
    </row>
    <row r="54" spans="1:7" ht="20.25" customHeight="1">
      <c r="A54" s="53">
        <f t="shared" si="2"/>
      </c>
      <c r="B54" s="54"/>
      <c r="C54" s="55">
        <f>IF(ISERROR(VLOOKUP(B54,'BÜYÜK ERKEK-START LİSTE'!$B$6:$F$145,2,0)),"",VLOOKUP(B54,'BÜYÜK ERKEK-START LİSTE'!$B$6:$F$145,2,0))</f>
      </c>
      <c r="D54" s="55">
        <f>IF(ISERROR(VLOOKUP(B54,'BÜYÜK ERKEK-START LİSTE'!$B$6:$F$145,3,0)),"",VLOOKUP(B54,'BÜYÜK ERKEK-START LİSTE'!$B$6:$F$145,3,0))</f>
      </c>
      <c r="E54" s="56">
        <f>IF(ISERROR(VLOOKUP(B54,'BÜYÜK ERKEK-START LİSTE'!$B$6:$F$45,4,0)),"",VLOOKUP(B54,'BÜYÜK ERKEK-START LİSTE'!$B$6:$F$45,4,0))</f>
      </c>
      <c r="F54" s="57">
        <f>IF(ISERROR(VLOOKUP($B54,'BÜYÜK ERKEK-START LİSTE'!$B$6:$F$145,5,0)),"",VLOOKUP($B54,'BÜYÜK ERKEK-START LİSTE'!$B$6:$F$145,5,0))</f>
      </c>
      <c r="G54" s="58"/>
    </row>
    <row r="55" spans="1:7" ht="20.25" customHeight="1">
      <c r="A55" s="53">
        <f t="shared" si="2"/>
      </c>
      <c r="B55" s="54"/>
      <c r="C55" s="55">
        <f>IF(ISERROR(VLOOKUP(B55,'BÜYÜK ERKEK-START LİSTE'!$B$6:$F$145,2,0)),"",VLOOKUP(B55,'BÜYÜK ERKEK-START LİSTE'!$B$6:$F$145,2,0))</f>
      </c>
      <c r="D55" s="55">
        <f>IF(ISERROR(VLOOKUP(B55,'BÜYÜK ERKEK-START LİSTE'!$B$6:$F$145,3,0)),"",VLOOKUP(B55,'BÜYÜK ERKEK-START LİSTE'!$B$6:$F$145,3,0))</f>
      </c>
      <c r="E55" s="56">
        <f>IF(ISERROR(VLOOKUP(B55,'BÜYÜK ERKEK-START LİSTE'!$B$6:$F$45,4,0)),"",VLOOKUP(B55,'BÜYÜK ERKEK-START LİSTE'!$B$6:$F$45,4,0))</f>
      </c>
      <c r="F55" s="57">
        <f>IF(ISERROR(VLOOKUP($B55,'BÜYÜK ERKEK-START LİSTE'!$B$6:$F$145,5,0)),"",VLOOKUP($B55,'BÜYÜK ERKEK-START LİSTE'!$B$6:$F$145,5,0))</f>
      </c>
      <c r="G55" s="58"/>
    </row>
    <row r="56" spans="1:7" ht="20.25" customHeight="1">
      <c r="A56" s="53">
        <f t="shared" si="2"/>
      </c>
      <c r="B56" s="54"/>
      <c r="C56" s="55">
        <f>IF(ISERROR(VLOOKUP(B56,'BÜYÜK ERKEK-START LİSTE'!$B$6:$F$145,2,0)),"",VLOOKUP(B56,'BÜYÜK ERKEK-START LİSTE'!$B$6:$F$145,2,0))</f>
      </c>
      <c r="D56" s="55">
        <f>IF(ISERROR(VLOOKUP(B56,'BÜYÜK ERKEK-START LİSTE'!$B$6:$F$145,3,0)),"",VLOOKUP(B56,'BÜYÜK ERKEK-START LİSTE'!$B$6:$F$145,3,0))</f>
      </c>
      <c r="E56" s="56">
        <f>IF(ISERROR(VLOOKUP(B56,'BÜYÜK ERKEK-START LİSTE'!$B$6:$F$45,4,0)),"",VLOOKUP(B56,'BÜYÜK ERKEK-START LİSTE'!$B$6:$F$45,4,0))</f>
      </c>
      <c r="F56" s="57">
        <f>IF(ISERROR(VLOOKUP($B56,'BÜYÜK ERKEK-START LİSTE'!$B$6:$F$145,5,0)),"",VLOOKUP($B56,'BÜYÜK ERKEK-START LİSTE'!$B$6:$F$145,5,0))</f>
      </c>
      <c r="G56" s="58"/>
    </row>
    <row r="57" spans="1:7" ht="20.25" customHeight="1">
      <c r="A57" s="53">
        <f t="shared" si="2"/>
      </c>
      <c r="B57" s="54"/>
      <c r="C57" s="55">
        <f>IF(ISERROR(VLOOKUP(B57,'BÜYÜK ERKEK-START LİSTE'!$B$6:$F$145,2,0)),"",VLOOKUP(B57,'BÜYÜK ERKEK-START LİSTE'!$B$6:$F$145,2,0))</f>
      </c>
      <c r="D57" s="55">
        <f>IF(ISERROR(VLOOKUP(B57,'BÜYÜK ERKEK-START LİSTE'!$B$6:$F$145,3,0)),"",VLOOKUP(B57,'BÜYÜK ERKEK-START LİSTE'!$B$6:$F$145,3,0))</f>
      </c>
      <c r="E57" s="56">
        <f>IF(ISERROR(VLOOKUP(B57,'BÜYÜK ERKEK-START LİSTE'!$B$6:$F$45,4,0)),"",VLOOKUP(B57,'BÜYÜK ERKEK-START LİSTE'!$B$6:$F$45,4,0))</f>
      </c>
      <c r="F57" s="57">
        <f>IF(ISERROR(VLOOKUP($B57,'BÜYÜK ERKEK-START LİSTE'!$B$6:$F$145,5,0)),"",VLOOKUP($B57,'BÜYÜK ERKEK-START LİSTE'!$B$6:$F$145,5,0))</f>
      </c>
      <c r="G57" s="58"/>
    </row>
    <row r="58" spans="1:7" ht="20.25" customHeight="1">
      <c r="A58" s="53">
        <f t="shared" si="2"/>
      </c>
      <c r="B58" s="54"/>
      <c r="C58" s="55">
        <f>IF(ISERROR(VLOOKUP(B58,'BÜYÜK ERKEK-START LİSTE'!$B$6:$F$145,2,0)),"",VLOOKUP(B58,'BÜYÜK ERKEK-START LİSTE'!$B$6:$F$145,2,0))</f>
      </c>
      <c r="D58" s="55">
        <f>IF(ISERROR(VLOOKUP(B58,'BÜYÜK ERKEK-START LİSTE'!$B$6:$F$145,3,0)),"",VLOOKUP(B58,'BÜYÜK ERKEK-START LİSTE'!$B$6:$F$145,3,0))</f>
      </c>
      <c r="E58" s="56">
        <f>IF(ISERROR(VLOOKUP(B58,'BÜYÜK ERKEK-START LİSTE'!$B$6:$F$45,4,0)),"",VLOOKUP(B58,'BÜYÜK ERKEK-START LİSTE'!$B$6:$F$45,4,0))</f>
      </c>
      <c r="F58" s="57">
        <f>IF(ISERROR(VLOOKUP($B58,'BÜYÜK ERKEK-START LİSTE'!$B$6:$F$145,5,0)),"",VLOOKUP($B58,'BÜYÜK ERKEK-START LİSTE'!$B$6:$F$145,5,0))</f>
      </c>
      <c r="G58" s="58"/>
    </row>
  </sheetData>
  <sheetProtection/>
  <mergeCells count="5">
    <mergeCell ref="A1:H1"/>
    <mergeCell ref="A2:H2"/>
    <mergeCell ref="A3:H3"/>
    <mergeCell ref="A4:C4"/>
    <mergeCell ref="F4:H4"/>
  </mergeCells>
  <conditionalFormatting sqref="H6:H42">
    <cfRule type="containsText" priority="4" dxfId="0" operator="containsText" stopIfTrue="1" text="$E$7=&quot;&quot;F&quot;&quot;">
      <formula>NOT(ISERROR(SEARCH("$E$7=""F""",H6)))</formula>
    </cfRule>
    <cfRule type="containsText" priority="5" dxfId="0" operator="containsText" stopIfTrue="1" text="F=E7">
      <formula>NOT(ISERROR(SEARCH("F=E7",H6)))</formula>
    </cfRule>
  </conditionalFormatting>
  <conditionalFormatting sqref="B6:B58">
    <cfRule type="duplicateValues" priority="7" dxfId="0" stopIfTrue="1">
      <formula>AND(COUNTIF($B$6:$B$58,B6)&gt;1,NOT(ISBLANK(B6)))</formula>
    </cfRule>
  </conditionalFormatting>
  <printOptions horizontalCentered="1"/>
  <pageMargins left="0.55" right="0.2362204724409449" top="0.6299212598425197" bottom="0.4330708661417323" header="0.3937007874015748" footer="0.2362204724409449"/>
  <pageSetup horizontalDpi="300" verticalDpi="300" orientation="portrait" paperSize="9" scale="69"/>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sheetPr>
    <tabColor rgb="FFFFFF00"/>
  </sheetPr>
  <dimension ref="A1:A10"/>
  <sheetViews>
    <sheetView zoomScale="90" zoomScaleNormal="90" zoomScaleSheetLayoutView="90" zoomScalePageLayoutView="0" workbookViewId="0" topLeftCell="A1">
      <selection activeCell="A1" sqref="A1:IV65536"/>
    </sheetView>
  </sheetViews>
  <sheetFormatPr defaultColWidth="9.125" defaultRowHeight="12.75"/>
  <cols>
    <col min="1" max="1" width="171.125" style="23" customWidth="1"/>
    <col min="2" max="16384" width="9.125" style="23" customWidth="1"/>
  </cols>
  <sheetData>
    <row r="1" ht="30.75" customHeight="1">
      <c r="A1" s="22" t="s">
        <v>217</v>
      </c>
    </row>
    <row r="2" s="25" customFormat="1" ht="39" customHeight="1">
      <c r="A2" s="24" t="s">
        <v>218</v>
      </c>
    </row>
    <row r="3" s="25" customFormat="1" ht="47.25" customHeight="1">
      <c r="A3" s="24" t="s">
        <v>220</v>
      </c>
    </row>
    <row r="4" s="25" customFormat="1" ht="42" customHeight="1">
      <c r="A4" s="24" t="s">
        <v>184</v>
      </c>
    </row>
    <row r="5" s="25" customFormat="1" ht="39.75" customHeight="1">
      <c r="A5" s="24" t="s">
        <v>221</v>
      </c>
    </row>
    <row r="6" s="25" customFormat="1" ht="24.75" customHeight="1">
      <c r="A6" s="24" t="s">
        <v>183</v>
      </c>
    </row>
    <row r="7" s="25" customFormat="1" ht="43.5" customHeight="1">
      <c r="A7" s="24" t="s">
        <v>185</v>
      </c>
    </row>
    <row r="8" ht="45.75" customHeight="1">
      <c r="A8" s="26" t="s">
        <v>222</v>
      </c>
    </row>
    <row r="9" ht="60" customHeight="1">
      <c r="A9" s="26" t="s">
        <v>182</v>
      </c>
    </row>
    <row r="10" ht="31.5" customHeight="1">
      <c r="A10" s="27" t="s">
        <v>219</v>
      </c>
    </row>
    <row r="11" ht="31.5" customHeight="1"/>
    <row r="12" ht="31.5" customHeight="1"/>
    <row r="13" ht="31.5" customHeight="1"/>
    <row r="14" ht="31.5" customHeight="1"/>
    <row r="15" ht="31.5" customHeight="1"/>
    <row r="16" ht="31.5" customHeight="1"/>
    <row r="17" ht="31.5" customHeight="1"/>
    <row r="18" ht="31.5" customHeight="1"/>
    <row r="19" ht="31.5" customHeight="1"/>
    <row r="20" ht="31.5" customHeight="1"/>
    <row r="21" ht="31.5" customHeight="1"/>
    <row r="22" ht="31.5" customHeight="1"/>
    <row r="23" ht="31.5" customHeight="1"/>
    <row r="24" ht="31.5" customHeight="1"/>
    <row r="25" ht="31.5" customHeight="1"/>
    <row r="26" ht="31.5" customHeight="1"/>
    <row r="27" ht="31.5" customHeight="1"/>
    <row r="28" ht="31.5" customHeight="1"/>
    <row r="29" ht="31.5" customHeight="1"/>
    <row r="30" ht="31.5" customHeight="1"/>
    <row r="31" ht="31.5" customHeight="1"/>
    <row r="32" ht="31.5" customHeight="1"/>
    <row r="33" ht="31.5" customHeight="1"/>
    <row r="34" ht="31.5" customHeight="1"/>
    <row r="35" ht="31.5" customHeight="1"/>
    <row r="36" ht="21" customHeight="1"/>
    <row r="37" ht="21" customHeight="1"/>
    <row r="38" ht="21" customHeight="1"/>
    <row r="39" ht="21" customHeight="1"/>
    <row r="40" ht="21" customHeight="1"/>
    <row r="41" ht="21" customHeight="1"/>
  </sheetData>
  <sheetProtection password="EF9D" sheet="1"/>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E33"/>
  <sheetViews>
    <sheetView zoomScale="110" zoomScaleNormal="110" zoomScaleSheetLayoutView="110" workbookViewId="0" topLeftCell="A25">
      <selection activeCell="B30" sqref="B30:C30"/>
    </sheetView>
  </sheetViews>
  <sheetFormatPr defaultColWidth="9.125" defaultRowHeight="12.75"/>
  <cols>
    <col min="1" max="2" width="30.375" style="1" customWidth="1"/>
    <col min="3" max="3" width="30.875" style="1" customWidth="1"/>
    <col min="4" max="12" width="6.75390625" style="1" customWidth="1"/>
    <col min="13" max="16384" width="9.125" style="1" customWidth="1"/>
  </cols>
  <sheetData>
    <row r="1" spans="1:3" ht="21.75">
      <c r="A1" s="64"/>
      <c r="B1" s="65"/>
      <c r="C1" s="66"/>
    </row>
    <row r="2" spans="1:5" ht="16.5">
      <c r="A2" s="67" t="s">
        <v>187</v>
      </c>
      <c r="B2" s="68"/>
      <c r="C2" s="69"/>
      <c r="D2" s="2"/>
      <c r="E2" s="2"/>
    </row>
    <row r="3" spans="1:5" ht="16.5">
      <c r="A3" s="30"/>
      <c r="B3" s="42"/>
      <c r="C3" s="43"/>
      <c r="D3" s="3"/>
      <c r="E3" s="3"/>
    </row>
    <row r="4" spans="1:3" s="5" customFormat="1" ht="24.75" customHeight="1">
      <c r="A4" s="34"/>
      <c r="B4" s="4"/>
      <c r="C4" s="35"/>
    </row>
    <row r="5" spans="1:3" s="5" customFormat="1" ht="24.75" customHeight="1">
      <c r="A5" s="34"/>
      <c r="B5" s="4"/>
      <c r="C5" s="35"/>
    </row>
    <row r="6" spans="1:3" s="5" customFormat="1" ht="24.75" customHeight="1">
      <c r="A6" s="34"/>
      <c r="B6" s="4"/>
      <c r="C6" s="35"/>
    </row>
    <row r="7" spans="1:3" s="5" customFormat="1" ht="24.75" customHeight="1">
      <c r="A7" s="34"/>
      <c r="B7" s="4"/>
      <c r="C7" s="35"/>
    </row>
    <row r="8" spans="1:3" s="5" customFormat="1" ht="24.75" customHeight="1">
      <c r="A8" s="34"/>
      <c r="B8" s="4"/>
      <c r="C8" s="35"/>
    </row>
    <row r="9" spans="1:3" ht="21.75">
      <c r="A9" s="34"/>
      <c r="B9" s="4"/>
      <c r="C9" s="35"/>
    </row>
    <row r="10" spans="1:3" ht="21.75">
      <c r="A10" s="34"/>
      <c r="B10" s="4"/>
      <c r="C10" s="35"/>
    </row>
    <row r="11" spans="1:3" ht="21.75">
      <c r="A11" s="34"/>
      <c r="B11" s="4"/>
      <c r="C11" s="35"/>
    </row>
    <row r="12" spans="1:3" ht="21.75">
      <c r="A12" s="34"/>
      <c r="B12" s="4"/>
      <c r="C12" s="35"/>
    </row>
    <row r="13" spans="1:3" ht="21.75">
      <c r="A13" s="34"/>
      <c r="B13" s="4"/>
      <c r="C13" s="35"/>
    </row>
    <row r="14" spans="1:3" ht="21.75">
      <c r="A14" s="34"/>
      <c r="B14" s="4"/>
      <c r="C14" s="35"/>
    </row>
    <row r="15" spans="1:3" ht="21.75">
      <c r="A15" s="34"/>
      <c r="B15" s="4"/>
      <c r="C15" s="35"/>
    </row>
    <row r="16" spans="1:3" ht="21.75">
      <c r="A16" s="34"/>
      <c r="B16" s="4"/>
      <c r="C16" s="35"/>
    </row>
    <row r="17" spans="1:3" ht="21.75">
      <c r="A17" s="34"/>
      <c r="B17" s="4"/>
      <c r="C17" s="35"/>
    </row>
    <row r="18" spans="1:3" ht="21.75">
      <c r="A18" s="34"/>
      <c r="B18" s="4"/>
      <c r="C18" s="35"/>
    </row>
    <row r="19" spans="1:3" ht="18" customHeight="1">
      <c r="A19" s="87" t="str">
        <f>B26</f>
        <v>DAĞ KOŞUSU TÜRKİYE ŞAMPİYONASI 
YARIŞMA STATÜSÜ
(BALKAN DAĞ KOŞUSU – AVRUPA DAĞ KOŞUSU  MİLLİ TAKIM SEÇMESİ  )</v>
      </c>
      <c r="B19" s="88"/>
      <c r="C19" s="89"/>
    </row>
    <row r="20" spans="1:3" ht="42" customHeight="1">
      <c r="A20" s="90"/>
      <c r="B20" s="88"/>
      <c r="C20" s="89"/>
    </row>
    <row r="21" spans="1:3" ht="27">
      <c r="A21" s="34"/>
      <c r="B21" s="46" t="str">
        <f>B29</f>
        <v>Kütahya-Gediz</v>
      </c>
      <c r="C21" s="35"/>
    </row>
    <row r="22" spans="1:3" ht="15.75" customHeight="1">
      <c r="A22" s="34"/>
      <c r="B22" s="8"/>
      <c r="C22" s="35"/>
    </row>
    <row r="23" spans="1:3" ht="16.5" customHeight="1">
      <c r="A23" s="34"/>
      <c r="B23" s="8"/>
      <c r="C23" s="35"/>
    </row>
    <row r="24" spans="1:3" ht="21.75">
      <c r="A24" s="34"/>
      <c r="B24" s="8"/>
      <c r="C24" s="35"/>
    </row>
    <row r="25" spans="1:3" ht="21.75">
      <c r="A25" s="36"/>
      <c r="B25" s="6"/>
      <c r="C25" s="37"/>
    </row>
    <row r="26" spans="1:3" ht="25.5" customHeight="1">
      <c r="A26" s="91" t="s">
        <v>211</v>
      </c>
      <c r="B26" s="74" t="s">
        <v>189</v>
      </c>
      <c r="C26" s="75"/>
    </row>
    <row r="27" spans="1:3" ht="25.5" customHeight="1">
      <c r="A27" s="92" t="s">
        <v>212</v>
      </c>
      <c r="B27" s="60" t="s">
        <v>104</v>
      </c>
      <c r="C27" s="61"/>
    </row>
    <row r="28" spans="1:3" ht="25.5" customHeight="1">
      <c r="A28" s="30" t="s">
        <v>213</v>
      </c>
      <c r="B28" s="60" t="s">
        <v>105</v>
      </c>
      <c r="C28" s="61"/>
    </row>
    <row r="29" spans="1:3" ht="25.5" customHeight="1">
      <c r="A29" s="92" t="s">
        <v>214</v>
      </c>
      <c r="B29" s="60" t="s">
        <v>188</v>
      </c>
      <c r="C29" s="61"/>
    </row>
    <row r="30" spans="1:3" ht="25.5" customHeight="1">
      <c r="A30" s="92" t="s">
        <v>215</v>
      </c>
      <c r="B30" s="62">
        <v>41420.42361111111</v>
      </c>
      <c r="C30" s="63"/>
    </row>
    <row r="31" spans="1:3" ht="25.5" customHeight="1">
      <c r="A31" s="93" t="s">
        <v>186</v>
      </c>
      <c r="B31" s="33">
        <f>COUNTA('[1]BÜYÜK KADINLAR-START'!D6:D353)</f>
        <v>15</v>
      </c>
      <c r="C31" s="32"/>
    </row>
    <row r="32" spans="1:3" ht="27.75" customHeight="1">
      <c r="A32" s="92"/>
      <c r="B32" s="7"/>
      <c r="C32" s="38"/>
    </row>
    <row r="33" spans="1:3" ht="33" customHeight="1">
      <c r="A33" s="39"/>
      <c r="B33" s="40"/>
      <c r="C33" s="41"/>
    </row>
  </sheetData>
  <mergeCells count="8">
    <mergeCell ref="B29:C29"/>
    <mergeCell ref="B30:C30"/>
    <mergeCell ref="A1:C1"/>
    <mergeCell ref="A2:C2"/>
    <mergeCell ref="A19:C20"/>
    <mergeCell ref="B26:C26"/>
    <mergeCell ref="B27:C27"/>
    <mergeCell ref="B28:C28"/>
  </mergeCells>
  <printOptions horizontalCentered="1"/>
  <pageMargins left="0.65" right="0.25" top="0.49" bottom="0.27" header="0.31496062992125984" footer="0.17"/>
  <pageSetup horizontalDpi="600" verticalDpi="600" orientation="portrait" paperSize="9" scale="97"/>
  <drawing r:id="rId1"/>
</worksheet>
</file>

<file path=xl/worksheets/sheet6.xml><?xml version="1.0" encoding="utf-8"?>
<worksheet xmlns="http://schemas.openxmlformats.org/spreadsheetml/2006/main" xmlns:r="http://schemas.openxmlformats.org/officeDocument/2006/relationships">
  <dimension ref="A1:L45"/>
  <sheetViews>
    <sheetView zoomScaleSheetLayoutView="100" workbookViewId="0" topLeftCell="A1">
      <selection activeCell="F21" sqref="F21"/>
    </sheetView>
  </sheetViews>
  <sheetFormatPr defaultColWidth="9.125" defaultRowHeight="12.75"/>
  <cols>
    <col min="1" max="1" width="4.25390625" style="19" customWidth="1"/>
    <col min="2" max="2" width="8.00390625" style="19" customWidth="1"/>
    <col min="3" max="4" width="32.375" style="19" customWidth="1"/>
    <col min="5" max="5" width="8.00390625" style="19" hidden="1" customWidth="1"/>
    <col min="6" max="6" width="19.25390625" style="19" customWidth="1"/>
    <col min="7" max="7" width="17.125" style="19" customWidth="1"/>
    <col min="8" max="16384" width="9.125" style="19" customWidth="1"/>
  </cols>
  <sheetData>
    <row r="1" spans="1:6" ht="12.75">
      <c r="A1" s="76" t="str">
        <f>'[1]BK-KAPAK'!A2</f>
        <v>Tükiye Atletizm Federasyonu
Kütahya Atletizm İl Temsilciliği</v>
      </c>
      <c r="B1" s="77"/>
      <c r="C1" s="77"/>
      <c r="D1" s="77"/>
      <c r="E1" s="77"/>
      <c r="F1" s="77"/>
    </row>
    <row r="2" spans="1:6" ht="15">
      <c r="A2" s="94" t="str">
        <f>'[1]BK-KAPAK'!B26</f>
        <v>DAĞ KOŞUSU TÜRKİYE ŞAMPİYONASI 
YARIŞMA STATÜSÜ
(BALKAN DAĞ KOŞUSU – AVRUPA DAĞ KOŞUSU  MİLLİ TAKIM SEÇMESİ  )</v>
      </c>
      <c r="B2" s="94"/>
      <c r="C2" s="94"/>
      <c r="D2" s="94"/>
      <c r="E2" s="94"/>
      <c r="F2" s="94"/>
    </row>
    <row r="3" spans="1:6" ht="15">
      <c r="A3" s="79" t="str">
        <f>'[1]BK-KAPAK'!B29</f>
        <v>Kütahya-Gediz</v>
      </c>
      <c r="B3" s="79"/>
      <c r="C3" s="79"/>
      <c r="D3" s="79"/>
      <c r="E3" s="79"/>
      <c r="F3" s="79"/>
    </row>
    <row r="4" spans="1:6" ht="12.75">
      <c r="A4" s="95" t="str">
        <f>'[1]BK-KAPAK'!B28</f>
        <v>Büyük Kadınlar</v>
      </c>
      <c r="B4" s="95"/>
      <c r="C4" s="95"/>
      <c r="D4" s="45" t="str">
        <f>'[1]BK-KAPAK'!B27</f>
        <v>8000 Metre</v>
      </c>
      <c r="E4" s="81">
        <f>'[1]BK-KAPAK'!B30</f>
        <v>41420.42361111111</v>
      </c>
      <c r="F4" s="81"/>
    </row>
    <row r="5" spans="1:12" s="20" customFormat="1" ht="31.5" customHeight="1">
      <c r="A5" s="12" t="s">
        <v>204</v>
      </c>
      <c r="B5" s="12" t="s">
        <v>205</v>
      </c>
      <c r="C5" s="12" t="s">
        <v>207</v>
      </c>
      <c r="D5" s="12" t="s">
        <v>209</v>
      </c>
      <c r="E5" s="12" t="s">
        <v>210</v>
      </c>
      <c r="F5" s="47" t="s">
        <v>206</v>
      </c>
      <c r="H5" s="21"/>
      <c r="I5" s="21"/>
      <c r="J5" s="21"/>
      <c r="K5" s="21"/>
      <c r="L5" s="21"/>
    </row>
    <row r="6" spans="1:6" ht="25.5">
      <c r="A6" s="48">
        <v>1</v>
      </c>
      <c r="B6" s="49">
        <v>1</v>
      </c>
      <c r="C6" s="50" t="s">
        <v>106</v>
      </c>
      <c r="D6" s="50" t="s">
        <v>107</v>
      </c>
      <c r="E6" s="52" t="s">
        <v>108</v>
      </c>
      <c r="F6" s="51">
        <v>32327</v>
      </c>
    </row>
    <row r="7" spans="1:6" ht="25.5">
      <c r="A7" s="48">
        <v>2</v>
      </c>
      <c r="B7" s="49">
        <v>2</v>
      </c>
      <c r="C7" s="50" t="s">
        <v>109</v>
      </c>
      <c r="D7" s="50" t="s">
        <v>110</v>
      </c>
      <c r="E7" s="52" t="s">
        <v>108</v>
      </c>
      <c r="F7" s="51">
        <v>34288</v>
      </c>
    </row>
    <row r="8" spans="1:6" ht="25.5">
      <c r="A8" s="48">
        <v>3</v>
      </c>
      <c r="B8" s="49">
        <v>3</v>
      </c>
      <c r="C8" s="50" t="s">
        <v>111</v>
      </c>
      <c r="D8" s="50" t="s">
        <v>112</v>
      </c>
      <c r="E8" s="52" t="s">
        <v>108</v>
      </c>
      <c r="F8" s="51">
        <v>33849</v>
      </c>
    </row>
    <row r="9" spans="1:6" ht="12.75">
      <c r="A9" s="48">
        <v>4</v>
      </c>
      <c r="B9" s="49">
        <v>4</v>
      </c>
      <c r="C9" s="50" t="s">
        <v>113</v>
      </c>
      <c r="D9" s="50" t="s">
        <v>112</v>
      </c>
      <c r="E9" s="48" t="s">
        <v>108</v>
      </c>
      <c r="F9" s="51">
        <v>33970</v>
      </c>
    </row>
    <row r="10" spans="1:6" ht="25.5">
      <c r="A10" s="48">
        <v>5</v>
      </c>
      <c r="B10" s="49">
        <v>6</v>
      </c>
      <c r="C10" s="50" t="s">
        <v>114</v>
      </c>
      <c r="D10" s="50" t="s">
        <v>115</v>
      </c>
      <c r="E10" s="52" t="s">
        <v>108</v>
      </c>
      <c r="F10" s="51">
        <v>33361</v>
      </c>
    </row>
    <row r="11" spans="1:6" ht="25.5">
      <c r="A11" s="48">
        <v>6</v>
      </c>
      <c r="B11" s="49">
        <v>7</v>
      </c>
      <c r="C11" s="50" t="s">
        <v>116</v>
      </c>
      <c r="D11" s="50" t="s">
        <v>115</v>
      </c>
      <c r="E11" s="52" t="s">
        <v>108</v>
      </c>
      <c r="F11" s="51">
        <v>34193</v>
      </c>
    </row>
    <row r="12" spans="1:6" ht="25.5">
      <c r="A12" s="48">
        <v>7</v>
      </c>
      <c r="B12" s="49">
        <v>8</v>
      </c>
      <c r="C12" s="50" t="s">
        <v>117</v>
      </c>
      <c r="D12" s="50" t="s">
        <v>76</v>
      </c>
      <c r="E12" s="52" t="s">
        <v>108</v>
      </c>
      <c r="F12" s="51">
        <v>31413</v>
      </c>
    </row>
    <row r="13" spans="1:6" ht="25.5">
      <c r="A13" s="48">
        <v>8</v>
      </c>
      <c r="B13" s="49">
        <v>9</v>
      </c>
      <c r="C13" s="50" t="s">
        <v>118</v>
      </c>
      <c r="D13" s="50" t="s">
        <v>76</v>
      </c>
      <c r="E13" s="52" t="s">
        <v>108</v>
      </c>
      <c r="F13" s="51">
        <v>29550</v>
      </c>
    </row>
    <row r="14" spans="1:6" ht="25.5">
      <c r="A14" s="48">
        <v>9</v>
      </c>
      <c r="B14" s="49">
        <v>10</v>
      </c>
      <c r="C14" s="50" t="s">
        <v>119</v>
      </c>
      <c r="D14" s="50" t="s">
        <v>76</v>
      </c>
      <c r="E14" s="52" t="s">
        <v>108</v>
      </c>
      <c r="F14" s="51">
        <v>33982</v>
      </c>
    </row>
    <row r="15" spans="1:6" ht="25.5">
      <c r="A15" s="48">
        <v>10</v>
      </c>
      <c r="B15" s="49">
        <v>11</v>
      </c>
      <c r="C15" s="50" t="s">
        <v>120</v>
      </c>
      <c r="D15" s="50" t="s">
        <v>121</v>
      </c>
      <c r="E15" s="52" t="s">
        <v>108</v>
      </c>
      <c r="F15" s="51">
        <v>32246</v>
      </c>
    </row>
    <row r="16" spans="1:6" ht="25.5">
      <c r="A16" s="48">
        <v>11</v>
      </c>
      <c r="B16" s="49">
        <v>12</v>
      </c>
      <c r="C16" s="50" t="s">
        <v>122</v>
      </c>
      <c r="D16" s="50" t="s">
        <v>123</v>
      </c>
      <c r="E16" s="52" t="s">
        <v>108</v>
      </c>
      <c r="F16" s="51">
        <v>32509</v>
      </c>
    </row>
    <row r="17" spans="1:6" ht="18" customHeight="1">
      <c r="A17" s="48">
        <v>12</v>
      </c>
      <c r="B17" s="49">
        <v>13</v>
      </c>
      <c r="C17" s="50" t="s">
        <v>124</v>
      </c>
      <c r="D17" s="50" t="s">
        <v>125</v>
      </c>
      <c r="E17" s="52" t="s">
        <v>108</v>
      </c>
      <c r="F17" s="51">
        <v>33637</v>
      </c>
    </row>
    <row r="18" spans="1:6" ht="18" customHeight="1">
      <c r="A18" s="48">
        <v>13</v>
      </c>
      <c r="B18" s="49">
        <v>14</v>
      </c>
      <c r="C18" s="50" t="s">
        <v>126</v>
      </c>
      <c r="D18" s="50" t="s">
        <v>95</v>
      </c>
      <c r="E18" s="52" t="s">
        <v>108</v>
      </c>
      <c r="F18" s="51">
        <v>32426</v>
      </c>
    </row>
    <row r="19" spans="1:6" ht="18" customHeight="1">
      <c r="A19" s="48">
        <v>14</v>
      </c>
      <c r="B19" s="49">
        <v>15</v>
      </c>
      <c r="C19" s="50" t="s">
        <v>127</v>
      </c>
      <c r="D19" s="50" t="s">
        <v>128</v>
      </c>
      <c r="E19" s="52"/>
      <c r="F19" s="51">
        <v>33604</v>
      </c>
    </row>
    <row r="20" spans="1:6" ht="18" customHeight="1">
      <c r="A20" s="48">
        <v>15</v>
      </c>
      <c r="B20" s="49">
        <v>51</v>
      </c>
      <c r="C20" s="50" t="s">
        <v>129</v>
      </c>
      <c r="D20" s="50" t="s">
        <v>107</v>
      </c>
      <c r="E20" s="52" t="s">
        <v>130</v>
      </c>
      <c r="F20" s="51">
        <v>35231</v>
      </c>
    </row>
    <row r="21" spans="1:6" ht="18" customHeight="1">
      <c r="A21" s="48">
        <v>16</v>
      </c>
      <c r="B21" s="49"/>
      <c r="C21" s="50"/>
      <c r="D21" s="50"/>
      <c r="E21" s="52" t="s">
        <v>130</v>
      </c>
      <c r="F21" s="51"/>
    </row>
    <row r="22" spans="1:6" ht="18" customHeight="1">
      <c r="A22" s="48">
        <v>17</v>
      </c>
      <c r="B22" s="49"/>
      <c r="C22" s="50"/>
      <c r="D22" s="50"/>
      <c r="E22" s="52"/>
      <c r="F22" s="51"/>
    </row>
    <row r="23" spans="1:6" ht="18" customHeight="1">
      <c r="A23" s="48">
        <v>18</v>
      </c>
      <c r="B23" s="49"/>
      <c r="C23" s="50"/>
      <c r="D23" s="50"/>
      <c r="E23" s="52"/>
      <c r="F23" s="51"/>
    </row>
    <row r="24" spans="1:6" ht="18" customHeight="1">
      <c r="A24" s="48">
        <v>19</v>
      </c>
      <c r="B24" s="49"/>
      <c r="C24" s="50"/>
      <c r="D24" s="50"/>
      <c r="E24" s="52"/>
      <c r="F24" s="51"/>
    </row>
    <row r="25" spans="1:6" ht="18" customHeight="1">
      <c r="A25" s="48">
        <v>20</v>
      </c>
      <c r="B25" s="49"/>
      <c r="C25" s="50"/>
      <c r="D25" s="50"/>
      <c r="E25" s="52"/>
      <c r="F25" s="51"/>
    </row>
    <row r="26" spans="1:6" ht="18" customHeight="1">
      <c r="A26" s="48">
        <v>21</v>
      </c>
      <c r="B26" s="49"/>
      <c r="C26" s="50"/>
      <c r="D26" s="50"/>
      <c r="E26" s="52"/>
      <c r="F26" s="51"/>
    </row>
    <row r="27" spans="1:6" ht="18" customHeight="1">
      <c r="A27" s="48">
        <v>22</v>
      </c>
      <c r="B27" s="49"/>
      <c r="C27" s="50"/>
      <c r="D27" s="50"/>
      <c r="E27" s="52"/>
      <c r="F27" s="51"/>
    </row>
    <row r="28" spans="1:6" ht="18" customHeight="1">
      <c r="A28" s="48">
        <v>23</v>
      </c>
      <c r="B28" s="49"/>
      <c r="C28" s="50"/>
      <c r="D28" s="50"/>
      <c r="E28" s="52"/>
      <c r="F28" s="51"/>
    </row>
    <row r="29" spans="1:6" ht="18" customHeight="1">
      <c r="A29" s="48">
        <v>24</v>
      </c>
      <c r="B29" s="49"/>
      <c r="C29" s="50"/>
      <c r="D29" s="50"/>
      <c r="E29" s="52"/>
      <c r="F29" s="51"/>
    </row>
    <row r="30" spans="1:6" ht="18" customHeight="1">
      <c r="A30" s="48">
        <v>25</v>
      </c>
      <c r="B30" s="49"/>
      <c r="C30" s="50"/>
      <c r="D30" s="50"/>
      <c r="E30" s="52"/>
      <c r="F30" s="51"/>
    </row>
    <row r="31" spans="1:6" ht="18" customHeight="1">
      <c r="A31" s="48">
        <v>26</v>
      </c>
      <c r="B31" s="49"/>
      <c r="C31" s="50"/>
      <c r="D31" s="50"/>
      <c r="E31" s="52"/>
      <c r="F31" s="51"/>
    </row>
    <row r="32" spans="1:6" ht="18" customHeight="1">
      <c r="A32" s="48">
        <v>27</v>
      </c>
      <c r="B32" s="49"/>
      <c r="C32" s="50"/>
      <c r="D32" s="50"/>
      <c r="E32" s="52"/>
      <c r="F32" s="51"/>
    </row>
    <row r="33" spans="1:6" ht="18" customHeight="1">
      <c r="A33" s="48">
        <v>28</v>
      </c>
      <c r="B33" s="49"/>
      <c r="C33" s="50"/>
      <c r="D33" s="50"/>
      <c r="E33" s="52"/>
      <c r="F33" s="51"/>
    </row>
    <row r="34" spans="1:6" ht="18" customHeight="1">
      <c r="A34" s="48">
        <v>29</v>
      </c>
      <c r="B34" s="49"/>
      <c r="C34" s="50"/>
      <c r="D34" s="50"/>
      <c r="E34" s="52"/>
      <c r="F34" s="51"/>
    </row>
    <row r="35" spans="1:6" ht="18" customHeight="1">
      <c r="A35" s="48">
        <v>30</v>
      </c>
      <c r="B35" s="49"/>
      <c r="C35" s="50"/>
      <c r="D35" s="50"/>
      <c r="E35" s="52"/>
      <c r="F35" s="51"/>
    </row>
    <row r="36" spans="1:6" ht="18" customHeight="1">
      <c r="A36" s="48">
        <v>31</v>
      </c>
      <c r="B36" s="49"/>
      <c r="C36" s="50"/>
      <c r="D36" s="50"/>
      <c r="E36" s="52"/>
      <c r="F36" s="51"/>
    </row>
    <row r="37" spans="1:6" ht="18" customHeight="1">
      <c r="A37" s="48">
        <v>32</v>
      </c>
      <c r="B37" s="49"/>
      <c r="C37" s="50"/>
      <c r="D37" s="50"/>
      <c r="E37" s="52"/>
      <c r="F37" s="51"/>
    </row>
    <row r="38" spans="1:6" ht="18" customHeight="1">
      <c r="A38" s="48">
        <v>33</v>
      </c>
      <c r="B38" s="49"/>
      <c r="C38" s="50"/>
      <c r="D38" s="50"/>
      <c r="E38" s="52"/>
      <c r="F38" s="51"/>
    </row>
    <row r="39" spans="1:6" ht="18" customHeight="1">
      <c r="A39" s="48">
        <v>34</v>
      </c>
      <c r="B39" s="49"/>
      <c r="C39" s="50"/>
      <c r="D39" s="50"/>
      <c r="E39" s="52"/>
      <c r="F39" s="51"/>
    </row>
    <row r="40" spans="1:6" ht="18" customHeight="1">
      <c r="A40" s="48">
        <v>35</v>
      </c>
      <c r="B40" s="49"/>
      <c r="C40" s="50"/>
      <c r="D40" s="50"/>
      <c r="E40" s="52"/>
      <c r="F40" s="51"/>
    </row>
    <row r="41" spans="1:6" ht="18" customHeight="1">
      <c r="A41" s="48">
        <v>36</v>
      </c>
      <c r="B41" s="49"/>
      <c r="C41" s="50"/>
      <c r="D41" s="50"/>
      <c r="E41" s="52"/>
      <c r="F41" s="51"/>
    </row>
    <row r="42" spans="1:6" ht="18" customHeight="1">
      <c r="A42" s="48">
        <v>37</v>
      </c>
      <c r="B42" s="49"/>
      <c r="C42" s="50"/>
      <c r="D42" s="50"/>
      <c r="E42" s="52"/>
      <c r="F42" s="51"/>
    </row>
    <row r="43" spans="1:6" ht="18" customHeight="1">
      <c r="A43" s="48">
        <v>38</v>
      </c>
      <c r="B43" s="49"/>
      <c r="C43" s="50"/>
      <c r="D43" s="50"/>
      <c r="E43" s="52"/>
      <c r="F43" s="51"/>
    </row>
    <row r="44" spans="1:6" ht="18" customHeight="1">
      <c r="A44" s="48">
        <v>39</v>
      </c>
      <c r="B44" s="49"/>
      <c r="C44" s="50"/>
      <c r="D44" s="50"/>
      <c r="E44" s="52"/>
      <c r="F44" s="51"/>
    </row>
    <row r="45" spans="1:6" ht="18" customHeight="1">
      <c r="A45" s="48">
        <v>40</v>
      </c>
      <c r="B45" s="49"/>
      <c r="C45" s="50"/>
      <c r="D45" s="50"/>
      <c r="E45" s="52"/>
      <c r="F45" s="51"/>
    </row>
  </sheetData>
  <mergeCells count="5">
    <mergeCell ref="A1:F1"/>
    <mergeCell ref="A2:F2"/>
    <mergeCell ref="A3:F3"/>
    <mergeCell ref="A4:C4"/>
    <mergeCell ref="E4:F4"/>
  </mergeCells>
  <conditionalFormatting sqref="B6:B45">
    <cfRule type="expression" priority="1" dxfId="5" stopIfTrue="1">
      <formula>AND(COUNTIF($B$6:$B$45,B6)&gt;1,NOT(ISBLANK(B6)))</formula>
    </cfRule>
  </conditionalFormatting>
  <printOptions horizontalCentered="1"/>
  <pageMargins left="0.5118110236220472" right="0.11811023622047245" top="0.6692913385826772" bottom="0.5118110236220472" header="0.3937007874015748" footer="0.2755905511811024"/>
  <pageSetup horizontalDpi="300" verticalDpi="300" orientation="portrait" paperSize="9" scale="89"/>
  <headerFooter alignWithMargins="0">
    <oddFooter>&amp;C&amp;P</oddFooter>
  </headerFooter>
  <drawing r:id="rId1"/>
</worksheet>
</file>

<file path=xl/worksheets/sheet7.xml><?xml version="1.0" encoding="utf-8"?>
<worksheet xmlns="http://schemas.openxmlformats.org/spreadsheetml/2006/main" xmlns:r="http://schemas.openxmlformats.org/officeDocument/2006/relationships">
  <dimension ref="A1:P55"/>
  <sheetViews>
    <sheetView zoomScaleSheetLayoutView="100" workbookViewId="0" topLeftCell="A1">
      <selection activeCell="G14" sqref="G14"/>
    </sheetView>
  </sheetViews>
  <sheetFormatPr defaultColWidth="9.125" defaultRowHeight="12.75"/>
  <cols>
    <col min="1" max="1" width="6.00390625" style="9" customWidth="1"/>
    <col min="2" max="2" width="9.125" style="9" customWidth="1"/>
    <col min="3" max="3" width="38.75390625" style="9" customWidth="1"/>
    <col min="4" max="4" width="35.125" style="9" customWidth="1"/>
    <col min="5" max="5" width="3.00390625" style="9" hidden="1" customWidth="1"/>
    <col min="6" max="7" width="13.375" style="9" customWidth="1"/>
    <col min="8" max="8" width="3.00390625" style="9" hidden="1" customWidth="1"/>
    <col min="9" max="16384" width="9.125" style="9" customWidth="1"/>
  </cols>
  <sheetData>
    <row r="1" spans="1:10" ht="15">
      <c r="A1" s="82" t="str">
        <f>'[1]BK-KAPAK'!A2</f>
        <v>Tükiye Atletizm Federasyonu
Kütahya Atletizm İl Temsilciliği</v>
      </c>
      <c r="B1" s="82"/>
      <c r="C1" s="82"/>
      <c r="D1" s="82"/>
      <c r="E1" s="82"/>
      <c r="F1" s="82"/>
      <c r="G1" s="82"/>
      <c r="H1" s="82"/>
      <c r="J1" s="10"/>
    </row>
    <row r="2" spans="1:8" ht="15">
      <c r="A2" s="83" t="str">
        <f>'[1]BK-KAPAK'!B26</f>
        <v>DAĞ KOŞUSU TÜRKİYE ŞAMPİYONASI 
YARIŞMA STATÜSÜ
(BALKAN DAĞ KOŞUSU – AVRUPA DAĞ KOŞUSU  MİLLİ TAKIM SEÇMESİ  )</v>
      </c>
      <c r="B2" s="83"/>
      <c r="C2" s="83"/>
      <c r="D2" s="83"/>
      <c r="E2" s="83"/>
      <c r="F2" s="83"/>
      <c r="G2" s="83"/>
      <c r="H2" s="83"/>
    </row>
    <row r="3" spans="1:9" ht="15">
      <c r="A3" s="84" t="str">
        <f>'[1]BK-KAPAK'!B29</f>
        <v>Kütahya-Gediz</v>
      </c>
      <c r="B3" s="84"/>
      <c r="C3" s="84"/>
      <c r="D3" s="84"/>
      <c r="E3" s="84"/>
      <c r="F3" s="84"/>
      <c r="G3" s="84"/>
      <c r="H3" s="84"/>
      <c r="I3" s="11"/>
    </row>
    <row r="4" spans="1:8" ht="12.75">
      <c r="A4" s="96" t="str">
        <f>'[1]BK-KAPAK'!B28</f>
        <v>Büyük Kadınlar</v>
      </c>
      <c r="B4" s="96"/>
      <c r="C4" s="96"/>
      <c r="D4" s="17" t="str">
        <f>'[1]BK-KAPAK'!B27</f>
        <v>8000 Metre</v>
      </c>
      <c r="E4" s="18"/>
      <c r="F4" s="86">
        <f>'[1]BK-KAPAK'!B30</f>
        <v>41420.42361111111</v>
      </c>
      <c r="G4" s="86"/>
      <c r="H4" s="86"/>
    </row>
    <row r="5" spans="1:16" s="14" customFormat="1" ht="33.75" customHeight="1">
      <c r="A5" s="12" t="s">
        <v>204</v>
      </c>
      <c r="B5" s="97" t="s">
        <v>205</v>
      </c>
      <c r="C5" s="12" t="s">
        <v>207</v>
      </c>
      <c r="D5" s="12" t="s">
        <v>209</v>
      </c>
      <c r="E5" s="12" t="s">
        <v>210</v>
      </c>
      <c r="F5" s="47" t="s">
        <v>206</v>
      </c>
      <c r="G5" s="12" t="s">
        <v>208</v>
      </c>
      <c r="H5" s="13" t="s">
        <v>216</v>
      </c>
      <c r="L5" s="15"/>
      <c r="M5" s="15"/>
      <c r="N5" s="15"/>
      <c r="O5" s="15"/>
      <c r="P5" s="15"/>
    </row>
    <row r="6" spans="1:10" ht="12.75">
      <c r="A6" s="53">
        <v>1</v>
      </c>
      <c r="B6" s="98">
        <v>14</v>
      </c>
      <c r="C6" s="55" t="s">
        <v>126</v>
      </c>
      <c r="D6" s="55" t="s">
        <v>95</v>
      </c>
      <c r="E6" s="56" t="s">
        <v>108</v>
      </c>
      <c r="F6" s="57">
        <v>32426</v>
      </c>
      <c r="G6" s="59">
        <v>4437</v>
      </c>
      <c r="H6" s="16">
        <v>1</v>
      </c>
      <c r="J6" s="10"/>
    </row>
    <row r="7" spans="1:10" ht="12.75">
      <c r="A7" s="53">
        <v>2</v>
      </c>
      <c r="B7" s="98">
        <v>15</v>
      </c>
      <c r="C7" s="55" t="s">
        <v>127</v>
      </c>
      <c r="D7" s="55" t="s">
        <v>128</v>
      </c>
      <c r="E7" s="56">
        <v>0</v>
      </c>
      <c r="F7" s="57">
        <v>33604</v>
      </c>
      <c r="G7" s="59">
        <v>4509</v>
      </c>
      <c r="H7" s="16">
        <v>2</v>
      </c>
      <c r="J7" s="10"/>
    </row>
    <row r="8" spans="1:10" ht="12.75">
      <c r="A8" s="53">
        <v>3</v>
      </c>
      <c r="B8" s="98">
        <v>11</v>
      </c>
      <c r="C8" s="55" t="s">
        <v>120</v>
      </c>
      <c r="D8" s="55" t="s">
        <v>121</v>
      </c>
      <c r="E8" s="56" t="s">
        <v>108</v>
      </c>
      <c r="F8" s="57">
        <v>32246</v>
      </c>
      <c r="G8" s="59">
        <v>4543</v>
      </c>
      <c r="H8" s="16">
        <v>3</v>
      </c>
      <c r="J8" s="10"/>
    </row>
    <row r="9" spans="1:8" ht="12.75">
      <c r="A9" s="53">
        <v>4</v>
      </c>
      <c r="B9" s="98">
        <v>6</v>
      </c>
      <c r="C9" s="55" t="s">
        <v>114</v>
      </c>
      <c r="D9" s="55" t="s">
        <v>115</v>
      </c>
      <c r="E9" s="56" t="s">
        <v>108</v>
      </c>
      <c r="F9" s="57">
        <v>33361</v>
      </c>
      <c r="G9" s="59">
        <v>5303</v>
      </c>
      <c r="H9" s="16">
        <v>4</v>
      </c>
    </row>
    <row r="10" spans="1:8" ht="12.75">
      <c r="A10" s="53">
        <v>5</v>
      </c>
      <c r="B10" s="98">
        <v>2</v>
      </c>
      <c r="C10" s="55" t="s">
        <v>109</v>
      </c>
      <c r="D10" s="55" t="s">
        <v>110</v>
      </c>
      <c r="E10" s="56" t="s">
        <v>108</v>
      </c>
      <c r="F10" s="57">
        <v>34288</v>
      </c>
      <c r="G10" s="59">
        <v>5357</v>
      </c>
      <c r="H10" s="16">
        <v>5</v>
      </c>
    </row>
    <row r="11" spans="1:8" ht="12.75">
      <c r="A11" s="53">
        <v>6</v>
      </c>
      <c r="B11" s="98">
        <v>8</v>
      </c>
      <c r="C11" s="55" t="s">
        <v>117</v>
      </c>
      <c r="D11" s="55" t="s">
        <v>76</v>
      </c>
      <c r="E11" s="56" t="s">
        <v>108</v>
      </c>
      <c r="F11" s="57">
        <v>31413</v>
      </c>
      <c r="G11" s="59">
        <v>5404</v>
      </c>
      <c r="H11" s="16">
        <v>6</v>
      </c>
    </row>
    <row r="12" spans="1:8" ht="12.75">
      <c r="A12" s="53">
        <v>7</v>
      </c>
      <c r="B12" s="98">
        <v>13</v>
      </c>
      <c r="C12" s="55" t="s">
        <v>124</v>
      </c>
      <c r="D12" s="55" t="s">
        <v>125</v>
      </c>
      <c r="E12" s="56" t="s">
        <v>108</v>
      </c>
      <c r="F12" s="57">
        <v>33637</v>
      </c>
      <c r="G12" s="59">
        <v>5437</v>
      </c>
      <c r="H12" s="16">
        <v>7</v>
      </c>
    </row>
    <row r="13" spans="1:8" ht="12.75">
      <c r="A13" s="53">
        <v>8</v>
      </c>
      <c r="B13" s="98">
        <v>51</v>
      </c>
      <c r="C13" s="55" t="s">
        <v>129</v>
      </c>
      <c r="D13" s="55" t="s">
        <v>107</v>
      </c>
      <c r="E13" s="56" t="s">
        <v>130</v>
      </c>
      <c r="F13" s="57">
        <v>35231</v>
      </c>
      <c r="G13" s="59">
        <v>5607</v>
      </c>
      <c r="H13" s="16">
        <v>8</v>
      </c>
    </row>
    <row r="14" spans="1:8" ht="12.75">
      <c r="A14" s="53">
        <v>9</v>
      </c>
      <c r="B14" s="98">
        <v>7</v>
      </c>
      <c r="C14" s="55" t="s">
        <v>116</v>
      </c>
      <c r="D14" s="55" t="s">
        <v>115</v>
      </c>
      <c r="E14" s="56" t="s">
        <v>108</v>
      </c>
      <c r="F14" s="57">
        <v>34193</v>
      </c>
      <c r="G14" s="59"/>
      <c r="H14" s="16">
        <v>9</v>
      </c>
    </row>
    <row r="15" spans="1:8" ht="12.75">
      <c r="A15" s="53">
        <v>10</v>
      </c>
      <c r="B15" s="98">
        <v>4</v>
      </c>
      <c r="C15" s="55" t="s">
        <v>113</v>
      </c>
      <c r="D15" s="55" t="s">
        <v>112</v>
      </c>
      <c r="E15" s="56" t="s">
        <v>108</v>
      </c>
      <c r="F15" s="57">
        <v>33970</v>
      </c>
      <c r="G15" s="59"/>
      <c r="H15" s="16">
        <v>10</v>
      </c>
    </row>
    <row r="16" spans="1:8" ht="12.75">
      <c r="A16" s="53">
        <v>11</v>
      </c>
      <c r="B16" s="98">
        <v>3</v>
      </c>
      <c r="C16" s="55" t="s">
        <v>111</v>
      </c>
      <c r="D16" s="55" t="s">
        <v>112</v>
      </c>
      <c r="E16" s="56" t="s">
        <v>108</v>
      </c>
      <c r="F16" s="57">
        <v>33849</v>
      </c>
      <c r="G16" s="59" t="s">
        <v>103</v>
      </c>
      <c r="H16" s="16" t="s">
        <v>131</v>
      </c>
    </row>
    <row r="17" spans="1:8" ht="18" customHeight="1">
      <c r="A17" s="53">
        <v>12</v>
      </c>
      <c r="B17" s="98">
        <v>1</v>
      </c>
      <c r="C17" s="55" t="s">
        <v>106</v>
      </c>
      <c r="D17" s="55" t="s">
        <v>107</v>
      </c>
      <c r="E17" s="56" t="s">
        <v>108</v>
      </c>
      <c r="F17" s="57">
        <v>32327</v>
      </c>
      <c r="G17" s="59" t="s">
        <v>102</v>
      </c>
      <c r="H17" s="16" t="s">
        <v>131</v>
      </c>
    </row>
    <row r="18" spans="1:8" ht="18" customHeight="1">
      <c r="A18" s="53">
        <v>13</v>
      </c>
      <c r="B18" s="98">
        <v>9</v>
      </c>
      <c r="C18" s="55" t="s">
        <v>118</v>
      </c>
      <c r="D18" s="55" t="s">
        <v>76</v>
      </c>
      <c r="E18" s="56" t="s">
        <v>108</v>
      </c>
      <c r="F18" s="57">
        <v>29550</v>
      </c>
      <c r="G18" s="59" t="s">
        <v>102</v>
      </c>
      <c r="H18" s="16" t="s">
        <v>131</v>
      </c>
    </row>
    <row r="19" spans="1:8" ht="18" customHeight="1">
      <c r="A19" s="53">
        <v>14</v>
      </c>
      <c r="B19" s="98">
        <v>10</v>
      </c>
      <c r="C19" s="55" t="s">
        <v>119</v>
      </c>
      <c r="D19" s="55" t="s">
        <v>76</v>
      </c>
      <c r="E19" s="56" t="s">
        <v>108</v>
      </c>
      <c r="F19" s="57">
        <v>33982</v>
      </c>
      <c r="G19" s="59" t="s">
        <v>102</v>
      </c>
      <c r="H19" s="16" t="s">
        <v>131</v>
      </c>
    </row>
    <row r="20" spans="1:8" ht="18" customHeight="1">
      <c r="A20" s="53">
        <v>15</v>
      </c>
      <c r="B20" s="98">
        <v>12</v>
      </c>
      <c r="C20" s="55" t="s">
        <v>122</v>
      </c>
      <c r="D20" s="55" t="s">
        <v>123</v>
      </c>
      <c r="E20" s="56" t="s">
        <v>108</v>
      </c>
      <c r="F20" s="57">
        <v>32509</v>
      </c>
      <c r="G20" s="59" t="s">
        <v>102</v>
      </c>
      <c r="H20" s="16" t="s">
        <v>131</v>
      </c>
    </row>
    <row r="21" spans="1:8" ht="18" customHeight="1">
      <c r="A21" s="53" t="s">
        <v>132</v>
      </c>
      <c r="B21" s="98"/>
      <c r="C21" s="55" t="s">
        <v>132</v>
      </c>
      <c r="D21" s="55" t="s">
        <v>132</v>
      </c>
      <c r="E21" s="56" t="s">
        <v>132</v>
      </c>
      <c r="F21" s="57" t="s">
        <v>132</v>
      </c>
      <c r="G21" s="59"/>
      <c r="H21" s="16" t="s">
        <v>132</v>
      </c>
    </row>
    <row r="22" spans="1:8" ht="18" customHeight="1">
      <c r="A22" s="53" t="s">
        <v>132</v>
      </c>
      <c r="B22" s="98"/>
      <c r="C22" s="55" t="s">
        <v>132</v>
      </c>
      <c r="D22" s="55" t="s">
        <v>132</v>
      </c>
      <c r="E22" s="56" t="s">
        <v>132</v>
      </c>
      <c r="F22" s="57" t="s">
        <v>132</v>
      </c>
      <c r="G22" s="59"/>
      <c r="H22" s="16" t="s">
        <v>132</v>
      </c>
    </row>
    <row r="23" spans="1:8" ht="18" customHeight="1">
      <c r="A23" s="53" t="s">
        <v>132</v>
      </c>
      <c r="B23" s="98"/>
      <c r="C23" s="55" t="s">
        <v>132</v>
      </c>
      <c r="D23" s="55" t="s">
        <v>132</v>
      </c>
      <c r="E23" s="56" t="s">
        <v>132</v>
      </c>
      <c r="F23" s="57" t="s">
        <v>132</v>
      </c>
      <c r="G23" s="59"/>
      <c r="H23" s="16" t="s">
        <v>132</v>
      </c>
    </row>
    <row r="24" spans="1:8" ht="18" customHeight="1">
      <c r="A24" s="53" t="s">
        <v>132</v>
      </c>
      <c r="B24" s="98"/>
      <c r="C24" s="55" t="s">
        <v>132</v>
      </c>
      <c r="D24" s="55" t="s">
        <v>132</v>
      </c>
      <c r="E24" s="56" t="s">
        <v>132</v>
      </c>
      <c r="F24" s="57" t="s">
        <v>132</v>
      </c>
      <c r="G24" s="59"/>
      <c r="H24" s="16" t="s">
        <v>132</v>
      </c>
    </row>
    <row r="25" spans="1:8" ht="18" customHeight="1">
      <c r="A25" s="53" t="s">
        <v>132</v>
      </c>
      <c r="B25" s="98"/>
      <c r="C25" s="55" t="s">
        <v>132</v>
      </c>
      <c r="D25" s="55" t="s">
        <v>132</v>
      </c>
      <c r="E25" s="56" t="s">
        <v>132</v>
      </c>
      <c r="F25" s="57" t="s">
        <v>132</v>
      </c>
      <c r="G25" s="58"/>
      <c r="H25" s="16" t="s">
        <v>132</v>
      </c>
    </row>
    <row r="26" spans="1:8" ht="18" customHeight="1">
      <c r="A26" s="53" t="s">
        <v>132</v>
      </c>
      <c r="B26" s="98"/>
      <c r="C26" s="55" t="s">
        <v>132</v>
      </c>
      <c r="D26" s="55" t="s">
        <v>132</v>
      </c>
      <c r="E26" s="56" t="s">
        <v>132</v>
      </c>
      <c r="F26" s="57" t="s">
        <v>132</v>
      </c>
      <c r="G26" s="58"/>
      <c r="H26" s="16" t="s">
        <v>132</v>
      </c>
    </row>
    <row r="27" spans="1:8" ht="18" customHeight="1">
      <c r="A27" s="53" t="s">
        <v>132</v>
      </c>
      <c r="B27" s="98"/>
      <c r="C27" s="55" t="s">
        <v>132</v>
      </c>
      <c r="D27" s="55" t="s">
        <v>132</v>
      </c>
      <c r="E27" s="56" t="s">
        <v>132</v>
      </c>
      <c r="F27" s="57" t="s">
        <v>132</v>
      </c>
      <c r="G27" s="58"/>
      <c r="H27" s="16" t="s">
        <v>132</v>
      </c>
    </row>
    <row r="28" spans="1:8" ht="18" customHeight="1">
      <c r="A28" s="53" t="s">
        <v>132</v>
      </c>
      <c r="B28" s="98"/>
      <c r="C28" s="55" t="s">
        <v>132</v>
      </c>
      <c r="D28" s="55" t="s">
        <v>132</v>
      </c>
      <c r="E28" s="56" t="s">
        <v>132</v>
      </c>
      <c r="F28" s="57" t="s">
        <v>132</v>
      </c>
      <c r="G28" s="58"/>
      <c r="H28" s="16" t="s">
        <v>132</v>
      </c>
    </row>
    <row r="29" spans="1:8" ht="18" customHeight="1">
      <c r="A29" s="53" t="s">
        <v>132</v>
      </c>
      <c r="B29" s="98"/>
      <c r="C29" s="55" t="s">
        <v>132</v>
      </c>
      <c r="D29" s="55" t="s">
        <v>132</v>
      </c>
      <c r="E29" s="56" t="s">
        <v>132</v>
      </c>
      <c r="F29" s="57" t="s">
        <v>132</v>
      </c>
      <c r="G29" s="58"/>
      <c r="H29" s="16" t="s">
        <v>132</v>
      </c>
    </row>
    <row r="30" spans="1:8" ht="18" customHeight="1">
      <c r="A30" s="53" t="s">
        <v>132</v>
      </c>
      <c r="B30" s="98"/>
      <c r="C30" s="55" t="s">
        <v>132</v>
      </c>
      <c r="D30" s="55" t="s">
        <v>132</v>
      </c>
      <c r="E30" s="56" t="s">
        <v>132</v>
      </c>
      <c r="F30" s="57" t="s">
        <v>132</v>
      </c>
      <c r="G30" s="58"/>
      <c r="H30" s="16" t="s">
        <v>132</v>
      </c>
    </row>
    <row r="31" spans="1:8" ht="18" customHeight="1">
      <c r="A31" s="53" t="s">
        <v>132</v>
      </c>
      <c r="B31" s="98"/>
      <c r="C31" s="55" t="s">
        <v>132</v>
      </c>
      <c r="D31" s="55" t="s">
        <v>132</v>
      </c>
      <c r="E31" s="56" t="s">
        <v>132</v>
      </c>
      <c r="F31" s="57" t="s">
        <v>132</v>
      </c>
      <c r="G31" s="58"/>
      <c r="H31" s="16" t="s">
        <v>132</v>
      </c>
    </row>
    <row r="32" spans="1:8" ht="18" customHeight="1">
      <c r="A32" s="53" t="s">
        <v>132</v>
      </c>
      <c r="B32" s="98"/>
      <c r="C32" s="55" t="s">
        <v>132</v>
      </c>
      <c r="D32" s="55" t="s">
        <v>132</v>
      </c>
      <c r="E32" s="56" t="s">
        <v>132</v>
      </c>
      <c r="F32" s="57" t="s">
        <v>132</v>
      </c>
      <c r="G32" s="58"/>
      <c r="H32" s="16" t="s">
        <v>132</v>
      </c>
    </row>
    <row r="33" spans="1:8" ht="18" customHeight="1">
      <c r="A33" s="53" t="s">
        <v>132</v>
      </c>
      <c r="B33" s="98"/>
      <c r="C33" s="55" t="s">
        <v>132</v>
      </c>
      <c r="D33" s="55" t="s">
        <v>132</v>
      </c>
      <c r="E33" s="56" t="s">
        <v>132</v>
      </c>
      <c r="F33" s="57" t="s">
        <v>132</v>
      </c>
      <c r="G33" s="58"/>
      <c r="H33" s="16" t="s">
        <v>132</v>
      </c>
    </row>
    <row r="34" spans="1:8" ht="18" customHeight="1">
      <c r="A34" s="53" t="s">
        <v>132</v>
      </c>
      <c r="B34" s="98"/>
      <c r="C34" s="55" t="s">
        <v>132</v>
      </c>
      <c r="D34" s="55" t="s">
        <v>132</v>
      </c>
      <c r="E34" s="56" t="s">
        <v>132</v>
      </c>
      <c r="F34" s="57" t="s">
        <v>132</v>
      </c>
      <c r="G34" s="58"/>
      <c r="H34" s="16" t="s">
        <v>132</v>
      </c>
    </row>
    <row r="35" spans="1:8" ht="18" customHeight="1">
      <c r="A35" s="53" t="s">
        <v>132</v>
      </c>
      <c r="B35" s="98"/>
      <c r="C35" s="55" t="s">
        <v>132</v>
      </c>
      <c r="D35" s="55" t="s">
        <v>132</v>
      </c>
      <c r="E35" s="56" t="s">
        <v>132</v>
      </c>
      <c r="F35" s="57" t="s">
        <v>132</v>
      </c>
      <c r="G35" s="58"/>
      <c r="H35" s="16" t="s">
        <v>132</v>
      </c>
    </row>
    <row r="36" spans="1:8" ht="18" customHeight="1">
      <c r="A36" s="53" t="s">
        <v>132</v>
      </c>
      <c r="B36" s="98"/>
      <c r="C36" s="55" t="s">
        <v>132</v>
      </c>
      <c r="D36" s="55" t="s">
        <v>132</v>
      </c>
      <c r="E36" s="56" t="s">
        <v>132</v>
      </c>
      <c r="F36" s="57" t="s">
        <v>132</v>
      </c>
      <c r="G36" s="58"/>
      <c r="H36" s="16" t="s">
        <v>132</v>
      </c>
    </row>
    <row r="37" spans="1:8" ht="18" customHeight="1">
      <c r="A37" s="53" t="s">
        <v>132</v>
      </c>
      <c r="B37" s="98"/>
      <c r="C37" s="55" t="s">
        <v>132</v>
      </c>
      <c r="D37" s="55" t="s">
        <v>132</v>
      </c>
      <c r="E37" s="56" t="s">
        <v>132</v>
      </c>
      <c r="F37" s="57" t="s">
        <v>132</v>
      </c>
      <c r="G37" s="58"/>
      <c r="H37" s="16" t="s">
        <v>132</v>
      </c>
    </row>
    <row r="38" spans="1:8" ht="18" customHeight="1">
      <c r="A38" s="53" t="s">
        <v>132</v>
      </c>
      <c r="B38" s="98"/>
      <c r="C38" s="55" t="s">
        <v>132</v>
      </c>
      <c r="D38" s="55" t="s">
        <v>132</v>
      </c>
      <c r="E38" s="56" t="s">
        <v>132</v>
      </c>
      <c r="F38" s="57" t="s">
        <v>132</v>
      </c>
      <c r="G38" s="58"/>
      <c r="H38" s="16" t="s">
        <v>132</v>
      </c>
    </row>
    <row r="39" spans="1:8" ht="18" customHeight="1">
      <c r="A39" s="53" t="s">
        <v>132</v>
      </c>
      <c r="B39" s="98"/>
      <c r="C39" s="55" t="s">
        <v>132</v>
      </c>
      <c r="D39" s="55" t="s">
        <v>132</v>
      </c>
      <c r="E39" s="56" t="s">
        <v>132</v>
      </c>
      <c r="F39" s="57" t="s">
        <v>132</v>
      </c>
      <c r="G39" s="58"/>
      <c r="H39" s="16" t="s">
        <v>132</v>
      </c>
    </row>
    <row r="40" spans="1:8" ht="18" customHeight="1">
      <c r="A40" s="53" t="s">
        <v>132</v>
      </c>
      <c r="B40" s="98"/>
      <c r="C40" s="55" t="s">
        <v>132</v>
      </c>
      <c r="D40" s="55" t="s">
        <v>132</v>
      </c>
      <c r="E40" s="56" t="s">
        <v>132</v>
      </c>
      <c r="F40" s="57" t="s">
        <v>132</v>
      </c>
      <c r="G40" s="58"/>
      <c r="H40" s="16" t="s">
        <v>132</v>
      </c>
    </row>
    <row r="41" spans="1:8" ht="18" customHeight="1">
      <c r="A41" s="53" t="s">
        <v>132</v>
      </c>
      <c r="B41" s="98"/>
      <c r="C41" s="55" t="s">
        <v>132</v>
      </c>
      <c r="D41" s="55" t="s">
        <v>132</v>
      </c>
      <c r="E41" s="56" t="s">
        <v>132</v>
      </c>
      <c r="F41" s="57" t="s">
        <v>132</v>
      </c>
      <c r="G41" s="58"/>
      <c r="H41" s="16" t="s">
        <v>132</v>
      </c>
    </row>
    <row r="42" spans="1:8" ht="18" customHeight="1">
      <c r="A42" s="53" t="s">
        <v>132</v>
      </c>
      <c r="B42" s="98"/>
      <c r="C42" s="55" t="s">
        <v>132</v>
      </c>
      <c r="D42" s="55" t="s">
        <v>132</v>
      </c>
      <c r="E42" s="56" t="s">
        <v>132</v>
      </c>
      <c r="F42" s="57" t="s">
        <v>132</v>
      </c>
      <c r="G42" s="58"/>
      <c r="H42" s="16" t="s">
        <v>132</v>
      </c>
    </row>
    <row r="43" spans="1:8" ht="18" customHeight="1">
      <c r="A43" s="53" t="s">
        <v>132</v>
      </c>
      <c r="B43" s="98"/>
      <c r="C43" s="55" t="s">
        <v>132</v>
      </c>
      <c r="D43" s="55" t="s">
        <v>132</v>
      </c>
      <c r="E43" s="56" t="s">
        <v>132</v>
      </c>
      <c r="F43" s="57" t="s">
        <v>132</v>
      </c>
      <c r="G43" s="58"/>
      <c r="H43" s="16" t="s">
        <v>132</v>
      </c>
    </row>
    <row r="44" spans="1:8" ht="18" customHeight="1">
      <c r="A44" s="53" t="s">
        <v>132</v>
      </c>
      <c r="B44" s="98"/>
      <c r="C44" s="55" t="s">
        <v>132</v>
      </c>
      <c r="D44" s="55" t="s">
        <v>132</v>
      </c>
      <c r="E44" s="56" t="s">
        <v>132</v>
      </c>
      <c r="F44" s="57" t="s">
        <v>132</v>
      </c>
      <c r="G44" s="58"/>
      <c r="H44" s="16" t="s">
        <v>132</v>
      </c>
    </row>
    <row r="45" spans="1:8" ht="18" customHeight="1">
      <c r="A45" s="53" t="s">
        <v>132</v>
      </c>
      <c r="B45" s="98"/>
      <c r="C45" s="55" t="s">
        <v>132</v>
      </c>
      <c r="D45" s="55" t="s">
        <v>132</v>
      </c>
      <c r="E45" s="56" t="s">
        <v>132</v>
      </c>
      <c r="F45" s="57" t="s">
        <v>132</v>
      </c>
      <c r="G45" s="58"/>
      <c r="H45" s="16" t="s">
        <v>132</v>
      </c>
    </row>
    <row r="46" spans="1:8" ht="18" customHeight="1">
      <c r="A46" s="53" t="s">
        <v>132</v>
      </c>
      <c r="B46" s="98"/>
      <c r="C46" s="55" t="s">
        <v>132</v>
      </c>
      <c r="D46" s="55" t="s">
        <v>132</v>
      </c>
      <c r="E46" s="56" t="s">
        <v>132</v>
      </c>
      <c r="F46" s="57" t="s">
        <v>132</v>
      </c>
      <c r="G46" s="58"/>
      <c r="H46" s="16" t="s">
        <v>132</v>
      </c>
    </row>
    <row r="47" spans="1:8" ht="18" customHeight="1">
      <c r="A47" s="53" t="s">
        <v>132</v>
      </c>
      <c r="B47" s="98"/>
      <c r="C47" s="55" t="s">
        <v>132</v>
      </c>
      <c r="D47" s="55" t="s">
        <v>132</v>
      </c>
      <c r="E47" s="56" t="s">
        <v>132</v>
      </c>
      <c r="F47" s="57" t="s">
        <v>132</v>
      </c>
      <c r="G47" s="58"/>
      <c r="H47" s="16" t="s">
        <v>132</v>
      </c>
    </row>
    <row r="48" spans="1:8" ht="18" customHeight="1">
      <c r="A48" s="53" t="s">
        <v>132</v>
      </c>
      <c r="B48" s="98"/>
      <c r="C48" s="55" t="s">
        <v>132</v>
      </c>
      <c r="D48" s="55" t="s">
        <v>132</v>
      </c>
      <c r="E48" s="56" t="s">
        <v>132</v>
      </c>
      <c r="F48" s="57" t="s">
        <v>132</v>
      </c>
      <c r="G48" s="58"/>
      <c r="H48" s="16" t="s">
        <v>132</v>
      </c>
    </row>
    <row r="49" spans="1:8" ht="18" customHeight="1">
      <c r="A49" s="53" t="s">
        <v>132</v>
      </c>
      <c r="B49" s="98"/>
      <c r="C49" s="55" t="s">
        <v>132</v>
      </c>
      <c r="D49" s="55" t="s">
        <v>132</v>
      </c>
      <c r="E49" s="56" t="s">
        <v>132</v>
      </c>
      <c r="F49" s="57" t="s">
        <v>132</v>
      </c>
      <c r="G49" s="58"/>
      <c r="H49" s="16" t="s">
        <v>132</v>
      </c>
    </row>
    <row r="50" spans="1:8" ht="18" customHeight="1">
      <c r="A50" s="53" t="s">
        <v>132</v>
      </c>
      <c r="B50" s="98"/>
      <c r="C50" s="55" t="s">
        <v>132</v>
      </c>
      <c r="D50" s="55" t="s">
        <v>132</v>
      </c>
      <c r="E50" s="56" t="s">
        <v>132</v>
      </c>
      <c r="F50" s="57" t="s">
        <v>132</v>
      </c>
      <c r="G50" s="58"/>
      <c r="H50" s="16" t="s">
        <v>132</v>
      </c>
    </row>
    <row r="51" spans="1:8" ht="18" customHeight="1">
      <c r="A51" s="53" t="s">
        <v>132</v>
      </c>
      <c r="B51" s="98"/>
      <c r="C51" s="55" t="s">
        <v>132</v>
      </c>
      <c r="D51" s="55" t="s">
        <v>132</v>
      </c>
      <c r="E51" s="56" t="s">
        <v>132</v>
      </c>
      <c r="F51" s="57" t="s">
        <v>132</v>
      </c>
      <c r="G51" s="58"/>
      <c r="H51" s="16" t="s">
        <v>132</v>
      </c>
    </row>
    <row r="52" spans="1:8" ht="18" customHeight="1">
      <c r="A52" s="53" t="s">
        <v>132</v>
      </c>
      <c r="B52" s="98"/>
      <c r="C52" s="55" t="s">
        <v>132</v>
      </c>
      <c r="D52" s="55" t="s">
        <v>132</v>
      </c>
      <c r="E52" s="56" t="s">
        <v>132</v>
      </c>
      <c r="F52" s="57" t="s">
        <v>132</v>
      </c>
      <c r="G52" s="58"/>
      <c r="H52" s="16" t="s">
        <v>132</v>
      </c>
    </row>
    <row r="53" spans="1:8" ht="18" customHeight="1">
      <c r="A53" s="53" t="s">
        <v>132</v>
      </c>
      <c r="B53" s="98"/>
      <c r="C53" s="55" t="s">
        <v>132</v>
      </c>
      <c r="D53" s="55" t="s">
        <v>132</v>
      </c>
      <c r="E53" s="56" t="s">
        <v>132</v>
      </c>
      <c r="F53" s="57" t="s">
        <v>132</v>
      </c>
      <c r="G53" s="58"/>
      <c r="H53" s="16" t="s">
        <v>132</v>
      </c>
    </row>
    <row r="54" spans="1:8" ht="18" customHeight="1">
      <c r="A54" s="53" t="s">
        <v>132</v>
      </c>
      <c r="B54" s="98"/>
      <c r="C54" s="55" t="s">
        <v>132</v>
      </c>
      <c r="D54" s="55" t="s">
        <v>132</v>
      </c>
      <c r="E54" s="56" t="s">
        <v>132</v>
      </c>
      <c r="F54" s="57" t="s">
        <v>132</v>
      </c>
      <c r="G54" s="58"/>
      <c r="H54" s="16" t="s">
        <v>132</v>
      </c>
    </row>
    <row r="55" spans="1:8" ht="18" customHeight="1">
      <c r="A55" s="53" t="s">
        <v>132</v>
      </c>
      <c r="B55" s="98"/>
      <c r="C55" s="55" t="s">
        <v>132</v>
      </c>
      <c r="D55" s="55" t="s">
        <v>132</v>
      </c>
      <c r="E55" s="56" t="s">
        <v>132</v>
      </c>
      <c r="F55" s="57" t="s">
        <v>132</v>
      </c>
      <c r="G55" s="58"/>
      <c r="H55" s="16" t="s">
        <v>132</v>
      </c>
    </row>
  </sheetData>
  <mergeCells count="5">
    <mergeCell ref="A1:H1"/>
    <mergeCell ref="A2:H2"/>
    <mergeCell ref="A3:H3"/>
    <mergeCell ref="A4:C4"/>
    <mergeCell ref="F4:H4"/>
  </mergeCells>
  <conditionalFormatting sqref="H6:H55">
    <cfRule type="expression" priority="1" dxfId="5" stopIfTrue="1">
      <formula>NOT(ISERROR(SEARCH("$E$7=""F""",H6)))</formula>
    </cfRule>
    <cfRule type="expression" priority="2" dxfId="5" stopIfTrue="1">
      <formula>NOT(ISERROR(SEARCH("F=E7",H6)))</formula>
    </cfRule>
  </conditionalFormatting>
  <conditionalFormatting sqref="B6:B55">
    <cfRule type="expression" priority="3" dxfId="5" stopIfTrue="1">
      <formula>AND(COUNTIF($B$6:$B$55,B6)&gt;1,NOT(ISBLANK(B6)))</formula>
    </cfRule>
  </conditionalFormatting>
  <printOptions horizontalCentered="1"/>
  <pageMargins left="0.55" right="0.2362204724409449" top="0.6299212598425197" bottom="0.4330708661417323" header="0.3937007874015748" footer="0.2362204724409449"/>
  <pageSetup horizontalDpi="300" verticalDpi="300" orientation="portrait" paperSize="9" scale="74"/>
  <headerFooter alignWithMargins="0">
    <oddFooter>&amp;C&amp;P</oddFooter>
  </headerFooter>
  <drawing r:id="rId1"/>
</worksheet>
</file>

<file path=xl/worksheets/sheet8.xml><?xml version="1.0" encoding="utf-8"?>
<worksheet xmlns="http://schemas.openxmlformats.org/spreadsheetml/2006/main" xmlns:r="http://schemas.openxmlformats.org/officeDocument/2006/relationships">
  <dimension ref="A1:E33"/>
  <sheetViews>
    <sheetView zoomScale="110" zoomScaleNormal="110" zoomScaleSheetLayoutView="110" workbookViewId="0" topLeftCell="A25">
      <selection activeCell="B30" sqref="B30:C30"/>
    </sheetView>
  </sheetViews>
  <sheetFormatPr defaultColWidth="9.125" defaultRowHeight="12.75"/>
  <cols>
    <col min="1" max="2" width="30.375" style="1" customWidth="1"/>
    <col min="3" max="3" width="30.875" style="1" customWidth="1"/>
    <col min="4" max="12" width="6.75390625" style="1" customWidth="1"/>
    <col min="13" max="16384" width="9.125" style="1" customWidth="1"/>
  </cols>
  <sheetData>
    <row r="1" spans="1:3" ht="21.75">
      <c r="A1" s="64"/>
      <c r="B1" s="65"/>
      <c r="C1" s="66"/>
    </row>
    <row r="2" spans="1:5" ht="16.5">
      <c r="A2" s="67" t="s">
        <v>187</v>
      </c>
      <c r="B2" s="68"/>
      <c r="C2" s="69"/>
      <c r="D2" s="2"/>
      <c r="E2" s="2"/>
    </row>
    <row r="3" spans="1:5" ht="16.5">
      <c r="A3" s="30"/>
      <c r="B3" s="42"/>
      <c r="C3" s="43"/>
      <c r="D3" s="3"/>
      <c r="E3" s="3"/>
    </row>
    <row r="4" spans="1:3" s="5" customFormat="1" ht="24.75" customHeight="1">
      <c r="A4" s="34"/>
      <c r="B4" s="4"/>
      <c r="C4" s="35"/>
    </row>
    <row r="5" spans="1:3" s="5" customFormat="1" ht="24.75" customHeight="1">
      <c r="A5" s="34"/>
      <c r="B5" s="4"/>
      <c r="C5" s="35"/>
    </row>
    <row r="6" spans="1:3" s="5" customFormat="1" ht="24.75" customHeight="1">
      <c r="A6" s="34"/>
      <c r="B6" s="4"/>
      <c r="C6" s="35"/>
    </row>
    <row r="7" spans="1:3" s="5" customFormat="1" ht="24.75" customHeight="1">
      <c r="A7" s="34"/>
      <c r="B7" s="4"/>
      <c r="C7" s="35"/>
    </row>
    <row r="8" spans="1:3" s="5" customFormat="1" ht="24.75" customHeight="1">
      <c r="A8" s="34"/>
      <c r="B8" s="4"/>
      <c r="C8" s="35"/>
    </row>
    <row r="9" spans="1:3" ht="21.75">
      <c r="A9" s="34"/>
      <c r="B9" s="4"/>
      <c r="C9" s="35"/>
    </row>
    <row r="10" spans="1:3" ht="21.75">
      <c r="A10" s="34"/>
      <c r="B10" s="4"/>
      <c r="C10" s="35"/>
    </row>
    <row r="11" spans="1:3" ht="21.75">
      <c r="A11" s="34"/>
      <c r="B11" s="4"/>
      <c r="C11" s="35"/>
    </row>
    <row r="12" spans="1:3" ht="21.75">
      <c r="A12" s="34"/>
      <c r="B12" s="4"/>
      <c r="C12" s="35"/>
    </row>
    <row r="13" spans="1:3" ht="21.75">
      <c r="A13" s="34"/>
      <c r="B13" s="4"/>
      <c r="C13" s="35"/>
    </row>
    <row r="14" spans="1:3" ht="21.75">
      <c r="A14" s="34"/>
      <c r="B14" s="4"/>
      <c r="C14" s="35"/>
    </row>
    <row r="15" spans="1:3" ht="21.75">
      <c r="A15" s="34"/>
      <c r="B15" s="4"/>
      <c r="C15" s="35"/>
    </row>
    <row r="16" spans="1:3" ht="21.75">
      <c r="A16" s="34"/>
      <c r="B16" s="4"/>
      <c r="C16" s="35"/>
    </row>
    <row r="17" spans="1:3" ht="21.75">
      <c r="A17" s="34"/>
      <c r="B17" s="4"/>
      <c r="C17" s="35"/>
    </row>
    <row r="18" spans="1:3" ht="21.75">
      <c r="A18" s="34"/>
      <c r="B18" s="4"/>
      <c r="C18" s="35"/>
    </row>
    <row r="19" spans="1:3" ht="18" customHeight="1">
      <c r="A19" s="70" t="str">
        <f>B26</f>
        <v>DAĞ KOŞUSU TÜRKİYE ŞAMPİYONASI 
YARIŞMA STATÜSÜ
(BALKAN DAĞ KOŞUSU – AVRUPA DAĞ KOŞUSU  MİLLİ TAKIM SEÇMESİ  )</v>
      </c>
      <c r="B19" s="71"/>
      <c r="C19" s="72"/>
    </row>
    <row r="20" spans="1:3" ht="42" customHeight="1">
      <c r="A20" s="73"/>
      <c r="B20" s="71"/>
      <c r="C20" s="72"/>
    </row>
    <row r="21" spans="1:3" ht="27">
      <c r="A21" s="34"/>
      <c r="B21" s="46" t="str">
        <f>B29</f>
        <v>Kütahya-Gediz</v>
      </c>
      <c r="C21" s="35"/>
    </row>
    <row r="22" spans="1:3" ht="15.75" customHeight="1">
      <c r="A22" s="34"/>
      <c r="B22" s="8"/>
      <c r="C22" s="35"/>
    </row>
    <row r="23" spans="1:3" ht="16.5" customHeight="1">
      <c r="A23" s="34"/>
      <c r="B23" s="8"/>
      <c r="C23" s="35"/>
    </row>
    <row r="24" spans="1:3" ht="21.75">
      <c r="A24" s="34"/>
      <c r="B24" s="8"/>
      <c r="C24" s="35"/>
    </row>
    <row r="25" spans="1:3" ht="21.75">
      <c r="A25" s="36"/>
      <c r="B25" s="6"/>
      <c r="C25" s="37"/>
    </row>
    <row r="26" spans="1:3" ht="25.5" customHeight="1">
      <c r="A26" s="91" t="s">
        <v>211</v>
      </c>
      <c r="B26" s="74" t="s">
        <v>189</v>
      </c>
      <c r="C26" s="75"/>
    </row>
    <row r="27" spans="1:3" ht="25.5" customHeight="1">
      <c r="A27" s="92" t="s">
        <v>212</v>
      </c>
      <c r="B27" s="60" t="s">
        <v>104</v>
      </c>
      <c r="C27" s="61"/>
    </row>
    <row r="28" spans="1:3" ht="25.5" customHeight="1">
      <c r="A28" s="30" t="s">
        <v>213</v>
      </c>
      <c r="B28" s="60" t="s">
        <v>133</v>
      </c>
      <c r="C28" s="61"/>
    </row>
    <row r="29" spans="1:3" ht="25.5" customHeight="1">
      <c r="A29" s="92" t="s">
        <v>214</v>
      </c>
      <c r="B29" s="60" t="s">
        <v>188</v>
      </c>
      <c r="C29" s="61"/>
    </row>
    <row r="30" spans="1:3" ht="25.5" customHeight="1">
      <c r="A30" s="92" t="s">
        <v>215</v>
      </c>
      <c r="B30" s="62">
        <v>41420.430555555555</v>
      </c>
      <c r="C30" s="63"/>
    </row>
    <row r="31" spans="1:3" ht="25.5" customHeight="1">
      <c r="A31" s="93" t="s">
        <v>186</v>
      </c>
      <c r="B31" s="33">
        <f>COUNTA('[2]GENÇ ERKEK-START'!D6:D353)</f>
        <v>62</v>
      </c>
      <c r="C31" s="32"/>
    </row>
    <row r="32" spans="1:3" ht="27.75" customHeight="1">
      <c r="A32" s="92"/>
      <c r="B32" s="7"/>
      <c r="C32" s="38"/>
    </row>
    <row r="33" spans="1:3" ht="33" customHeight="1">
      <c r="A33" s="39"/>
      <c r="B33" s="40"/>
      <c r="C33" s="41"/>
    </row>
  </sheetData>
  <mergeCells count="8">
    <mergeCell ref="B29:C29"/>
    <mergeCell ref="B30:C30"/>
    <mergeCell ref="A1:C1"/>
    <mergeCell ref="A2:C2"/>
    <mergeCell ref="A19:C20"/>
    <mergeCell ref="B26:C26"/>
    <mergeCell ref="B27:C27"/>
    <mergeCell ref="B28:C28"/>
  </mergeCells>
  <printOptions horizontalCentered="1"/>
  <pageMargins left="0.65" right="0.25" top="0.49" bottom="0.27" header="0.31496062992125984" footer="0.17"/>
  <pageSetup horizontalDpi="600" verticalDpi="600" orientation="portrait" paperSize="9" scale="97"/>
  <drawing r:id="rId1"/>
</worksheet>
</file>

<file path=xl/worksheets/sheet9.xml><?xml version="1.0" encoding="utf-8"?>
<worksheet xmlns="http://schemas.openxmlformats.org/spreadsheetml/2006/main" xmlns:r="http://schemas.openxmlformats.org/officeDocument/2006/relationships">
  <dimension ref="A1:L76"/>
  <sheetViews>
    <sheetView zoomScaleSheetLayoutView="100" workbookViewId="0" topLeftCell="A52">
      <selection activeCell="B62" sqref="B62:B67"/>
    </sheetView>
  </sheetViews>
  <sheetFormatPr defaultColWidth="9.125" defaultRowHeight="12.75"/>
  <cols>
    <col min="1" max="1" width="4.25390625" style="19" customWidth="1"/>
    <col min="2" max="2" width="8.00390625" style="19" customWidth="1"/>
    <col min="3" max="4" width="32.375" style="19" customWidth="1"/>
    <col min="5" max="5" width="8.00390625" style="19" hidden="1" customWidth="1"/>
    <col min="6" max="6" width="19.25390625" style="19" customWidth="1"/>
    <col min="7" max="7" width="17.125" style="19" customWidth="1"/>
    <col min="8" max="16384" width="9.125" style="19" customWidth="1"/>
  </cols>
  <sheetData>
    <row r="1" spans="1:6" ht="12.75">
      <c r="A1" s="76" t="str">
        <f>'[2]GE-KAPAK'!A2</f>
        <v>Tükiye Atletizm Federasyonu
Kütahya Atletizm İl Temsilciliği</v>
      </c>
      <c r="B1" s="77"/>
      <c r="C1" s="77"/>
      <c r="D1" s="77"/>
      <c r="E1" s="77"/>
      <c r="F1" s="77"/>
    </row>
    <row r="2" spans="1:6" ht="15">
      <c r="A2" s="94" t="str">
        <f>'[2]GE-KAPAK'!B26</f>
        <v>DAĞ KOŞUSU TÜRKİYE ŞAMPİYONASI 
YARIŞMA STATÜSÜ
(BALKAN DAĞ KOŞUSU – AVRUPA DAĞ KOŞUSU  MİLLİ TAKIM SEÇMESİ  )</v>
      </c>
      <c r="B2" s="94"/>
      <c r="C2" s="94"/>
      <c r="D2" s="94"/>
      <c r="E2" s="94"/>
      <c r="F2" s="94"/>
    </row>
    <row r="3" spans="1:6" ht="15">
      <c r="A3" s="79" t="str">
        <f>'[2]GE-KAPAK'!B29</f>
        <v>Kütahya-Gediz</v>
      </c>
      <c r="B3" s="79"/>
      <c r="C3" s="79"/>
      <c r="D3" s="79"/>
      <c r="E3" s="79"/>
      <c r="F3" s="79"/>
    </row>
    <row r="4" spans="1:6" ht="12.75">
      <c r="A4" s="95" t="str">
        <f>'[2]GE-KAPAK'!B28</f>
        <v>Genç Erkekler</v>
      </c>
      <c r="B4" s="95"/>
      <c r="C4" s="95"/>
      <c r="D4" s="45" t="str">
        <f>'[2]GE-KAPAK'!B27</f>
        <v>8000 Metre</v>
      </c>
      <c r="E4" s="81">
        <f>'[2]GE-KAPAK'!B30</f>
        <v>41420.430555555555</v>
      </c>
      <c r="F4" s="81"/>
    </row>
    <row r="5" spans="1:12" s="20" customFormat="1" ht="31.5" customHeight="1">
      <c r="A5" s="12" t="s">
        <v>204</v>
      </c>
      <c r="B5" s="12" t="s">
        <v>205</v>
      </c>
      <c r="C5" s="12" t="s">
        <v>207</v>
      </c>
      <c r="D5" s="12" t="s">
        <v>209</v>
      </c>
      <c r="E5" s="12" t="s">
        <v>210</v>
      </c>
      <c r="F5" s="47" t="s">
        <v>206</v>
      </c>
      <c r="H5" s="21"/>
      <c r="I5" s="21"/>
      <c r="J5" s="21"/>
      <c r="K5" s="21"/>
      <c r="L5" s="21"/>
    </row>
    <row r="6" spans="1:6" ht="25.5">
      <c r="A6" s="48">
        <v>1</v>
      </c>
      <c r="B6" s="49">
        <v>50</v>
      </c>
      <c r="C6" s="50" t="s">
        <v>134</v>
      </c>
      <c r="D6" s="50" t="s">
        <v>194</v>
      </c>
      <c r="E6" s="52" t="s">
        <v>135</v>
      </c>
      <c r="F6" s="51">
        <v>34755</v>
      </c>
    </row>
    <row r="7" spans="1:6" ht="25.5">
      <c r="A7" s="48">
        <v>2</v>
      </c>
      <c r="B7" s="49">
        <v>51</v>
      </c>
      <c r="C7" s="50" t="s">
        <v>136</v>
      </c>
      <c r="D7" s="50" t="s">
        <v>137</v>
      </c>
      <c r="E7" s="52" t="s">
        <v>135</v>
      </c>
      <c r="F7" s="51">
        <v>35311</v>
      </c>
    </row>
    <row r="8" spans="1:6" ht="25.5">
      <c r="A8" s="48">
        <v>3</v>
      </c>
      <c r="B8" s="49">
        <v>52</v>
      </c>
      <c r="C8" s="50" t="s">
        <v>138</v>
      </c>
      <c r="D8" s="50" t="s">
        <v>137</v>
      </c>
      <c r="E8" s="52" t="s">
        <v>135</v>
      </c>
      <c r="F8" s="51">
        <v>35531</v>
      </c>
    </row>
    <row r="9" spans="1:6" ht="25.5">
      <c r="A9" s="48">
        <v>4</v>
      </c>
      <c r="B9" s="49">
        <v>53</v>
      </c>
      <c r="C9" s="50" t="s">
        <v>139</v>
      </c>
      <c r="D9" s="50" t="s">
        <v>137</v>
      </c>
      <c r="E9" s="52" t="s">
        <v>135</v>
      </c>
      <c r="F9" s="51">
        <v>35065</v>
      </c>
    </row>
    <row r="10" spans="1:6" ht="25.5">
      <c r="A10" s="48">
        <v>5</v>
      </c>
      <c r="B10" s="49">
        <v>54</v>
      </c>
      <c r="C10" s="50" t="s">
        <v>140</v>
      </c>
      <c r="D10" s="50" t="s">
        <v>107</v>
      </c>
      <c r="E10" s="52" t="s">
        <v>135</v>
      </c>
      <c r="F10" s="51">
        <v>34791</v>
      </c>
    </row>
    <row r="11" spans="1:6" ht="25.5">
      <c r="A11" s="48">
        <v>6</v>
      </c>
      <c r="B11" s="49">
        <v>55</v>
      </c>
      <c r="C11" s="50" t="s">
        <v>141</v>
      </c>
      <c r="D11" s="50" t="s">
        <v>199</v>
      </c>
      <c r="E11" s="52" t="s">
        <v>135</v>
      </c>
      <c r="F11" s="51">
        <v>35471</v>
      </c>
    </row>
    <row r="12" spans="1:6" ht="25.5">
      <c r="A12" s="48">
        <v>7</v>
      </c>
      <c r="B12" s="49">
        <v>56</v>
      </c>
      <c r="C12" s="50" t="s">
        <v>142</v>
      </c>
      <c r="D12" s="50" t="s">
        <v>199</v>
      </c>
      <c r="E12" s="52" t="s">
        <v>135</v>
      </c>
      <c r="F12" s="51">
        <v>35180</v>
      </c>
    </row>
    <row r="13" spans="1:6" ht="25.5">
      <c r="A13" s="48">
        <v>8</v>
      </c>
      <c r="B13" s="49">
        <v>57</v>
      </c>
      <c r="C13" s="50" t="s">
        <v>143</v>
      </c>
      <c r="D13" s="50" t="s">
        <v>199</v>
      </c>
      <c r="E13" s="52" t="s">
        <v>135</v>
      </c>
      <c r="F13" s="51">
        <v>35740</v>
      </c>
    </row>
    <row r="14" spans="1:6" ht="25.5">
      <c r="A14" s="48">
        <v>9</v>
      </c>
      <c r="B14" s="49">
        <v>58</v>
      </c>
      <c r="C14" s="50" t="s">
        <v>144</v>
      </c>
      <c r="D14" s="50" t="s">
        <v>199</v>
      </c>
      <c r="E14" s="52" t="s">
        <v>135</v>
      </c>
      <c r="F14" s="51">
        <v>34497</v>
      </c>
    </row>
    <row r="15" spans="1:6" ht="25.5">
      <c r="A15" s="48">
        <v>10</v>
      </c>
      <c r="B15" s="49">
        <v>59</v>
      </c>
      <c r="C15" s="50" t="s">
        <v>145</v>
      </c>
      <c r="D15" s="50" t="s">
        <v>199</v>
      </c>
      <c r="E15" s="52" t="s">
        <v>135</v>
      </c>
      <c r="F15" s="51">
        <v>34648</v>
      </c>
    </row>
    <row r="16" spans="1:6" ht="25.5">
      <c r="A16" s="48">
        <v>11</v>
      </c>
      <c r="B16" s="49">
        <v>60</v>
      </c>
      <c r="C16" s="50" t="s">
        <v>146</v>
      </c>
      <c r="D16" s="50" t="s">
        <v>199</v>
      </c>
      <c r="E16" s="52" t="s">
        <v>135</v>
      </c>
      <c r="F16" s="51">
        <v>35023</v>
      </c>
    </row>
    <row r="17" spans="1:6" ht="18" customHeight="1">
      <c r="A17" s="48">
        <v>12</v>
      </c>
      <c r="B17" s="49">
        <v>61</v>
      </c>
      <c r="C17" s="50" t="s">
        <v>147</v>
      </c>
      <c r="D17" s="50" t="s">
        <v>199</v>
      </c>
      <c r="E17" s="52" t="s">
        <v>135</v>
      </c>
      <c r="F17" s="51">
        <v>34597</v>
      </c>
    </row>
    <row r="18" spans="1:6" ht="18" customHeight="1">
      <c r="A18" s="48">
        <v>13</v>
      </c>
      <c r="B18" s="49">
        <v>62</v>
      </c>
      <c r="C18" s="50" t="s">
        <v>148</v>
      </c>
      <c r="D18" s="50" t="s">
        <v>199</v>
      </c>
      <c r="E18" s="52" t="s">
        <v>135</v>
      </c>
      <c r="F18" s="51">
        <v>35211</v>
      </c>
    </row>
    <row r="19" spans="1:6" ht="18" customHeight="1">
      <c r="A19" s="48">
        <v>14</v>
      </c>
      <c r="B19" s="49">
        <v>63</v>
      </c>
      <c r="C19" s="50" t="s">
        <v>149</v>
      </c>
      <c r="D19" s="50" t="s">
        <v>199</v>
      </c>
      <c r="E19" s="52" t="s">
        <v>135</v>
      </c>
      <c r="F19" s="51">
        <v>34943</v>
      </c>
    </row>
    <row r="20" spans="1:6" ht="18" customHeight="1">
      <c r="A20" s="48">
        <v>15</v>
      </c>
      <c r="B20" s="49">
        <v>64</v>
      </c>
      <c r="C20" s="50" t="s">
        <v>150</v>
      </c>
      <c r="D20" s="50" t="s">
        <v>199</v>
      </c>
      <c r="E20" s="52" t="s">
        <v>135</v>
      </c>
      <c r="F20" s="51">
        <v>34700</v>
      </c>
    </row>
    <row r="21" spans="1:6" ht="18" customHeight="1">
      <c r="A21" s="48">
        <v>16</v>
      </c>
      <c r="B21" s="49">
        <v>65</v>
      </c>
      <c r="C21" s="50" t="s">
        <v>151</v>
      </c>
      <c r="D21" s="50" t="s">
        <v>199</v>
      </c>
      <c r="E21" s="52" t="s">
        <v>135</v>
      </c>
      <c r="F21" s="51">
        <v>34765</v>
      </c>
    </row>
    <row r="22" spans="1:6" ht="18" customHeight="1">
      <c r="A22" s="48">
        <v>17</v>
      </c>
      <c r="B22" s="49">
        <v>67</v>
      </c>
      <c r="C22" s="50" t="s">
        <v>152</v>
      </c>
      <c r="D22" s="50" t="s">
        <v>153</v>
      </c>
      <c r="E22" s="52"/>
      <c r="F22" s="51">
        <v>34731</v>
      </c>
    </row>
    <row r="23" spans="1:6" ht="18" customHeight="1">
      <c r="A23" s="48">
        <v>18</v>
      </c>
      <c r="B23" s="49">
        <v>68</v>
      </c>
      <c r="C23" s="50" t="s">
        <v>154</v>
      </c>
      <c r="D23" s="50" t="s">
        <v>153</v>
      </c>
      <c r="E23" s="52"/>
      <c r="F23" s="51">
        <v>35071</v>
      </c>
    </row>
    <row r="24" spans="1:6" ht="18" customHeight="1">
      <c r="A24" s="48">
        <v>19</v>
      </c>
      <c r="B24" s="49">
        <v>69</v>
      </c>
      <c r="C24" s="50" t="s">
        <v>155</v>
      </c>
      <c r="D24" s="50" t="s">
        <v>156</v>
      </c>
      <c r="E24" s="52" t="s">
        <v>135</v>
      </c>
      <c r="F24" s="51">
        <v>34349</v>
      </c>
    </row>
    <row r="25" spans="1:6" ht="18" customHeight="1">
      <c r="A25" s="48">
        <v>20</v>
      </c>
      <c r="B25" s="49">
        <v>70</v>
      </c>
      <c r="C25" s="50" t="s">
        <v>157</v>
      </c>
      <c r="D25" s="50" t="s">
        <v>158</v>
      </c>
      <c r="E25" s="52" t="s">
        <v>135</v>
      </c>
      <c r="F25" s="51">
        <v>35431</v>
      </c>
    </row>
    <row r="26" spans="1:6" ht="18" customHeight="1">
      <c r="A26" s="48">
        <v>21</v>
      </c>
      <c r="B26" s="49">
        <v>71</v>
      </c>
      <c r="C26" s="50" t="s">
        <v>159</v>
      </c>
      <c r="D26" s="50" t="s">
        <v>70</v>
      </c>
      <c r="E26" s="52" t="s">
        <v>135</v>
      </c>
      <c r="F26" s="51">
        <v>35221</v>
      </c>
    </row>
    <row r="27" spans="1:6" ht="18" customHeight="1">
      <c r="A27" s="48">
        <v>22</v>
      </c>
      <c r="B27" s="49">
        <v>72</v>
      </c>
      <c r="C27" s="50" t="s">
        <v>160</v>
      </c>
      <c r="D27" s="50" t="s">
        <v>70</v>
      </c>
      <c r="E27" s="52" t="s">
        <v>135</v>
      </c>
      <c r="F27" s="51">
        <v>34709</v>
      </c>
    </row>
    <row r="28" spans="1:6" ht="18" customHeight="1">
      <c r="A28" s="48">
        <v>23</v>
      </c>
      <c r="B28" s="49">
        <v>73</v>
      </c>
      <c r="C28" s="50" t="s">
        <v>161</v>
      </c>
      <c r="D28" s="50" t="s">
        <v>70</v>
      </c>
      <c r="E28" s="52" t="s">
        <v>135</v>
      </c>
      <c r="F28" s="51">
        <v>35107</v>
      </c>
    </row>
    <row r="29" spans="1:6" ht="18" customHeight="1">
      <c r="A29" s="48">
        <v>24</v>
      </c>
      <c r="B29" s="49">
        <v>74</v>
      </c>
      <c r="C29" s="50" t="s">
        <v>162</v>
      </c>
      <c r="D29" s="50" t="s">
        <v>70</v>
      </c>
      <c r="E29" s="52" t="s">
        <v>135</v>
      </c>
      <c r="F29" s="51">
        <v>34700</v>
      </c>
    </row>
    <row r="30" spans="1:6" ht="18" customHeight="1">
      <c r="A30" s="48">
        <v>25</v>
      </c>
      <c r="B30" s="49">
        <v>75</v>
      </c>
      <c r="C30" s="50" t="s">
        <v>163</v>
      </c>
      <c r="D30" s="50" t="s">
        <v>164</v>
      </c>
      <c r="E30" s="52" t="s">
        <v>135</v>
      </c>
      <c r="F30" s="51">
        <v>34383</v>
      </c>
    </row>
    <row r="31" spans="1:6" ht="18" customHeight="1">
      <c r="A31" s="48">
        <v>26</v>
      </c>
      <c r="B31" s="49">
        <v>76</v>
      </c>
      <c r="C31" s="50" t="s">
        <v>165</v>
      </c>
      <c r="D31" s="50" t="s">
        <v>72</v>
      </c>
      <c r="E31" s="52" t="s">
        <v>135</v>
      </c>
      <c r="F31" s="51">
        <v>34788</v>
      </c>
    </row>
    <row r="32" spans="1:6" ht="18" customHeight="1">
      <c r="A32" s="48">
        <v>27</v>
      </c>
      <c r="B32" s="49">
        <v>77</v>
      </c>
      <c r="C32" s="50" t="s">
        <v>166</v>
      </c>
      <c r="D32" s="50" t="s">
        <v>72</v>
      </c>
      <c r="E32" s="52" t="s">
        <v>135</v>
      </c>
      <c r="F32" s="51">
        <v>35371</v>
      </c>
    </row>
    <row r="33" spans="1:6" ht="18" customHeight="1">
      <c r="A33" s="48">
        <v>28</v>
      </c>
      <c r="B33" s="49">
        <v>78</v>
      </c>
      <c r="C33" s="50" t="s">
        <v>167</v>
      </c>
      <c r="D33" s="50" t="s">
        <v>72</v>
      </c>
      <c r="E33" s="52" t="s">
        <v>135</v>
      </c>
      <c r="F33" s="51">
        <v>35575</v>
      </c>
    </row>
    <row r="34" spans="1:6" ht="18" customHeight="1">
      <c r="A34" s="48">
        <v>29</v>
      </c>
      <c r="B34" s="49">
        <v>79</v>
      </c>
      <c r="C34" s="50" t="s">
        <v>168</v>
      </c>
      <c r="D34" s="50" t="s">
        <v>72</v>
      </c>
      <c r="E34" s="52" t="s">
        <v>135</v>
      </c>
      <c r="F34" s="51">
        <v>35765</v>
      </c>
    </row>
    <row r="35" spans="1:6" ht="18" customHeight="1">
      <c r="A35" s="48">
        <v>30</v>
      </c>
      <c r="B35" s="49">
        <v>80</v>
      </c>
      <c r="C35" s="50" t="s">
        <v>169</v>
      </c>
      <c r="D35" s="50" t="s">
        <v>72</v>
      </c>
      <c r="E35" s="52" t="s">
        <v>135</v>
      </c>
      <c r="F35" s="51">
        <v>35789</v>
      </c>
    </row>
    <row r="36" spans="1:6" ht="18" customHeight="1">
      <c r="A36" s="48">
        <v>31</v>
      </c>
      <c r="B36" s="49">
        <v>81</v>
      </c>
      <c r="C36" s="50" t="s">
        <v>170</v>
      </c>
      <c r="D36" s="50" t="s">
        <v>115</v>
      </c>
      <c r="E36" s="52" t="s">
        <v>135</v>
      </c>
      <c r="F36" s="51">
        <v>34414</v>
      </c>
    </row>
    <row r="37" spans="1:6" ht="18" customHeight="1">
      <c r="A37" s="48">
        <v>32</v>
      </c>
      <c r="B37" s="49">
        <v>82</v>
      </c>
      <c r="C37" s="50" t="s">
        <v>171</v>
      </c>
      <c r="D37" s="50" t="s">
        <v>172</v>
      </c>
      <c r="E37" s="52" t="s">
        <v>135</v>
      </c>
      <c r="F37" s="51">
        <v>35149</v>
      </c>
    </row>
    <row r="38" spans="1:6" ht="18" customHeight="1">
      <c r="A38" s="48">
        <v>33</v>
      </c>
      <c r="B38" s="49">
        <v>83</v>
      </c>
      <c r="C38" s="50" t="s">
        <v>173</v>
      </c>
      <c r="D38" s="50" t="s">
        <v>172</v>
      </c>
      <c r="E38" s="52" t="s">
        <v>135</v>
      </c>
      <c r="F38" s="51">
        <v>35308</v>
      </c>
    </row>
    <row r="39" spans="1:6" ht="18" customHeight="1">
      <c r="A39" s="48">
        <v>34</v>
      </c>
      <c r="B39" s="49">
        <v>84</v>
      </c>
      <c r="C39" s="50" t="s">
        <v>174</v>
      </c>
      <c r="D39" s="50" t="s">
        <v>172</v>
      </c>
      <c r="E39" s="52" t="s">
        <v>135</v>
      </c>
      <c r="F39" s="51">
        <v>35289</v>
      </c>
    </row>
    <row r="40" spans="1:6" ht="18" customHeight="1">
      <c r="A40" s="48">
        <v>35</v>
      </c>
      <c r="B40" s="49">
        <v>85</v>
      </c>
      <c r="C40" s="50" t="s">
        <v>175</v>
      </c>
      <c r="D40" s="50" t="s">
        <v>74</v>
      </c>
      <c r="E40" s="52" t="s">
        <v>135</v>
      </c>
      <c r="F40" s="51">
        <v>34603</v>
      </c>
    </row>
    <row r="41" spans="1:6" ht="18" customHeight="1">
      <c r="A41" s="48">
        <v>36</v>
      </c>
      <c r="B41" s="49">
        <v>86</v>
      </c>
      <c r="C41" s="50" t="s">
        <v>176</v>
      </c>
      <c r="D41" s="50" t="s">
        <v>74</v>
      </c>
      <c r="E41" s="52" t="s">
        <v>135</v>
      </c>
      <c r="F41" s="51">
        <v>1995</v>
      </c>
    </row>
    <row r="42" spans="1:6" ht="18" customHeight="1">
      <c r="A42" s="48">
        <v>37</v>
      </c>
      <c r="B42" s="49">
        <v>87</v>
      </c>
      <c r="C42" s="50" t="s">
        <v>177</v>
      </c>
      <c r="D42" s="50" t="s">
        <v>74</v>
      </c>
      <c r="E42" s="52" t="s">
        <v>135</v>
      </c>
      <c r="F42" s="51">
        <v>34938</v>
      </c>
    </row>
    <row r="43" spans="1:6" ht="18" customHeight="1">
      <c r="A43" s="48">
        <v>38</v>
      </c>
      <c r="B43" s="49">
        <v>88</v>
      </c>
      <c r="C43" s="50" t="s">
        <v>178</v>
      </c>
      <c r="D43" s="50" t="s">
        <v>74</v>
      </c>
      <c r="E43" s="52" t="s">
        <v>135</v>
      </c>
      <c r="F43" s="51">
        <v>35555</v>
      </c>
    </row>
    <row r="44" spans="1:6" ht="18" customHeight="1">
      <c r="A44" s="48">
        <v>39</v>
      </c>
      <c r="B44" s="49">
        <v>89</v>
      </c>
      <c r="C44" s="50" t="s">
        <v>179</v>
      </c>
      <c r="D44" s="50" t="s">
        <v>180</v>
      </c>
      <c r="E44" s="52" t="s">
        <v>135</v>
      </c>
      <c r="F44" s="51">
        <v>35400</v>
      </c>
    </row>
    <row r="45" spans="1:6" ht="19.5" customHeight="1">
      <c r="A45" s="48">
        <v>40</v>
      </c>
      <c r="B45" s="49">
        <v>90</v>
      </c>
      <c r="C45" s="50" t="s">
        <v>181</v>
      </c>
      <c r="D45" s="50" t="s">
        <v>180</v>
      </c>
      <c r="E45" s="52" t="s">
        <v>135</v>
      </c>
      <c r="F45" s="51">
        <v>35696</v>
      </c>
    </row>
    <row r="46" spans="1:6" ht="19.5" customHeight="1">
      <c r="A46" s="48">
        <v>41</v>
      </c>
      <c r="B46" s="49">
        <v>91</v>
      </c>
      <c r="C46" s="50" t="s">
        <v>0</v>
      </c>
      <c r="D46" s="50" t="s">
        <v>180</v>
      </c>
      <c r="E46" s="52" t="s">
        <v>135</v>
      </c>
      <c r="F46" s="51">
        <v>35560</v>
      </c>
    </row>
    <row r="47" spans="1:6" ht="19.5" customHeight="1">
      <c r="A47" s="48">
        <v>42</v>
      </c>
      <c r="B47" s="49">
        <v>92</v>
      </c>
      <c r="C47" s="50" t="s">
        <v>1</v>
      </c>
      <c r="D47" s="50" t="s">
        <v>76</v>
      </c>
      <c r="E47" s="52" t="s">
        <v>135</v>
      </c>
      <c r="F47" s="51">
        <v>35257</v>
      </c>
    </row>
    <row r="48" spans="1:6" ht="19.5" customHeight="1">
      <c r="A48" s="48">
        <v>43</v>
      </c>
      <c r="B48" s="49">
        <v>93</v>
      </c>
      <c r="C48" s="50" t="s">
        <v>2</v>
      </c>
      <c r="D48" s="50" t="s">
        <v>76</v>
      </c>
      <c r="E48" s="52" t="s">
        <v>135</v>
      </c>
      <c r="F48" s="51">
        <v>34586</v>
      </c>
    </row>
    <row r="49" spans="1:6" ht="19.5" customHeight="1">
      <c r="A49" s="48">
        <v>44</v>
      </c>
      <c r="B49" s="49">
        <v>94</v>
      </c>
      <c r="C49" s="50" t="s">
        <v>3</v>
      </c>
      <c r="D49" s="50" t="s">
        <v>88</v>
      </c>
      <c r="E49" s="52" t="s">
        <v>135</v>
      </c>
      <c r="F49" s="51">
        <v>34700</v>
      </c>
    </row>
    <row r="50" spans="1:6" ht="19.5" customHeight="1">
      <c r="A50" s="48">
        <v>45</v>
      </c>
      <c r="B50" s="49">
        <v>95</v>
      </c>
      <c r="C50" s="50" t="s">
        <v>4</v>
      </c>
      <c r="D50" s="50" t="s">
        <v>90</v>
      </c>
      <c r="E50" s="52" t="s">
        <v>135</v>
      </c>
      <c r="F50" s="51">
        <v>34779</v>
      </c>
    </row>
    <row r="51" spans="1:6" ht="19.5" customHeight="1">
      <c r="A51" s="48">
        <v>46</v>
      </c>
      <c r="B51" s="49">
        <v>96</v>
      </c>
      <c r="C51" s="50" t="s">
        <v>5</v>
      </c>
      <c r="D51" s="50" t="s">
        <v>90</v>
      </c>
      <c r="E51" s="52" t="s">
        <v>135</v>
      </c>
      <c r="F51" s="51">
        <v>35662</v>
      </c>
    </row>
    <row r="52" spans="1:6" ht="19.5" customHeight="1">
      <c r="A52" s="48">
        <v>47</v>
      </c>
      <c r="B52" s="49">
        <v>97</v>
      </c>
      <c r="C52" s="50" t="s">
        <v>6</v>
      </c>
      <c r="D52" s="50" t="s">
        <v>92</v>
      </c>
      <c r="E52" s="52" t="s">
        <v>135</v>
      </c>
      <c r="F52" s="51">
        <v>35125</v>
      </c>
    </row>
    <row r="53" spans="1:6" ht="19.5" customHeight="1">
      <c r="A53" s="48">
        <v>48</v>
      </c>
      <c r="B53" s="49">
        <v>98</v>
      </c>
      <c r="C53" s="50" t="s">
        <v>7</v>
      </c>
      <c r="D53" s="50" t="s">
        <v>92</v>
      </c>
      <c r="E53" s="52" t="s">
        <v>135</v>
      </c>
      <c r="F53" s="51">
        <v>35170</v>
      </c>
    </row>
    <row r="54" spans="1:6" ht="19.5" customHeight="1">
      <c r="A54" s="48">
        <v>49</v>
      </c>
      <c r="B54" s="49">
        <v>99</v>
      </c>
      <c r="C54" s="50" t="s">
        <v>8</v>
      </c>
      <c r="D54" s="50" t="s">
        <v>92</v>
      </c>
      <c r="E54" s="52" t="s">
        <v>135</v>
      </c>
      <c r="F54" s="51">
        <v>35097</v>
      </c>
    </row>
    <row r="55" spans="1:6" ht="19.5" customHeight="1">
      <c r="A55" s="48">
        <v>50</v>
      </c>
      <c r="B55" s="49">
        <v>100</v>
      </c>
      <c r="C55" s="50" t="s">
        <v>9</v>
      </c>
      <c r="D55" s="50" t="s">
        <v>92</v>
      </c>
      <c r="E55" s="52" t="s">
        <v>135</v>
      </c>
      <c r="F55" s="51">
        <v>35475</v>
      </c>
    </row>
    <row r="56" spans="1:6" ht="19.5" customHeight="1">
      <c r="A56" s="48">
        <v>51</v>
      </c>
      <c r="B56" s="49">
        <v>102</v>
      </c>
      <c r="C56" s="50" t="s">
        <v>10</v>
      </c>
      <c r="D56" s="50" t="s">
        <v>92</v>
      </c>
      <c r="E56" s="52" t="s">
        <v>135</v>
      </c>
      <c r="F56" s="51">
        <v>34731</v>
      </c>
    </row>
    <row r="57" spans="1:6" ht="19.5" customHeight="1">
      <c r="A57" s="48">
        <v>52</v>
      </c>
      <c r="B57" s="49">
        <v>103</v>
      </c>
      <c r="C57" s="50" t="s">
        <v>11</v>
      </c>
      <c r="D57" s="50" t="s">
        <v>92</v>
      </c>
      <c r="E57" s="52" t="s">
        <v>135</v>
      </c>
      <c r="F57" s="51">
        <v>35002</v>
      </c>
    </row>
    <row r="58" spans="1:6" ht="19.5" customHeight="1">
      <c r="A58" s="48">
        <v>53</v>
      </c>
      <c r="B58" s="49">
        <v>104</v>
      </c>
      <c r="C58" s="50" t="s">
        <v>12</v>
      </c>
      <c r="D58" s="50" t="s">
        <v>92</v>
      </c>
      <c r="E58" s="52" t="s">
        <v>135</v>
      </c>
      <c r="F58" s="51">
        <v>34856</v>
      </c>
    </row>
    <row r="59" spans="1:6" ht="19.5" customHeight="1">
      <c r="A59" s="48">
        <v>54</v>
      </c>
      <c r="B59" s="49">
        <v>105</v>
      </c>
      <c r="C59" s="50" t="s">
        <v>13</v>
      </c>
      <c r="D59" s="50" t="s">
        <v>92</v>
      </c>
      <c r="E59" s="52" t="s">
        <v>135</v>
      </c>
      <c r="F59" s="51">
        <v>34759</v>
      </c>
    </row>
    <row r="60" spans="1:6" ht="19.5" customHeight="1">
      <c r="A60" s="48">
        <v>55</v>
      </c>
      <c r="B60" s="49">
        <v>106</v>
      </c>
      <c r="C60" s="50" t="s">
        <v>14</v>
      </c>
      <c r="D60" s="50" t="s">
        <v>95</v>
      </c>
      <c r="E60" s="52" t="s">
        <v>135</v>
      </c>
      <c r="F60" s="51">
        <v>34551</v>
      </c>
    </row>
    <row r="61" spans="1:6" ht="21" customHeight="1">
      <c r="A61" s="48">
        <v>56</v>
      </c>
      <c r="B61" s="49">
        <v>107</v>
      </c>
      <c r="C61" s="50" t="s">
        <v>15</v>
      </c>
      <c r="D61" s="50" t="s">
        <v>95</v>
      </c>
      <c r="E61" s="52" t="s">
        <v>135</v>
      </c>
      <c r="F61" s="51">
        <v>34609</v>
      </c>
    </row>
    <row r="62" spans="1:6" ht="21" customHeight="1">
      <c r="A62" s="48">
        <v>57</v>
      </c>
      <c r="B62" s="49">
        <v>108</v>
      </c>
      <c r="C62" s="50" t="s">
        <v>16</v>
      </c>
      <c r="D62" s="50" t="s">
        <v>95</v>
      </c>
      <c r="E62" s="52" t="s">
        <v>135</v>
      </c>
      <c r="F62" s="51">
        <v>35069</v>
      </c>
    </row>
    <row r="63" spans="1:6" ht="21" customHeight="1">
      <c r="A63" s="48">
        <v>58</v>
      </c>
      <c r="B63" s="49">
        <v>109</v>
      </c>
      <c r="C63" s="50" t="s">
        <v>17</v>
      </c>
      <c r="D63" s="50" t="s">
        <v>95</v>
      </c>
      <c r="E63" s="52" t="s">
        <v>135</v>
      </c>
      <c r="F63" s="51">
        <v>34526</v>
      </c>
    </row>
    <row r="64" spans="1:6" ht="21" customHeight="1">
      <c r="A64" s="48">
        <v>59</v>
      </c>
      <c r="B64" s="49">
        <v>110</v>
      </c>
      <c r="C64" s="50" t="s">
        <v>18</v>
      </c>
      <c r="D64" s="50" t="s">
        <v>95</v>
      </c>
      <c r="E64" s="52" t="s">
        <v>135</v>
      </c>
      <c r="F64" s="51">
        <v>35358</v>
      </c>
    </row>
    <row r="65" spans="1:6" ht="21" customHeight="1">
      <c r="A65" s="48">
        <v>60</v>
      </c>
      <c r="B65" s="49">
        <v>111</v>
      </c>
      <c r="C65" s="50" t="s">
        <v>19</v>
      </c>
      <c r="D65" s="50" t="s">
        <v>20</v>
      </c>
      <c r="E65" s="52"/>
      <c r="F65" s="51">
        <v>34486</v>
      </c>
    </row>
    <row r="66" spans="1:6" ht="21" customHeight="1">
      <c r="A66" s="48">
        <v>61</v>
      </c>
      <c r="B66" s="49">
        <v>112</v>
      </c>
      <c r="C66" s="50" t="s">
        <v>21</v>
      </c>
      <c r="D66" s="50" t="s">
        <v>95</v>
      </c>
      <c r="E66" s="52"/>
      <c r="F66" s="51">
        <v>35392</v>
      </c>
    </row>
    <row r="67" spans="1:6" ht="21" customHeight="1">
      <c r="A67" s="48">
        <v>62</v>
      </c>
      <c r="B67" s="49">
        <v>66</v>
      </c>
      <c r="C67" s="50" t="s">
        <v>22</v>
      </c>
      <c r="D67" s="50" t="s">
        <v>199</v>
      </c>
      <c r="E67" s="52"/>
      <c r="F67" s="51"/>
    </row>
    <row r="68" spans="1:6" ht="21" customHeight="1">
      <c r="A68" s="48">
        <v>63</v>
      </c>
      <c r="B68" s="49"/>
      <c r="C68" s="50"/>
      <c r="D68" s="50"/>
      <c r="E68" s="52"/>
      <c r="F68" s="51"/>
    </row>
    <row r="69" spans="1:6" ht="21" customHeight="1">
      <c r="A69" s="48">
        <v>64</v>
      </c>
      <c r="B69" s="49"/>
      <c r="C69" s="50"/>
      <c r="D69" s="50"/>
      <c r="E69" s="52"/>
      <c r="F69" s="51"/>
    </row>
    <row r="70" spans="1:6" ht="21" customHeight="1">
      <c r="A70" s="48">
        <v>65</v>
      </c>
      <c r="B70" s="49"/>
      <c r="C70" s="50"/>
      <c r="D70" s="50"/>
      <c r="E70" s="52"/>
      <c r="F70" s="51"/>
    </row>
    <row r="71" spans="1:6" ht="21" customHeight="1">
      <c r="A71" s="48">
        <v>66</v>
      </c>
      <c r="B71" s="49"/>
      <c r="C71" s="50"/>
      <c r="D71" s="50"/>
      <c r="E71" s="52"/>
      <c r="F71" s="51"/>
    </row>
    <row r="72" spans="1:6" ht="21" customHeight="1">
      <c r="A72" s="48">
        <v>67</v>
      </c>
      <c r="B72" s="49"/>
      <c r="C72" s="50"/>
      <c r="D72" s="50"/>
      <c r="E72" s="52"/>
      <c r="F72" s="51"/>
    </row>
    <row r="73" spans="1:6" ht="21" customHeight="1">
      <c r="A73" s="48">
        <v>68</v>
      </c>
      <c r="B73" s="49"/>
      <c r="C73" s="50"/>
      <c r="D73" s="50"/>
      <c r="E73" s="52"/>
      <c r="F73" s="51"/>
    </row>
    <row r="74" spans="1:6" ht="21" customHeight="1">
      <c r="A74" s="48">
        <v>69</v>
      </c>
      <c r="B74" s="49"/>
      <c r="C74" s="50"/>
      <c r="D74" s="50"/>
      <c r="E74" s="52"/>
      <c r="F74" s="51"/>
    </row>
    <row r="75" spans="1:6" ht="21" customHeight="1">
      <c r="A75" s="48">
        <v>70</v>
      </c>
      <c r="B75" s="49"/>
      <c r="C75" s="50"/>
      <c r="D75" s="50"/>
      <c r="E75" s="52"/>
      <c r="F75" s="51"/>
    </row>
    <row r="76" spans="1:6" ht="21" customHeight="1">
      <c r="A76" s="48">
        <v>71</v>
      </c>
      <c r="B76" s="49"/>
      <c r="C76" s="50"/>
      <c r="D76" s="50"/>
      <c r="E76" s="52"/>
      <c r="F76" s="51"/>
    </row>
    <row r="77" ht="21" customHeight="1"/>
  </sheetData>
  <mergeCells count="5">
    <mergeCell ref="A1:F1"/>
    <mergeCell ref="A2:F2"/>
    <mergeCell ref="A3:F3"/>
    <mergeCell ref="A4:C4"/>
    <mergeCell ref="E4:F4"/>
  </mergeCells>
  <conditionalFormatting sqref="B6:B45">
    <cfRule type="expression" priority="1" dxfId="5" stopIfTrue="1">
      <formula>AND(COUNTIF($B$6:$B$45,B6)&gt;1,NOT(ISBLANK(B6)))</formula>
    </cfRule>
  </conditionalFormatting>
  <conditionalFormatting sqref="B46:B61">
    <cfRule type="expression" priority="2" dxfId="5" stopIfTrue="1">
      <formula>AND(COUNTIF($B$46:$B$61,B46)&gt;1,NOT(ISBLANK(B46)))</formula>
    </cfRule>
  </conditionalFormatting>
  <conditionalFormatting sqref="B62:B66">
    <cfRule type="expression" priority="3" dxfId="5" stopIfTrue="1">
      <formula>AND(COUNTIF($B$62:$B$66,B62)&gt;1,NOT(ISBLANK(B62)))</formula>
    </cfRule>
  </conditionalFormatting>
  <conditionalFormatting sqref="B67:B76">
    <cfRule type="expression" priority="4" dxfId="5" stopIfTrue="1">
      <formula>AND(COUNTIF($B$67:$B$76,B67)&gt;1,NOT(ISBLANK(B67)))</formula>
    </cfRule>
  </conditionalFormatting>
  <printOptions horizontalCentered="1"/>
  <pageMargins left="0.5118110236220472" right="0.11811023622047245" top="0.6692913385826772" bottom="0.5118110236220472" header="0.3937007874015748" footer="0.2755905511811024"/>
  <pageSetup horizontalDpi="600" verticalDpi="600" orientation="portrait" paperSize="9" scale="89"/>
  <headerFooter alignWithMargins="0">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SFERBAY</cp:lastModifiedBy>
  <cp:lastPrinted>2013-05-26T08:58:52Z</cp:lastPrinted>
  <dcterms:created xsi:type="dcterms:W3CDTF">2008-08-11T14:10:37Z</dcterms:created>
  <dcterms:modified xsi:type="dcterms:W3CDTF">2017-10-27T15:38:25Z</dcterms:modified>
  <cp:category/>
  <cp:version/>
  <cp:contentType/>
  <cp:contentStatus/>
</cp:coreProperties>
</file>