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11 YAŞ KIZ-ERKEK" sheetId="1" r:id="rId1"/>
    <sheet name="12 YAŞ KIZ-ERKEK" sheetId="2" r:id="rId2"/>
    <sheet name="13 YAŞ KIZ ERKEK" sheetId="3" r:id="rId3"/>
    <sheet name="14 YAŞ KIZ-ERKEK" sheetId="4" r:id="rId4"/>
  </sheets>
  <externalReferences>
    <externalReference r:id="rId5"/>
    <externalReference r:id="rId6"/>
  </externalReferences>
  <calcPr calcId="152511" calcMode="manual" iterateDelta="1E-4"/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I9" i="1"/>
  <c r="H9" i="1"/>
  <c r="G9" i="1"/>
  <c r="R9" i="1" s="1"/>
  <c r="F9" i="1"/>
  <c r="Q5" i="1" l="1"/>
  <c r="P5" i="1"/>
  <c r="O5" i="1"/>
  <c r="N5" i="1"/>
  <c r="M5" i="1"/>
  <c r="L5" i="1"/>
  <c r="K5" i="1"/>
  <c r="J5" i="1"/>
  <c r="I5" i="1"/>
  <c r="H5" i="1"/>
  <c r="G5" i="1"/>
  <c r="R5" i="1" s="1"/>
  <c r="F5" i="1"/>
  <c r="Q4" i="1"/>
  <c r="P4" i="1"/>
  <c r="O4" i="1"/>
  <c r="N4" i="1"/>
  <c r="M4" i="1"/>
  <c r="L4" i="1"/>
  <c r="K4" i="1"/>
  <c r="J4" i="1"/>
  <c r="I4" i="1"/>
  <c r="H4" i="1"/>
  <c r="G4" i="1"/>
  <c r="R4" i="1" s="1"/>
  <c r="F4" i="1"/>
</calcChain>
</file>

<file path=xl/sharedStrings.xml><?xml version="1.0" encoding="utf-8"?>
<sst xmlns="http://schemas.openxmlformats.org/spreadsheetml/2006/main" count="757" uniqueCount="64">
  <si>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</si>
  <si>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</si>
  <si>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</si>
  <si>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</si>
  <si>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</si>
  <si>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</si>
  <si>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</si>
  <si>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</si>
  <si>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</si>
  <si>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</si>
  <si>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</si>
  <si>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</si>
  <si>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</si>
  <si>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</si>
  <si>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</si>
  <si>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</si>
  <si>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</si>
  <si>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DOĞUM YILI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</si>
  <si>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</si>
  <si>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</si>
  <si>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</si>
  <si>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</si>
  <si>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</si>
  <si>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</si>
  <si>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</si>
  <si>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</si>
  <si>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G</t>
  </si>
  <si>
    <t>NO</t>
  </si>
  <si>
    <t>100 METRE ENGELLİ</t>
  </si>
  <si>
    <t>2000 METRE</t>
  </si>
  <si>
    <t>13 YAŞ KIZLAR (2009)</t>
  </si>
  <si>
    <t>13 YAŞ ERKEKLER (2009)</t>
  </si>
  <si>
    <t>14 YAŞ ERKEKLER (2008)</t>
  </si>
  <si>
    <t>14 YAŞ KIZLAR (2008)</t>
  </si>
  <si>
    <t>EBRAR GÜNEŞ</t>
  </si>
  <si>
    <t>KONYA</t>
  </si>
  <si>
    <t>ZERDA AKYÜZ</t>
  </si>
  <si>
    <t>MUHAMMET NASIH DOLMA</t>
  </si>
  <si>
    <t>AZRA AKDEMİR</t>
  </si>
  <si>
    <t>FATMA NUR ESEN</t>
  </si>
  <si>
    <t>DAMLA YILMAZ</t>
  </si>
  <si>
    <t>CEMİLE SUDE ÖZDEMİR</t>
  </si>
  <si>
    <t>ALİ AKDEMİR</t>
  </si>
  <si>
    <t>BEDİRHAN YILMAZ</t>
  </si>
  <si>
    <t>BURHAN ÇİFCİ</t>
  </si>
  <si>
    <t>NİHAT ARAS ARICI</t>
  </si>
  <si>
    <t>AZRA KARA</t>
  </si>
  <si>
    <t>ELİF BÜLBÜLER</t>
  </si>
  <si>
    <t>ARZU İRGALİ</t>
  </si>
  <si>
    <t>AYAZ BÜLBÜLER</t>
  </si>
  <si>
    <t>FURKAN ÖZÇİÇEK</t>
  </si>
  <si>
    <t>YİLMAZ EREN GOMSU</t>
  </si>
  <si>
    <t>YİĞİT KURT</t>
  </si>
  <si>
    <t>TAHİR KÜÇÜKVAN</t>
  </si>
  <si>
    <t>GÜLİSTAN KARACA</t>
  </si>
  <si>
    <t>HAVVANUR SUDE KOZAN</t>
  </si>
  <si>
    <t>İLAYDA GÜNEŞ</t>
  </si>
  <si>
    <t>OĞUZHAN ZEKİ YEŞİLOBALIGİL</t>
  </si>
  <si>
    <t>SERHAT KAYA</t>
  </si>
  <si>
    <t>MUSTAFA EFE YÜKSEL</t>
  </si>
  <si>
    <t>ALPER EYMEN ECEVİT</t>
  </si>
  <si>
    <t>MERTCAN ELTÜRK</t>
  </si>
  <si>
    <t>OSMAN AVCI</t>
  </si>
  <si>
    <t>MELİH 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</si>
</sst>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\.00"/>
    <numFmt numFmtId="166" formatCode="0\:00\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5</xdr:row>
      <xdr:rowOff>142875</xdr:rowOff>
    </xdr:from>
    <xdr:ext cx="2381" cy="450056"/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6</xdr:row>
      <xdr:rowOff>142875</xdr:rowOff>
    </xdr:from>
    <xdr:ext cx="2381" cy="45117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ONYA\3-11%20YA&#350;%20KIZL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ONYA\4-11%20YA&#350;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EBRAR GÜNEŞ</v>
          </cell>
          <cell r="E8" t="str">
            <v>KONYA</v>
          </cell>
          <cell r="F8">
            <v>906</v>
          </cell>
          <cell r="G8">
            <v>78</v>
          </cell>
        </row>
        <row r="9">
          <cell r="D9" t="str">
            <v>HASRET GÜRBÜZ</v>
          </cell>
          <cell r="E9" t="str">
            <v>KAYSERİ</v>
          </cell>
          <cell r="F9">
            <v>906</v>
          </cell>
          <cell r="G9">
            <v>78</v>
          </cell>
        </row>
        <row r="10">
          <cell r="D10" t="str">
            <v>ADALET ÇİÇEK</v>
          </cell>
          <cell r="E10" t="str">
            <v>KAYSERİ</v>
          </cell>
          <cell r="F10">
            <v>924</v>
          </cell>
          <cell r="G10">
            <v>75</v>
          </cell>
        </row>
        <row r="11">
          <cell r="D11" t="str">
            <v>ECEM ÖZÇELİK</v>
          </cell>
          <cell r="E11" t="str">
            <v>ANKARA</v>
          </cell>
          <cell r="F11">
            <v>933</v>
          </cell>
          <cell r="G11">
            <v>73</v>
          </cell>
        </row>
        <row r="12">
          <cell r="D12" t="str">
            <v>EYLÜL TARAF</v>
          </cell>
          <cell r="E12" t="str">
            <v>KAYSERİ</v>
          </cell>
          <cell r="F12">
            <v>952</v>
          </cell>
          <cell r="G12">
            <v>69</v>
          </cell>
        </row>
        <row r="13">
          <cell r="D13" t="str">
            <v>HİRANUR ATLİHAN</v>
          </cell>
          <cell r="E13" t="str">
            <v>ANKARA</v>
          </cell>
          <cell r="F13">
            <v>954</v>
          </cell>
          <cell r="G13">
            <v>69</v>
          </cell>
        </row>
        <row r="14">
          <cell r="D14" t="str">
            <v>NAZLI GÜLSEREN ÇEVİK</v>
          </cell>
          <cell r="E14" t="str">
            <v>ANKARA</v>
          </cell>
          <cell r="F14">
            <v>955</v>
          </cell>
          <cell r="G14">
            <v>69</v>
          </cell>
        </row>
        <row r="15">
          <cell r="D15" t="str">
            <v>EKİN SARIGİL</v>
          </cell>
          <cell r="E15" t="str">
            <v>ANKARA</v>
          </cell>
          <cell r="F15">
            <v>955</v>
          </cell>
          <cell r="G15">
            <v>69</v>
          </cell>
        </row>
        <row r="16">
          <cell r="D16" t="str">
            <v>NEHİR TARMAN</v>
          </cell>
          <cell r="E16" t="str">
            <v>ANKARA</v>
          </cell>
          <cell r="F16">
            <v>961</v>
          </cell>
          <cell r="G16">
            <v>67</v>
          </cell>
        </row>
        <row r="17">
          <cell r="D17" t="str">
            <v>ZERDA AKYÜZ</v>
          </cell>
          <cell r="E17" t="str">
            <v>KONYA</v>
          </cell>
          <cell r="F17">
            <v>977</v>
          </cell>
          <cell r="G17">
            <v>64</v>
          </cell>
        </row>
        <row r="18">
          <cell r="D18" t="str">
            <v>YAĞMUR AYDIN</v>
          </cell>
          <cell r="E18" t="str">
            <v>KAYSERİ</v>
          </cell>
          <cell r="F18">
            <v>998</v>
          </cell>
          <cell r="G18">
            <v>60</v>
          </cell>
        </row>
        <row r="19">
          <cell r="D19" t="str">
            <v>HAYRÜNNİSA CEYHAN</v>
          </cell>
          <cell r="E19" t="str">
            <v>KAYSERİ</v>
          </cell>
          <cell r="F19">
            <v>1002</v>
          </cell>
          <cell r="G19">
            <v>59</v>
          </cell>
        </row>
        <row r="20">
          <cell r="D20" t="str">
            <v>NİDANUR ÇANKAYA</v>
          </cell>
          <cell r="E20" t="str">
            <v>AKSARAY</v>
          </cell>
          <cell r="F20">
            <v>1087</v>
          </cell>
          <cell r="G20">
            <v>42</v>
          </cell>
        </row>
        <row r="21">
          <cell r="D21" t="str">
            <v>AYŞE RÜVEYDA ÖZDEMİR</v>
          </cell>
          <cell r="E21" t="str">
            <v>KARAMAN</v>
          </cell>
          <cell r="F21" t="str">
            <v>DNS</v>
          </cell>
          <cell r="G21" t="str">
            <v xml:space="preserve"> </v>
          </cell>
        </row>
        <row r="22">
          <cell r="D22" t="str">
            <v>DURU NAR NARÇİÇEK</v>
          </cell>
          <cell r="E22" t="str">
            <v>ANKARA</v>
          </cell>
          <cell r="F22" t="str">
            <v>DNS</v>
          </cell>
          <cell r="G22" t="str">
            <v xml:space="preserve"> </v>
          </cell>
        </row>
        <row r="23">
          <cell r="D23" t="str">
            <v>AYŞE ZÜMRA ÖKSÜZ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ŞÜHEDA SÜRMECİ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ZİŞAN HAKAN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İKRA AYTAN</v>
          </cell>
          <cell r="E26" t="str">
            <v>ANKARA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NEHİR TARMAN</v>
          </cell>
          <cell r="F8" t="str">
            <v>ANKARA</v>
          </cell>
          <cell r="G8" t="str">
            <v>X</v>
          </cell>
          <cell r="H8">
            <v>383</v>
          </cell>
          <cell r="I8">
            <v>396</v>
          </cell>
          <cell r="J8">
            <v>396</v>
          </cell>
          <cell r="K8">
            <v>53</v>
          </cell>
        </row>
        <row r="9">
          <cell r="E9" t="str">
            <v>EYLÜL TARAF</v>
          </cell>
          <cell r="F9" t="str">
            <v>KAYSERİ</v>
          </cell>
          <cell r="G9">
            <v>382</v>
          </cell>
          <cell r="H9">
            <v>384</v>
          </cell>
          <cell r="I9">
            <v>357</v>
          </cell>
          <cell r="J9">
            <v>384</v>
          </cell>
          <cell r="K9">
            <v>49</v>
          </cell>
        </row>
        <row r="10">
          <cell r="E10" t="str">
            <v>ZERDA AKYÜZ</v>
          </cell>
          <cell r="F10" t="str">
            <v>KONYA</v>
          </cell>
          <cell r="G10">
            <v>375</v>
          </cell>
          <cell r="H10">
            <v>364</v>
          </cell>
          <cell r="I10">
            <v>349</v>
          </cell>
          <cell r="J10">
            <v>375</v>
          </cell>
          <cell r="K10">
            <v>47</v>
          </cell>
        </row>
        <row r="11">
          <cell r="E11" t="str">
            <v>ECEM ÖZÇELİK</v>
          </cell>
          <cell r="F11" t="str">
            <v>ANKARA</v>
          </cell>
          <cell r="G11">
            <v>351</v>
          </cell>
          <cell r="H11" t="str">
            <v>X</v>
          </cell>
          <cell r="I11">
            <v>366</v>
          </cell>
          <cell r="J11">
            <v>366</v>
          </cell>
          <cell r="K11">
            <v>44</v>
          </cell>
        </row>
        <row r="12">
          <cell r="E12" t="str">
            <v>EBRAR GÜNEŞ</v>
          </cell>
          <cell r="F12" t="str">
            <v>KONYA</v>
          </cell>
          <cell r="G12">
            <v>345</v>
          </cell>
          <cell r="H12">
            <v>361</v>
          </cell>
          <cell r="I12">
            <v>330</v>
          </cell>
          <cell r="J12">
            <v>361</v>
          </cell>
          <cell r="K12">
            <v>42</v>
          </cell>
        </row>
        <row r="13">
          <cell r="E13" t="str">
            <v>EKİN SARIGİL</v>
          </cell>
          <cell r="F13" t="str">
            <v>ANKARA</v>
          </cell>
          <cell r="G13">
            <v>351</v>
          </cell>
          <cell r="H13">
            <v>360</v>
          </cell>
          <cell r="I13">
            <v>347</v>
          </cell>
          <cell r="J13">
            <v>360</v>
          </cell>
          <cell r="K13">
            <v>42</v>
          </cell>
        </row>
        <row r="14">
          <cell r="E14" t="str">
            <v>ADALET ÇİÇEK</v>
          </cell>
          <cell r="F14" t="str">
            <v>KAYSERİ</v>
          </cell>
          <cell r="G14">
            <v>338</v>
          </cell>
          <cell r="H14" t="str">
            <v>X</v>
          </cell>
          <cell r="I14">
            <v>352</v>
          </cell>
          <cell r="J14">
            <v>352</v>
          </cell>
          <cell r="K14">
            <v>39</v>
          </cell>
        </row>
        <row r="15">
          <cell r="E15" t="str">
            <v>NAZLI GÜLSEREN ÇEVİK</v>
          </cell>
          <cell r="F15" t="str">
            <v>ANKARA</v>
          </cell>
          <cell r="G15" t="str">
            <v>X</v>
          </cell>
          <cell r="H15">
            <v>299</v>
          </cell>
          <cell r="I15">
            <v>344</v>
          </cell>
          <cell r="J15">
            <v>344</v>
          </cell>
          <cell r="K15">
            <v>36</v>
          </cell>
        </row>
        <row r="16">
          <cell r="E16" t="str">
            <v>HİRANUR ATLİHAN</v>
          </cell>
          <cell r="F16" t="str">
            <v>ANKARA</v>
          </cell>
          <cell r="G16">
            <v>341</v>
          </cell>
          <cell r="H16">
            <v>324</v>
          </cell>
          <cell r="I16">
            <v>343</v>
          </cell>
          <cell r="J16">
            <v>343</v>
          </cell>
          <cell r="K16">
            <v>36</v>
          </cell>
        </row>
        <row r="17">
          <cell r="E17" t="str">
            <v>YAĞMUR AYDIN</v>
          </cell>
          <cell r="F17" t="str">
            <v>KAYSERİ</v>
          </cell>
          <cell r="G17" t="str">
            <v>X</v>
          </cell>
          <cell r="H17" t="str">
            <v>X</v>
          </cell>
          <cell r="I17">
            <v>337</v>
          </cell>
          <cell r="J17">
            <v>337</v>
          </cell>
          <cell r="K17">
            <v>34</v>
          </cell>
        </row>
        <row r="18">
          <cell r="E18" t="str">
            <v>HASRET GÜRBÜZ</v>
          </cell>
          <cell r="F18" t="str">
            <v>KAYSERİ</v>
          </cell>
          <cell r="G18">
            <v>328</v>
          </cell>
          <cell r="H18">
            <v>333</v>
          </cell>
          <cell r="I18">
            <v>335</v>
          </cell>
          <cell r="J18">
            <v>335</v>
          </cell>
          <cell r="K18">
            <v>33</v>
          </cell>
        </row>
        <row r="19">
          <cell r="E19" t="str">
            <v>HAYRÜNNİSA CEYHAN</v>
          </cell>
          <cell r="F19" t="str">
            <v>KAYSERİ</v>
          </cell>
          <cell r="G19" t="str">
            <v>X</v>
          </cell>
          <cell r="H19">
            <v>323</v>
          </cell>
          <cell r="I19" t="str">
            <v>X</v>
          </cell>
          <cell r="J19">
            <v>323</v>
          </cell>
          <cell r="K19">
            <v>29</v>
          </cell>
        </row>
        <row r="20">
          <cell r="E20" t="str">
            <v>NİDANUR ÇANKAYA</v>
          </cell>
          <cell r="F20" t="str">
            <v>AKSARAY</v>
          </cell>
          <cell r="G20">
            <v>290</v>
          </cell>
          <cell r="H20">
            <v>291</v>
          </cell>
          <cell r="I20">
            <v>268</v>
          </cell>
          <cell r="J20">
            <v>291</v>
          </cell>
          <cell r="K20">
            <v>20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HASRET GÜRBÜZ</v>
          </cell>
          <cell r="F8" t="str">
            <v>KAYSERİ</v>
          </cell>
          <cell r="G8">
            <v>3020</v>
          </cell>
          <cell r="H8">
            <v>2620</v>
          </cell>
          <cell r="I8">
            <v>3245</v>
          </cell>
          <cell r="J8">
            <v>3245</v>
          </cell>
          <cell r="K8">
            <v>39</v>
          </cell>
        </row>
        <row r="9">
          <cell r="E9" t="str">
            <v>YAĞMUR AYDIN</v>
          </cell>
          <cell r="F9" t="str">
            <v>KAYSERİ</v>
          </cell>
          <cell r="G9">
            <v>3010</v>
          </cell>
          <cell r="H9">
            <v>3109</v>
          </cell>
          <cell r="I9">
            <v>3015</v>
          </cell>
          <cell r="J9">
            <v>3109</v>
          </cell>
          <cell r="K9">
            <v>37</v>
          </cell>
        </row>
        <row r="10">
          <cell r="E10" t="str">
            <v>ZERDA AKYÜZ</v>
          </cell>
          <cell r="F10" t="str">
            <v>KONYA</v>
          </cell>
          <cell r="G10">
            <v>2953</v>
          </cell>
          <cell r="H10">
            <v>2784</v>
          </cell>
          <cell r="I10">
            <v>2922</v>
          </cell>
          <cell r="J10">
            <v>2953</v>
          </cell>
          <cell r="K10">
            <v>34</v>
          </cell>
        </row>
        <row r="11">
          <cell r="E11" t="str">
            <v>EYLÜL TARAF</v>
          </cell>
          <cell r="F11" t="str">
            <v>KAYSERİ</v>
          </cell>
          <cell r="G11">
            <v>2627</v>
          </cell>
          <cell r="H11">
            <v>2312</v>
          </cell>
          <cell r="I11">
            <v>2904</v>
          </cell>
          <cell r="J11">
            <v>2904</v>
          </cell>
          <cell r="K11">
            <v>33</v>
          </cell>
        </row>
        <row r="12">
          <cell r="E12" t="str">
            <v>EBRAR GÜNEŞ</v>
          </cell>
          <cell r="F12" t="str">
            <v>KONYA</v>
          </cell>
          <cell r="G12">
            <v>2876</v>
          </cell>
          <cell r="H12">
            <v>2407</v>
          </cell>
          <cell r="I12">
            <v>2506</v>
          </cell>
          <cell r="J12">
            <v>2876</v>
          </cell>
          <cell r="K12">
            <v>32</v>
          </cell>
        </row>
        <row r="13">
          <cell r="E13" t="str">
            <v>HİRANUR ATLİHAN</v>
          </cell>
          <cell r="F13" t="str">
            <v>ANKARA</v>
          </cell>
          <cell r="G13">
            <v>2265</v>
          </cell>
          <cell r="H13">
            <v>2398</v>
          </cell>
          <cell r="I13">
            <v>2675</v>
          </cell>
          <cell r="J13">
            <v>2675</v>
          </cell>
          <cell r="K13">
            <v>28</v>
          </cell>
        </row>
        <row r="14">
          <cell r="E14" t="str">
            <v>ECEM ÖZÇELİK</v>
          </cell>
          <cell r="F14" t="str">
            <v>ANKARA</v>
          </cell>
          <cell r="G14">
            <v>2365</v>
          </cell>
          <cell r="H14">
            <v>2548</v>
          </cell>
          <cell r="I14">
            <v>2417</v>
          </cell>
          <cell r="J14">
            <v>2548</v>
          </cell>
          <cell r="K14">
            <v>25</v>
          </cell>
        </row>
        <row r="15">
          <cell r="E15" t="str">
            <v>HAYRÜNNİSA CEYHAN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2350</v>
          </cell>
          <cell r="J15">
            <v>2350</v>
          </cell>
          <cell r="K15">
            <v>22</v>
          </cell>
        </row>
        <row r="16">
          <cell r="E16" t="str">
            <v>NEHİR TARMAN</v>
          </cell>
          <cell r="F16" t="str">
            <v>ANKARA</v>
          </cell>
          <cell r="G16">
            <v>2019</v>
          </cell>
          <cell r="H16">
            <v>2236</v>
          </cell>
          <cell r="I16" t="str">
            <v>X</v>
          </cell>
          <cell r="J16">
            <v>2236</v>
          </cell>
          <cell r="K16">
            <v>19</v>
          </cell>
        </row>
        <row r="17">
          <cell r="E17" t="str">
            <v>ADALET ÇİÇEK</v>
          </cell>
          <cell r="F17" t="str">
            <v>KAYSERİ</v>
          </cell>
          <cell r="G17">
            <v>2179</v>
          </cell>
          <cell r="H17">
            <v>716</v>
          </cell>
          <cell r="I17">
            <v>694</v>
          </cell>
          <cell r="J17">
            <v>2179</v>
          </cell>
          <cell r="K17">
            <v>18</v>
          </cell>
        </row>
        <row r="18">
          <cell r="E18" t="str">
            <v>NAZLI GÜLSEREN ÇEVİK</v>
          </cell>
          <cell r="F18" t="str">
            <v>ANKARA</v>
          </cell>
          <cell r="G18">
            <v>2002</v>
          </cell>
          <cell r="H18">
            <v>1094</v>
          </cell>
          <cell r="I18">
            <v>1794</v>
          </cell>
          <cell r="J18">
            <v>2002</v>
          </cell>
          <cell r="K18">
            <v>15</v>
          </cell>
        </row>
        <row r="19">
          <cell r="E19" t="str">
            <v>NİDANUR ÇANKAYA</v>
          </cell>
          <cell r="F19" t="str">
            <v>AKSARAY</v>
          </cell>
          <cell r="G19">
            <v>1637</v>
          </cell>
          <cell r="H19">
            <v>1745</v>
          </cell>
          <cell r="I19">
            <v>1618</v>
          </cell>
          <cell r="J19">
            <v>1745</v>
          </cell>
          <cell r="K19">
            <v>9</v>
          </cell>
        </row>
        <row r="20">
          <cell r="E20" t="str">
            <v>EKİN SARIGİL</v>
          </cell>
          <cell r="F20" t="str">
            <v>ANKARA</v>
          </cell>
          <cell r="G20">
            <v>755</v>
          </cell>
          <cell r="H20">
            <v>954</v>
          </cell>
          <cell r="I20">
            <v>1570</v>
          </cell>
          <cell r="J20">
            <v>1570</v>
          </cell>
          <cell r="K20">
            <v>7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AKİF ÖZTAŞYONAR</v>
          </cell>
          <cell r="E8" t="str">
            <v>ANKARA</v>
          </cell>
          <cell r="F8">
            <v>872</v>
          </cell>
          <cell r="G8">
            <v>71</v>
          </cell>
        </row>
        <row r="9">
          <cell r="D9" t="str">
            <v>SEYHAN TAYYAR</v>
          </cell>
          <cell r="E9" t="str">
            <v>KAYSERİ</v>
          </cell>
          <cell r="F9">
            <v>904</v>
          </cell>
          <cell r="G9">
            <v>65</v>
          </cell>
        </row>
        <row r="10">
          <cell r="D10" t="str">
            <v>MUHAMMET NASIH DOLMA</v>
          </cell>
          <cell r="E10" t="str">
            <v>KONYA</v>
          </cell>
          <cell r="F10">
            <v>916</v>
          </cell>
          <cell r="G10">
            <v>62</v>
          </cell>
        </row>
        <row r="11">
          <cell r="D11" t="str">
            <v>ALİ RIZA ALTINTAŞ</v>
          </cell>
          <cell r="E11" t="str">
            <v>ANKARA</v>
          </cell>
          <cell r="F11">
            <v>918</v>
          </cell>
          <cell r="G11">
            <v>62</v>
          </cell>
        </row>
        <row r="12">
          <cell r="D12" t="str">
            <v>YİGİT EFE UNLU</v>
          </cell>
          <cell r="E12" t="str">
            <v>ANKARA</v>
          </cell>
          <cell r="F12">
            <v>929</v>
          </cell>
          <cell r="G12">
            <v>60</v>
          </cell>
        </row>
        <row r="13">
          <cell r="D13" t="str">
            <v>MUHAMMED EREN ADACI</v>
          </cell>
          <cell r="E13" t="str">
            <v>ANKARA</v>
          </cell>
          <cell r="F13">
            <v>938</v>
          </cell>
          <cell r="G13">
            <v>58</v>
          </cell>
        </row>
        <row r="14">
          <cell r="D14" t="str">
            <v>MUZAFFER EFE ARSLANTEPE</v>
          </cell>
          <cell r="E14" t="str">
            <v>ANKARA</v>
          </cell>
          <cell r="F14">
            <v>960</v>
          </cell>
          <cell r="G14">
            <v>54</v>
          </cell>
        </row>
        <row r="15">
          <cell r="D15" t="str">
            <v>KAYRA EFE BAŞARAN</v>
          </cell>
          <cell r="E15" t="str">
            <v>ANKARA</v>
          </cell>
          <cell r="F15">
            <v>961</v>
          </cell>
          <cell r="G15">
            <v>53</v>
          </cell>
        </row>
        <row r="16">
          <cell r="D16" t="str">
            <v>MEHMET HÜSEYİN GÜNAL</v>
          </cell>
          <cell r="E16" t="str">
            <v>ANKARA</v>
          </cell>
          <cell r="F16">
            <v>964</v>
          </cell>
          <cell r="G16">
            <v>53</v>
          </cell>
        </row>
        <row r="17">
          <cell r="D17" t="str">
            <v>AHMET DEMİR</v>
          </cell>
          <cell r="E17" t="str">
            <v>KAYSERİ</v>
          </cell>
          <cell r="F17">
            <v>978</v>
          </cell>
          <cell r="G17">
            <v>50</v>
          </cell>
        </row>
        <row r="18">
          <cell r="D18" t="str">
            <v>EBUBEKİR İRİZ</v>
          </cell>
          <cell r="E18" t="str">
            <v>KAYSERİ</v>
          </cell>
          <cell r="F18">
            <v>979</v>
          </cell>
          <cell r="G18">
            <v>50</v>
          </cell>
        </row>
        <row r="19">
          <cell r="D19" t="str">
            <v>AHMET SAFA AKÇA</v>
          </cell>
          <cell r="E19" t="str">
            <v>KAYSERİ</v>
          </cell>
          <cell r="F19">
            <v>994</v>
          </cell>
          <cell r="G19">
            <v>47</v>
          </cell>
        </row>
        <row r="20">
          <cell r="D20" t="str">
            <v>METEHAN AKŞAHİN</v>
          </cell>
          <cell r="E20" t="str">
            <v>KAYSERİ</v>
          </cell>
          <cell r="F20">
            <v>996</v>
          </cell>
          <cell r="G20">
            <v>46</v>
          </cell>
        </row>
        <row r="21">
          <cell r="D21" t="str">
            <v>ÇAĞRI AKŞİT</v>
          </cell>
          <cell r="E21" t="str">
            <v>KAYSERİ</v>
          </cell>
          <cell r="F21">
            <v>1033</v>
          </cell>
          <cell r="G21">
            <v>39</v>
          </cell>
        </row>
        <row r="22">
          <cell r="D22" t="str">
            <v>EMİRHAN KIYICI</v>
          </cell>
          <cell r="E22" t="str">
            <v>KARAMAN</v>
          </cell>
          <cell r="F22" t="str">
            <v>DNS</v>
          </cell>
          <cell r="G22" t="str">
            <v xml:space="preserve"> </v>
          </cell>
        </row>
        <row r="23">
          <cell r="D23" t="str">
            <v>EYÜP ENSAR ERTAŞ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MUHAMMED TAHA YASAR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MUHAMMED KEREM AKKUŞ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YİĞİTCAN KIYICI</v>
          </cell>
          <cell r="E26" t="str">
            <v>KARAMAN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5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5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5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5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D8" t="str">
            <v>FURKAN KESER</v>
          </cell>
          <cell r="E8" t="str">
            <v>AKSARAY</v>
          </cell>
          <cell r="F8">
            <v>1318</v>
          </cell>
          <cell r="G8">
            <v>26</v>
          </cell>
        </row>
        <row r="9">
          <cell r="D9" t="str">
            <v>MURAT EFE KAYGUSUZ</v>
          </cell>
          <cell r="E9" t="str">
            <v>AKSARAY</v>
          </cell>
          <cell r="F9">
            <v>1322</v>
          </cell>
          <cell r="G9">
            <v>25</v>
          </cell>
        </row>
        <row r="10">
          <cell r="D10" t="str">
            <v>YUSUF EMİR SAVUR</v>
          </cell>
          <cell r="E10" t="str">
            <v>ADANA</v>
          </cell>
          <cell r="F10" t="str">
            <v>DNS</v>
          </cell>
          <cell r="G10" t="str">
            <v xml:space="preserve">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MEHMET METEHAN ASLAN</v>
          </cell>
          <cell r="E8" t="str">
            <v>AKSARAY</v>
          </cell>
          <cell r="F8">
            <v>22045</v>
          </cell>
          <cell r="G8">
            <v>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ALİ RIZA ALTINTAŞ</v>
          </cell>
          <cell r="F8" t="str">
            <v>ANKARA</v>
          </cell>
          <cell r="G8">
            <v>484</v>
          </cell>
          <cell r="H8">
            <v>405</v>
          </cell>
          <cell r="I8">
            <v>396</v>
          </cell>
          <cell r="J8">
            <v>484</v>
          </cell>
          <cell r="K8">
            <v>61</v>
          </cell>
        </row>
        <row r="9">
          <cell r="E9" t="str">
            <v>AHMET AKİF ÖZTAŞYONAR</v>
          </cell>
          <cell r="F9" t="str">
            <v>ANKARA</v>
          </cell>
          <cell r="G9">
            <v>420</v>
          </cell>
          <cell r="H9">
            <v>437</v>
          </cell>
          <cell r="I9">
            <v>439</v>
          </cell>
          <cell r="J9">
            <v>439</v>
          </cell>
          <cell r="K9">
            <v>49</v>
          </cell>
        </row>
        <row r="10">
          <cell r="E10" t="str">
            <v>MUHAMMET NASIH DOLMA</v>
          </cell>
          <cell r="F10" t="str">
            <v>KONYA</v>
          </cell>
          <cell r="G10">
            <v>418</v>
          </cell>
          <cell r="H10">
            <v>414</v>
          </cell>
          <cell r="I10">
            <v>392</v>
          </cell>
          <cell r="J10">
            <v>418</v>
          </cell>
          <cell r="K10">
            <v>44</v>
          </cell>
        </row>
        <row r="11">
          <cell r="E11" t="str">
            <v>MUHAMMED EREN ADACI</v>
          </cell>
          <cell r="F11" t="str">
            <v>ANKARA</v>
          </cell>
          <cell r="G11">
            <v>393</v>
          </cell>
          <cell r="H11">
            <v>381</v>
          </cell>
          <cell r="I11">
            <v>392</v>
          </cell>
          <cell r="J11">
            <v>393</v>
          </cell>
          <cell r="K11">
            <v>38</v>
          </cell>
        </row>
        <row r="12">
          <cell r="E12" t="str">
            <v>YİGİT EFE UNLU</v>
          </cell>
          <cell r="F12" t="str">
            <v>ANKARA</v>
          </cell>
          <cell r="G12">
            <v>378</v>
          </cell>
          <cell r="H12">
            <v>393</v>
          </cell>
          <cell r="I12">
            <v>380</v>
          </cell>
          <cell r="J12">
            <v>393</v>
          </cell>
          <cell r="K12">
            <v>38</v>
          </cell>
        </row>
        <row r="13">
          <cell r="E13" t="str">
            <v>MURAT EFE KAYGUSUZ</v>
          </cell>
          <cell r="F13" t="str">
            <v>AKSARAY</v>
          </cell>
          <cell r="G13">
            <v>370</v>
          </cell>
          <cell r="H13">
            <v>353</v>
          </cell>
          <cell r="I13">
            <v>386</v>
          </cell>
          <cell r="J13">
            <v>386</v>
          </cell>
          <cell r="K13">
            <v>37</v>
          </cell>
        </row>
        <row r="14">
          <cell r="E14" t="str">
            <v>FURKAN KESER</v>
          </cell>
          <cell r="F14" t="str">
            <v>AKSARAY</v>
          </cell>
          <cell r="G14">
            <v>381</v>
          </cell>
          <cell r="H14">
            <v>383</v>
          </cell>
          <cell r="I14">
            <v>380</v>
          </cell>
          <cell r="J14">
            <v>383</v>
          </cell>
          <cell r="K14">
            <v>36</v>
          </cell>
        </row>
        <row r="15">
          <cell r="E15" t="str">
            <v>MUZAFFER EFE ARSLANTEPE</v>
          </cell>
          <cell r="F15" t="str">
            <v>ANKARA</v>
          </cell>
          <cell r="G15">
            <v>334</v>
          </cell>
          <cell r="H15">
            <v>378</v>
          </cell>
          <cell r="I15">
            <v>358</v>
          </cell>
          <cell r="J15">
            <v>378</v>
          </cell>
          <cell r="K15">
            <v>35</v>
          </cell>
        </row>
        <row r="16">
          <cell r="E16" t="str">
            <v>EBUBEKİR İRİZ</v>
          </cell>
          <cell r="F16" t="str">
            <v>KAYSERİ</v>
          </cell>
          <cell r="G16" t="str">
            <v>X</v>
          </cell>
          <cell r="H16">
            <v>376</v>
          </cell>
          <cell r="I16" t="str">
            <v>X</v>
          </cell>
          <cell r="J16">
            <v>376</v>
          </cell>
          <cell r="K16">
            <v>35</v>
          </cell>
        </row>
        <row r="17">
          <cell r="E17" t="str">
            <v>SEYHAN TAYYAR</v>
          </cell>
          <cell r="F17" t="str">
            <v>KAYSERİ</v>
          </cell>
          <cell r="G17">
            <v>339</v>
          </cell>
          <cell r="H17">
            <v>363</v>
          </cell>
          <cell r="I17">
            <v>376</v>
          </cell>
          <cell r="J17">
            <v>376</v>
          </cell>
          <cell r="K17">
            <v>35</v>
          </cell>
        </row>
        <row r="18">
          <cell r="E18" t="str">
            <v>KAYRA EFE BAŞARAN</v>
          </cell>
          <cell r="F18" t="str">
            <v>ANKARA</v>
          </cell>
          <cell r="G18">
            <v>355</v>
          </cell>
          <cell r="H18">
            <v>361</v>
          </cell>
          <cell r="I18">
            <v>345</v>
          </cell>
          <cell r="J18">
            <v>361</v>
          </cell>
          <cell r="K18">
            <v>32</v>
          </cell>
        </row>
        <row r="19">
          <cell r="E19" t="str">
            <v>AHMET DEMİR</v>
          </cell>
          <cell r="F19" t="str">
            <v>KAYSERİ</v>
          </cell>
          <cell r="G19">
            <v>359</v>
          </cell>
          <cell r="H19">
            <v>342</v>
          </cell>
          <cell r="I19" t="str">
            <v>X</v>
          </cell>
          <cell r="J19">
            <v>359</v>
          </cell>
          <cell r="K19">
            <v>31</v>
          </cell>
        </row>
        <row r="20">
          <cell r="E20" t="str">
            <v>AHMET SAFA AKÇA</v>
          </cell>
          <cell r="F20" t="str">
            <v>KAYSERİ</v>
          </cell>
          <cell r="G20">
            <v>344</v>
          </cell>
          <cell r="H20">
            <v>349</v>
          </cell>
          <cell r="I20">
            <v>340</v>
          </cell>
          <cell r="J20">
            <v>349</v>
          </cell>
          <cell r="K20">
            <v>29</v>
          </cell>
        </row>
        <row r="21">
          <cell r="E21" t="str">
            <v>METEHAN AKŞAHİN</v>
          </cell>
          <cell r="F21" t="str">
            <v>KAYSERİ</v>
          </cell>
          <cell r="G21">
            <v>325</v>
          </cell>
          <cell r="H21">
            <v>339</v>
          </cell>
          <cell r="I21">
            <v>319</v>
          </cell>
          <cell r="J21">
            <v>339</v>
          </cell>
          <cell r="K21">
            <v>28</v>
          </cell>
        </row>
        <row r="22">
          <cell r="E22" t="str">
            <v>MEHMET METEHAN ASLAN</v>
          </cell>
          <cell r="F22" t="str">
            <v>AKSARAY</v>
          </cell>
          <cell r="G22">
            <v>310</v>
          </cell>
          <cell r="H22">
            <v>313</v>
          </cell>
          <cell r="I22">
            <v>296</v>
          </cell>
          <cell r="J22">
            <v>313</v>
          </cell>
          <cell r="K22">
            <v>23</v>
          </cell>
        </row>
        <row r="23">
          <cell r="E23" t="str">
            <v>MEHMET HÜSEYİN GÜNAL</v>
          </cell>
          <cell r="F23" t="str">
            <v>ANKARA</v>
          </cell>
          <cell r="G23">
            <v>303</v>
          </cell>
          <cell r="H23">
            <v>285</v>
          </cell>
          <cell r="I23">
            <v>306</v>
          </cell>
          <cell r="J23">
            <v>306</v>
          </cell>
          <cell r="K23">
            <v>22</v>
          </cell>
        </row>
        <row r="24">
          <cell r="E24" t="str">
            <v>ÇAĞRI AKŞİT</v>
          </cell>
          <cell r="F24" t="str">
            <v>KAYSERİ</v>
          </cell>
          <cell r="G24">
            <v>302</v>
          </cell>
          <cell r="H24">
            <v>279</v>
          </cell>
          <cell r="I24" t="str">
            <v>X</v>
          </cell>
          <cell r="J24">
            <v>302</v>
          </cell>
          <cell r="K24">
            <v>22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MURAT EFE KAYGUSUZ</v>
          </cell>
          <cell r="F8" t="str">
            <v>AKSARAY</v>
          </cell>
          <cell r="G8">
            <v>4007</v>
          </cell>
          <cell r="H8">
            <v>4325</v>
          </cell>
          <cell r="I8">
            <v>4557</v>
          </cell>
          <cell r="J8">
            <v>4557</v>
          </cell>
          <cell r="K8">
            <v>38</v>
          </cell>
        </row>
        <row r="9">
          <cell r="E9" t="str">
            <v>METEHAN AKŞAHİN</v>
          </cell>
          <cell r="F9" t="str">
            <v>KAYSERİ</v>
          </cell>
          <cell r="G9">
            <v>3939</v>
          </cell>
          <cell r="H9">
            <v>4277</v>
          </cell>
          <cell r="I9">
            <v>40.26</v>
          </cell>
          <cell r="J9">
            <v>4277</v>
          </cell>
          <cell r="K9">
            <v>35</v>
          </cell>
        </row>
        <row r="10">
          <cell r="E10" t="str">
            <v>FURKAN KESER</v>
          </cell>
          <cell r="F10" t="str">
            <v>AKSARAY</v>
          </cell>
          <cell r="G10">
            <v>3489</v>
          </cell>
          <cell r="H10">
            <v>3044</v>
          </cell>
          <cell r="I10">
            <v>3853</v>
          </cell>
          <cell r="J10">
            <v>3853</v>
          </cell>
          <cell r="K10">
            <v>29</v>
          </cell>
        </row>
        <row r="11">
          <cell r="E11" t="str">
            <v>AHMET SAFA AKÇA</v>
          </cell>
          <cell r="F11" t="str">
            <v>KAYSERİ</v>
          </cell>
          <cell r="G11">
            <v>3846</v>
          </cell>
          <cell r="H11">
            <v>3540</v>
          </cell>
          <cell r="I11" t="str">
            <v>X</v>
          </cell>
          <cell r="J11">
            <v>3846</v>
          </cell>
          <cell r="K11">
            <v>29</v>
          </cell>
        </row>
        <row r="12">
          <cell r="E12" t="str">
            <v>AHMET AKİF ÖZTAŞYONAR</v>
          </cell>
          <cell r="F12" t="str">
            <v>ANKARA</v>
          </cell>
          <cell r="G12">
            <v>3447</v>
          </cell>
          <cell r="H12">
            <v>3090</v>
          </cell>
          <cell r="I12">
            <v>3805</v>
          </cell>
          <cell r="J12">
            <v>3805</v>
          </cell>
          <cell r="K12">
            <v>29</v>
          </cell>
        </row>
        <row r="13">
          <cell r="E13" t="str">
            <v>MUHAMMED EREN ADACI</v>
          </cell>
          <cell r="F13" t="str">
            <v>ANKARA</v>
          </cell>
          <cell r="G13">
            <v>3474</v>
          </cell>
          <cell r="H13">
            <v>3445</v>
          </cell>
          <cell r="I13">
            <v>3167</v>
          </cell>
          <cell r="J13">
            <v>3474</v>
          </cell>
          <cell r="K13">
            <v>25</v>
          </cell>
        </row>
        <row r="14">
          <cell r="E14" t="str">
            <v>SEYHAN TAYYAR</v>
          </cell>
          <cell r="F14" t="str">
            <v>KAYSERİ</v>
          </cell>
          <cell r="G14">
            <v>2913</v>
          </cell>
          <cell r="H14">
            <v>3410</v>
          </cell>
          <cell r="I14">
            <v>3365</v>
          </cell>
          <cell r="J14">
            <v>3410</v>
          </cell>
          <cell r="K14">
            <v>24</v>
          </cell>
        </row>
        <row r="15">
          <cell r="E15" t="str">
            <v>MEHMET METEHAN ASLAN</v>
          </cell>
          <cell r="F15" t="str">
            <v>AKSARAY</v>
          </cell>
          <cell r="G15">
            <v>3319</v>
          </cell>
          <cell r="H15">
            <v>3361</v>
          </cell>
          <cell r="I15" t="str">
            <v>X</v>
          </cell>
          <cell r="J15">
            <v>3361</v>
          </cell>
          <cell r="K15">
            <v>23</v>
          </cell>
        </row>
        <row r="16">
          <cell r="E16" t="str">
            <v>MEHMET HÜSEYİN GÜNAL</v>
          </cell>
          <cell r="F16" t="str">
            <v>ANKARA</v>
          </cell>
          <cell r="G16">
            <v>2493</v>
          </cell>
          <cell r="H16">
            <v>3192</v>
          </cell>
          <cell r="I16" t="str">
            <v>X</v>
          </cell>
          <cell r="J16">
            <v>3192</v>
          </cell>
          <cell r="K16">
            <v>22</v>
          </cell>
        </row>
        <row r="17">
          <cell r="E17" t="str">
            <v>EBUBEKİR İRİZ</v>
          </cell>
          <cell r="F17" t="str">
            <v>KAYSERİ</v>
          </cell>
          <cell r="G17">
            <v>2881</v>
          </cell>
          <cell r="H17">
            <v>2991</v>
          </cell>
          <cell r="I17">
            <v>2908</v>
          </cell>
          <cell r="J17">
            <v>2991</v>
          </cell>
          <cell r="K17">
            <v>19</v>
          </cell>
        </row>
        <row r="18">
          <cell r="E18" t="str">
            <v>YİGİT EFE UNLU</v>
          </cell>
          <cell r="F18" t="str">
            <v>ANKARA</v>
          </cell>
          <cell r="G18">
            <v>2248</v>
          </cell>
          <cell r="H18">
            <v>2570</v>
          </cell>
          <cell r="I18">
            <v>2580</v>
          </cell>
          <cell r="J18">
            <v>2580</v>
          </cell>
          <cell r="K18">
            <v>15</v>
          </cell>
        </row>
        <row r="19">
          <cell r="E19" t="str">
            <v>ALİ RIZA ALTINTAŞ</v>
          </cell>
          <cell r="F19" t="str">
            <v>ANKARA</v>
          </cell>
          <cell r="G19">
            <v>1156</v>
          </cell>
          <cell r="H19">
            <v>2213</v>
          </cell>
          <cell r="I19">
            <v>2528</v>
          </cell>
          <cell r="J19">
            <v>2528</v>
          </cell>
          <cell r="K19">
            <v>14</v>
          </cell>
        </row>
        <row r="20">
          <cell r="E20" t="str">
            <v>KAYRA EFE BAŞARAN</v>
          </cell>
          <cell r="F20" t="str">
            <v>ANKARA</v>
          </cell>
          <cell r="G20" t="str">
            <v>X</v>
          </cell>
          <cell r="H20">
            <v>2487</v>
          </cell>
          <cell r="I20" t="str">
            <v>X</v>
          </cell>
          <cell r="J20">
            <v>2487</v>
          </cell>
          <cell r="K20">
            <v>14</v>
          </cell>
        </row>
        <row r="21">
          <cell r="E21" t="str">
            <v>MUZAFFER EFE ARSLANTEPE</v>
          </cell>
          <cell r="F21" t="str">
            <v>ANKARA</v>
          </cell>
          <cell r="G21">
            <v>2400</v>
          </cell>
          <cell r="H21" t="str">
            <v>X</v>
          </cell>
          <cell r="I21">
            <v>2432</v>
          </cell>
          <cell r="J21">
            <v>2432</v>
          </cell>
          <cell r="K21">
            <v>13</v>
          </cell>
        </row>
        <row r="22">
          <cell r="E22" t="str">
            <v>ÇAĞRI AKŞİT</v>
          </cell>
          <cell r="F22" t="str">
            <v>KAYSERİ</v>
          </cell>
          <cell r="G22" t="str">
            <v>X</v>
          </cell>
          <cell r="H22" t="str">
            <v>X</v>
          </cell>
          <cell r="I22">
            <v>2209</v>
          </cell>
          <cell r="J22">
            <v>2209</v>
          </cell>
          <cell r="K22">
            <v>11</v>
          </cell>
        </row>
        <row r="23">
          <cell r="E23" t="str">
            <v>AHMET DEMİR</v>
          </cell>
          <cell r="F23" t="str">
            <v>KAYSERİ</v>
          </cell>
          <cell r="G23">
            <v>1949</v>
          </cell>
          <cell r="H23">
            <v>1835</v>
          </cell>
          <cell r="I23">
            <v>2081</v>
          </cell>
          <cell r="J23">
            <v>2081</v>
          </cell>
          <cell r="K23">
            <v>10</v>
          </cell>
        </row>
        <row r="24">
          <cell r="E24" t="str">
            <v>MUHAMMET NASIH DOLMA</v>
          </cell>
          <cell r="F24" t="str">
            <v>KONYA</v>
          </cell>
          <cell r="G24">
            <v>415</v>
          </cell>
          <cell r="H24">
            <v>1678</v>
          </cell>
          <cell r="I24" t="str">
            <v>X</v>
          </cell>
          <cell r="J24">
            <v>1678</v>
          </cell>
          <cell r="K24">
            <v>6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85" zoomScaleNormal="85" workbookViewId="0">
      <selection sqref="A1:XFD1048576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6.7109375" bestFit="1" customWidth="1"/>
    <col min="5" max="5" width="10.425781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8554687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8" customHeight="1" x14ac:dyDescent="0.25">
      <c r="A2" s="23" t="s">
        <v>0</v>
      </c>
      <c r="B2" s="28"/>
      <c r="C2" s="28" t="s">
        <v>1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6</v>
      </c>
      <c r="K2" s="21"/>
      <c r="L2" s="19" t="s">
        <v>7</v>
      </c>
      <c r="M2" s="20"/>
      <c r="N2" s="21" t="s">
        <v>8</v>
      </c>
      <c r="O2" s="21"/>
      <c r="P2" s="19" t="s">
        <v>9</v>
      </c>
      <c r="Q2" s="20"/>
      <c r="R2" s="22" t="s">
        <v>10</v>
      </c>
    </row>
    <row r="3" spans="1:18" ht="15" customHeight="1" x14ac:dyDescent="0.25">
      <c r="A3" s="23"/>
      <c r="B3" s="29"/>
      <c r="C3" s="29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22"/>
    </row>
    <row r="4" spans="1:18" ht="20.25" x14ac:dyDescent="0.25">
      <c r="A4" s="3">
        <v>1</v>
      </c>
      <c r="B4" s="4">
        <v>626</v>
      </c>
      <c r="C4" s="5">
        <v>40570</v>
      </c>
      <c r="D4" s="6" t="s">
        <v>34</v>
      </c>
      <c r="E4" s="6" t="s">
        <v>35</v>
      </c>
      <c r="F4" s="7">
        <f>IF(ISERROR(VLOOKUP(D4,'[1]60m'!$D$8:$F$1000,3,0)),"",(VLOOKUP(D4,'[1]60m'!$D$8:$F$1000,3,0)))</f>
        <v>906</v>
      </c>
      <c r="G4" s="8">
        <f>IF(ISERROR(VLOOKUP(D4,'[1]60m'!$D$8:$G$1000,4,0)),"",(VLOOKUP(D4,'[1]60m'!$D$8:$G$1000,4,0)))</f>
        <v>78</v>
      </c>
      <c r="H4" s="7" t="str">
        <f>IF(ISERROR(VLOOKUP(D4,'[1]80m'!$D$8:$F$983,3,0)),"",(VLOOKUP(D4,'[1]80m'!$D$8:$H$986,3,0)))</f>
        <v/>
      </c>
      <c r="I4" s="9" t="str">
        <f>IF(ISERROR(VLOOKUP(D4,'[1]80m'!$D$8:$G$983,4,0)),"",(VLOOKUP(D4,'[1]80m'!$D$8:$G$983,4,0)))</f>
        <v/>
      </c>
      <c r="J4" s="10" t="str">
        <f>IF(ISERROR(VLOOKUP(D4,'[1]600m'!$D$8:$F$991,3,0)),"",(VLOOKUP(D4,'[1]600m'!$D$8:$H$991,3,0)))</f>
        <v/>
      </c>
      <c r="K4" s="8" t="str">
        <f>IF(ISERROR(VLOOKUP(D4,'[1]600m'!$D$8:$G$991,4,0)),"",(VLOOKUP(D4,'[1]600m'!$D$8:$G$991,4,0)))</f>
        <v/>
      </c>
      <c r="L4" s="7">
        <f>IF(ISERROR(VLOOKUP(D4,[1]Uzun!$E$8:$J$1014,6,0)),"",(VLOOKUP(D4,[1]Uzun!$E$8:$J$1014,6,0)))</f>
        <v>361</v>
      </c>
      <c r="M4" s="8">
        <f>IF(ISERROR(VLOOKUP(D4,[1]Uzun!$E$8:$K$1014,7,0)),"",(VLOOKUP(D4,[1]Uzun!$E$8:$K$994,7,0)))</f>
        <v>42</v>
      </c>
      <c r="N4" s="7" t="str">
        <f>IF(ISERROR(VLOOKUP(D4,[1]Yüksek!$E$8:$BR$1000,63,0)),"",(VLOOKUP(D4,[1]Yüksek!$E$8:$BR$1000,63,0)))</f>
        <v/>
      </c>
      <c r="O4" s="9" t="str">
        <f>IF(ISERROR(VLOOKUP(D4,[1]Yüksek!$E$8:$BS$1000,64,0)),"",(VLOOKUP(D4,[1]Yüksek!$E$8:$BS$1000,64,0)))</f>
        <v/>
      </c>
      <c r="P4" s="11">
        <f>IF(ISERROR(VLOOKUP(D4,[1]fırlatma!$E$8:$J$1000,6,0)),"",(VLOOKUP(D4,[1]fırlatma!$E$8:$J$1000,6,0)))</f>
        <v>2876</v>
      </c>
      <c r="Q4" s="12">
        <f>IF(ISERROR(VLOOKUP(D4,[1]fırlatma!$E$8:$K$1000,7,0)),"",(VLOOKUP(D4,[1]fırlatma!$E$8:$K$1000,7,0)))</f>
        <v>32</v>
      </c>
      <c r="R4" s="13">
        <f t="shared" ref="R4:R5" si="0">SUM(G4,O4,M4,I4,K4,Q4)</f>
        <v>152</v>
      </c>
    </row>
    <row r="5" spans="1:18" ht="20.25" x14ac:dyDescent="0.25">
      <c r="A5" s="3">
        <v>2</v>
      </c>
      <c r="B5" s="4">
        <v>642</v>
      </c>
      <c r="C5" s="5">
        <v>40679</v>
      </c>
      <c r="D5" s="6" t="s">
        <v>36</v>
      </c>
      <c r="E5" s="6" t="s">
        <v>35</v>
      </c>
      <c r="F5" s="7">
        <f>IF(ISERROR(VLOOKUP(D5,'[1]60m'!$D$8:$F$1000,3,0)),"",(VLOOKUP(D5,'[1]60m'!$D$8:$F$1000,3,0)))</f>
        <v>977</v>
      </c>
      <c r="G5" s="8">
        <f>IF(ISERROR(VLOOKUP(D5,'[1]60m'!$D$8:$G$1000,4,0)),"",(VLOOKUP(D5,'[1]60m'!$D$8:$G$1000,4,0)))</f>
        <v>64</v>
      </c>
      <c r="H5" s="7" t="str">
        <f>IF(ISERROR(VLOOKUP(D5,'[1]80m'!$D$8:$F$983,3,0)),"",(VLOOKUP(D5,'[1]80m'!$D$8:$H$986,3,0)))</f>
        <v/>
      </c>
      <c r="I5" s="9" t="str">
        <f>IF(ISERROR(VLOOKUP(D5,'[1]80m'!$D$8:$G$983,4,0)),"",(VLOOKUP(D5,'[1]80m'!$D$8:$G$983,4,0)))</f>
        <v/>
      </c>
      <c r="J5" s="10" t="str">
        <f>IF(ISERROR(VLOOKUP(D5,'[1]600m'!$D$8:$F$991,3,0)),"",(VLOOKUP(D5,'[1]600m'!$D$8:$H$991,3,0)))</f>
        <v/>
      </c>
      <c r="K5" s="8" t="str">
        <f>IF(ISERROR(VLOOKUP(D5,'[1]600m'!$D$8:$G$991,4,0)),"",(VLOOKUP(D5,'[1]600m'!$D$8:$G$991,4,0)))</f>
        <v/>
      </c>
      <c r="L5" s="7">
        <f>IF(ISERROR(VLOOKUP(D5,[1]Uzun!$E$8:$J$1014,6,0)),"",(VLOOKUP(D5,[1]Uzun!$E$8:$J$1014,6,0)))</f>
        <v>375</v>
      </c>
      <c r="M5" s="8">
        <f>IF(ISERROR(VLOOKUP(D5,[1]Uzun!$E$8:$K$1014,7,0)),"",(VLOOKUP(D5,[1]Uzun!$E$8:$K$994,7,0)))</f>
        <v>47</v>
      </c>
      <c r="N5" s="7" t="str">
        <f>IF(ISERROR(VLOOKUP(D5,[1]Yüksek!$E$8:$BR$1000,63,0)),"",(VLOOKUP(D5,[1]Yüksek!$E$8:$BR$1000,63,0)))</f>
        <v/>
      </c>
      <c r="O5" s="9" t="str">
        <f>IF(ISERROR(VLOOKUP(D5,[1]Yüksek!$E$8:$BS$1000,64,0)),"",(VLOOKUP(D5,[1]Yüksek!$E$8:$BS$1000,64,0)))</f>
        <v/>
      </c>
      <c r="P5" s="11">
        <f>IF(ISERROR(VLOOKUP(D5,[1]fırlatma!$E$8:$J$1000,6,0)),"",(VLOOKUP(D5,[1]fırlatma!$E$8:$J$1000,6,0)))</f>
        <v>2953</v>
      </c>
      <c r="Q5" s="12">
        <f>IF(ISERROR(VLOOKUP(D5,[1]fırlatma!$E$8:$K$1000,7,0)),"",(VLOOKUP(D5,[1]fırlatma!$E$8:$K$1000,7,0)))</f>
        <v>34</v>
      </c>
      <c r="R5" s="13">
        <f t="shared" si="0"/>
        <v>145</v>
      </c>
    </row>
    <row r="6" spans="1:18" ht="30" x14ac:dyDescent="0.25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8" customHeight="1" x14ac:dyDescent="0.25">
      <c r="A7" s="23" t="s">
        <v>0</v>
      </c>
      <c r="B7" s="26"/>
      <c r="C7" s="27"/>
      <c r="D7" s="26" t="s">
        <v>2</v>
      </c>
      <c r="E7" s="24" t="s">
        <v>3</v>
      </c>
      <c r="F7" s="21" t="s">
        <v>4</v>
      </c>
      <c r="G7" s="21"/>
      <c r="H7" s="19" t="s">
        <v>5</v>
      </c>
      <c r="I7" s="20"/>
      <c r="J7" s="21" t="s">
        <v>6</v>
      </c>
      <c r="K7" s="21"/>
      <c r="L7" s="19" t="s">
        <v>7</v>
      </c>
      <c r="M7" s="20"/>
      <c r="N7" s="21" t="s">
        <v>8</v>
      </c>
      <c r="O7" s="21"/>
      <c r="P7" s="19" t="s">
        <v>9</v>
      </c>
      <c r="Q7" s="20"/>
      <c r="R7" s="22" t="s">
        <v>10</v>
      </c>
    </row>
    <row r="8" spans="1:18" ht="15" customHeight="1" x14ac:dyDescent="0.25">
      <c r="A8" s="23"/>
      <c r="B8" s="26"/>
      <c r="C8" s="27"/>
      <c r="D8" s="26"/>
      <c r="E8" s="25"/>
      <c r="F8" s="1" t="s">
        <v>11</v>
      </c>
      <c r="G8" s="2" t="s">
        <v>12</v>
      </c>
      <c r="H8" s="1" t="s">
        <v>11</v>
      </c>
      <c r="I8" s="2" t="s">
        <v>12</v>
      </c>
      <c r="J8" s="1" t="s">
        <v>11</v>
      </c>
      <c r="K8" s="2" t="s">
        <v>12</v>
      </c>
      <c r="L8" s="1" t="s">
        <v>11</v>
      </c>
      <c r="M8" s="2" t="s">
        <v>12</v>
      </c>
      <c r="N8" s="1" t="s">
        <v>11</v>
      </c>
      <c r="O8" s="2" t="s">
        <v>12</v>
      </c>
      <c r="P8" s="1" t="s">
        <v>11</v>
      </c>
      <c r="Q8" s="2" t="s">
        <v>12</v>
      </c>
      <c r="R8" s="22"/>
    </row>
    <row r="9" spans="1:18" ht="20.25" x14ac:dyDescent="0.25">
      <c r="A9" s="3">
        <v>1</v>
      </c>
      <c r="B9" s="4">
        <v>635</v>
      </c>
      <c r="C9" s="14">
        <v>40814</v>
      </c>
      <c r="D9" s="6" t="s">
        <v>37</v>
      </c>
      <c r="E9" s="6" t="s">
        <v>35</v>
      </c>
      <c r="F9" s="7">
        <f>IF(ISERROR(VLOOKUP(D9,'[2]60m'!$D$8:$F$1000,3,0)),"",(VLOOKUP(D9,'[2]60m'!$D$8:$F$1000,3,0)))</f>
        <v>916</v>
      </c>
      <c r="G9" s="8">
        <f>IF(ISERROR(VLOOKUP(D9,'[2]60m'!$D$8:$G$1000,4,0)),"",(VLOOKUP(D9,'[2]60m'!$D$8:$G$1000,4,0)))</f>
        <v>62</v>
      </c>
      <c r="H9" s="7" t="str">
        <f>IF(ISERROR(VLOOKUP(D9,'[2]80m'!$D$8:$F$983,3,0)),"",(VLOOKUP(D9,'[2]80m'!$D$8:$H$986,3,0)))</f>
        <v/>
      </c>
      <c r="I9" s="9" t="str">
        <f>IF(ISERROR(VLOOKUP(D9,'[2]80m'!$D$8:$G$983,4,0)),"",(VLOOKUP(D9,'[2]80m'!$D$8:$G$983,4,0)))</f>
        <v/>
      </c>
      <c r="J9" s="10" t="str">
        <f>IF(ISERROR(VLOOKUP(D9,'[2]600m'!$D$8:$F$991,3,0)),"",(VLOOKUP(D9,'[2]600m'!$D$8:$H$991,3,0)))</f>
        <v/>
      </c>
      <c r="K9" s="8" t="str">
        <f>IF(ISERROR(VLOOKUP(D9,'[2]600m'!$D$8:$G$991,4,0)),"",(VLOOKUP(D9,'[2]600m'!$D$8:$G$991,4,0)))</f>
        <v/>
      </c>
      <c r="L9" s="7">
        <f>IF(ISERROR(VLOOKUP(D9,[2]Uzun!$E$8:$J$1014,6,0)),"",(VLOOKUP(D9,[2]Uzun!$E$8:$J$1014,6,0)))</f>
        <v>418</v>
      </c>
      <c r="M9" s="8">
        <f>IF(ISERROR(VLOOKUP(D9,[2]Uzun!$E$8:$K$1014,7,0)),"",(VLOOKUP(D9,[2]Uzun!$E$8:$K$994,7,0)))</f>
        <v>44</v>
      </c>
      <c r="N9" s="7" t="str">
        <f>IF(ISERROR(VLOOKUP(D9,[2]Yüksek!$E$8:$BR$1000,63,0)),"",(VLOOKUP(D9,[2]Yüksek!$E$8:$BR$1000,63,0)))</f>
        <v/>
      </c>
      <c r="O9" s="9" t="str">
        <f>IF(ISERROR(VLOOKUP(D9,[2]Yüksek!$E$8:$BS$1000,64,0)),"",(VLOOKUP(D9,[2]Yüksek!$E$8:$BS$1000,64,0)))</f>
        <v/>
      </c>
      <c r="P9" s="11">
        <f>IF(ISERROR(VLOOKUP(D9,[2]fırlatma!$E$8:$J$1000,6,0)),"",(VLOOKUP(D9,[2]fırlatma!$E$8:$J$1000,6,0)))</f>
        <v>1678</v>
      </c>
      <c r="Q9" s="12">
        <f>IF(ISERROR(VLOOKUP(D9,[2]fırlatma!$E$8:$K$1000,7,0)),"",(VLOOKUP(D9,[2]fırlatma!$E$8:$K$1000,7,0)))</f>
        <v>6</v>
      </c>
      <c r="R9" s="13">
        <f t="shared" ref="R9" si="1">SUM(G9,O9,M9,I9,K9,Q9)</f>
        <v>112</v>
      </c>
    </row>
  </sheetData>
  <mergeCells count="26">
    <mergeCell ref="A1:R1"/>
    <mergeCell ref="R2:R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Q2"/>
    <mergeCell ref="F7:G7"/>
    <mergeCell ref="A6:R6"/>
    <mergeCell ref="A7:A8"/>
    <mergeCell ref="B7:B8"/>
    <mergeCell ref="C7:C8"/>
    <mergeCell ref="D7:D8"/>
    <mergeCell ref="E7:E8"/>
    <mergeCell ref="H7:I7"/>
    <mergeCell ref="J7:K7"/>
    <mergeCell ref="L7:M7"/>
    <mergeCell ref="N7:O7"/>
    <mergeCell ref="P7:Q7"/>
    <mergeCell ref="R7:R8"/>
  </mergeCells>
  <conditionalFormatting sqref="D2:D3">
    <cfRule type="duplicateValues" dxfId="27" priority="26"/>
  </conditionalFormatting>
  <conditionalFormatting sqref="R2:R3">
    <cfRule type="containsText" dxfId="26" priority="25" operator="containsText" text="0">
      <formula>NOT(ISERROR(SEARCH("0",R2)))</formula>
    </cfRule>
  </conditionalFormatting>
  <conditionalFormatting sqref="D4">
    <cfRule type="duplicateValues" dxfId="25" priority="8"/>
  </conditionalFormatting>
  <conditionalFormatting sqref="R4">
    <cfRule type="duplicateValues" dxfId="24" priority="9"/>
  </conditionalFormatting>
  <conditionalFormatting sqref="R4">
    <cfRule type="containsText" dxfId="23" priority="7" operator="containsText" text="0">
      <formula>NOT(ISERROR(SEARCH("0",R4)))</formula>
    </cfRule>
  </conditionalFormatting>
  <conditionalFormatting sqref="D5">
    <cfRule type="duplicateValues" dxfId="22" priority="5"/>
  </conditionalFormatting>
  <conditionalFormatting sqref="R5">
    <cfRule type="duplicateValues" dxfId="21" priority="6"/>
  </conditionalFormatting>
  <conditionalFormatting sqref="R5">
    <cfRule type="containsText" dxfId="20" priority="4" operator="containsText" text="0">
      <formula>NOT(ISERROR(SEARCH("0",R5)))</formula>
    </cfRule>
  </conditionalFormatting>
  <conditionalFormatting sqref="D7:D8">
    <cfRule type="duplicateValues" dxfId="19" priority="44"/>
  </conditionalFormatting>
  <conditionalFormatting sqref="B7:B8">
    <cfRule type="duplicateValues" dxfId="18" priority="45"/>
  </conditionalFormatting>
  <conditionalFormatting sqref="R9">
    <cfRule type="duplicateValues" dxfId="17" priority="3"/>
  </conditionalFormatting>
  <conditionalFormatting sqref="D9">
    <cfRule type="duplicateValues" dxfId="16" priority="2"/>
  </conditionalFormatting>
  <conditionalFormatting sqref="B9">
    <cfRule type="duplicateValues" dxfId="15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sqref="A1:XFD1048576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1.28515625" bestFit="1" customWidth="1"/>
    <col min="5" max="5" width="10.14062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customHeight="1" x14ac:dyDescent="0.25">
      <c r="A2" s="23" t="s">
        <v>0</v>
      </c>
      <c r="B2" s="15"/>
      <c r="C2" s="32" t="s">
        <v>17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18</v>
      </c>
      <c r="K2" s="21"/>
      <c r="L2" s="21" t="s">
        <v>19</v>
      </c>
      <c r="M2" s="21"/>
      <c r="N2" s="21" t="s">
        <v>20</v>
      </c>
      <c r="O2" s="21"/>
      <c r="P2" s="19" t="s">
        <v>7</v>
      </c>
      <c r="Q2" s="20"/>
      <c r="R2" s="21" t="s">
        <v>8</v>
      </c>
      <c r="S2" s="21"/>
      <c r="T2" s="21" t="s">
        <v>21</v>
      </c>
      <c r="U2" s="21"/>
      <c r="V2" s="21" t="s">
        <v>22</v>
      </c>
      <c r="W2" s="21"/>
      <c r="X2" s="19" t="s">
        <v>23</v>
      </c>
      <c r="Y2" s="20"/>
      <c r="Z2" s="19" t="s">
        <v>24</v>
      </c>
      <c r="AA2" s="20"/>
      <c r="AB2" s="22" t="s">
        <v>10</v>
      </c>
    </row>
    <row r="3" spans="1:28" ht="15.75" customHeight="1" x14ac:dyDescent="0.25">
      <c r="A3" s="23"/>
      <c r="B3" s="16"/>
      <c r="C3" s="33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617</v>
      </c>
      <c r="C4" s="5">
        <v>40290</v>
      </c>
      <c r="D4" s="6" t="s">
        <v>38</v>
      </c>
      <c r="E4" s="6" t="s">
        <v>35</v>
      </c>
      <c r="F4" s="7">
        <v>969</v>
      </c>
      <c r="G4" s="8">
        <v>66</v>
      </c>
      <c r="H4" s="7" t="s">
        <v>13</v>
      </c>
      <c r="I4" s="9" t="s">
        <v>13</v>
      </c>
      <c r="J4" s="7" t="s">
        <v>13</v>
      </c>
      <c r="K4" s="9" t="s">
        <v>13</v>
      </c>
      <c r="L4" s="10" t="s">
        <v>13</v>
      </c>
      <c r="M4" s="8" t="s">
        <v>13</v>
      </c>
      <c r="N4" s="10" t="s">
        <v>13</v>
      </c>
      <c r="O4" s="8" t="s">
        <v>13</v>
      </c>
      <c r="P4" s="7">
        <v>354</v>
      </c>
      <c r="Q4" s="8">
        <v>40</v>
      </c>
      <c r="R4" s="7" t="s">
        <v>13</v>
      </c>
      <c r="S4" s="9" t="s">
        <v>13</v>
      </c>
      <c r="T4" s="7">
        <v>532</v>
      </c>
      <c r="U4" s="8">
        <v>42</v>
      </c>
      <c r="V4" s="7" t="s">
        <v>13</v>
      </c>
      <c r="W4" s="8" t="s">
        <v>13</v>
      </c>
      <c r="X4" s="7" t="s">
        <v>13</v>
      </c>
      <c r="Y4" s="8" t="s">
        <v>13</v>
      </c>
      <c r="Z4" s="11" t="s">
        <v>13</v>
      </c>
      <c r="AA4" s="12" t="s">
        <v>13</v>
      </c>
      <c r="AB4" s="13">
        <v>148</v>
      </c>
    </row>
    <row r="5" spans="1:28" ht="20.25" x14ac:dyDescent="0.25">
      <c r="A5" s="3">
        <v>2</v>
      </c>
      <c r="B5" s="4">
        <v>628</v>
      </c>
      <c r="C5" s="5">
        <v>40204</v>
      </c>
      <c r="D5" s="6" t="s">
        <v>39</v>
      </c>
      <c r="E5" s="6" t="s">
        <v>35</v>
      </c>
      <c r="F5" s="7">
        <v>963</v>
      </c>
      <c r="G5" s="8">
        <v>67</v>
      </c>
      <c r="H5" s="7" t="s">
        <v>13</v>
      </c>
      <c r="I5" s="9" t="s">
        <v>13</v>
      </c>
      <c r="J5" s="7" t="s">
        <v>13</v>
      </c>
      <c r="K5" s="9" t="s">
        <v>13</v>
      </c>
      <c r="L5" s="10" t="s">
        <v>13</v>
      </c>
      <c r="M5" s="8" t="s">
        <v>13</v>
      </c>
      <c r="N5" s="10" t="s">
        <v>13</v>
      </c>
      <c r="O5" s="8" t="s">
        <v>13</v>
      </c>
      <c r="P5" s="7">
        <v>349</v>
      </c>
      <c r="Q5" s="8">
        <v>38</v>
      </c>
      <c r="R5" s="7" t="s">
        <v>13</v>
      </c>
      <c r="S5" s="9" t="s">
        <v>13</v>
      </c>
      <c r="T5" s="7">
        <v>480</v>
      </c>
      <c r="U5" s="8">
        <v>38</v>
      </c>
      <c r="V5" s="7" t="s">
        <v>13</v>
      </c>
      <c r="W5" s="8" t="s">
        <v>13</v>
      </c>
      <c r="X5" s="7" t="s">
        <v>13</v>
      </c>
      <c r="Y5" s="8" t="s">
        <v>13</v>
      </c>
      <c r="Z5" s="11" t="s">
        <v>13</v>
      </c>
      <c r="AA5" s="12" t="s">
        <v>13</v>
      </c>
      <c r="AB5" s="13">
        <v>143</v>
      </c>
    </row>
    <row r="6" spans="1:28" ht="20.25" x14ac:dyDescent="0.25">
      <c r="A6" s="3">
        <v>3</v>
      </c>
      <c r="B6" s="4">
        <v>625</v>
      </c>
      <c r="C6" s="5">
        <v>40410</v>
      </c>
      <c r="D6" s="6" t="s">
        <v>40</v>
      </c>
      <c r="E6" s="6" t="s">
        <v>35</v>
      </c>
      <c r="F6" s="7">
        <v>955</v>
      </c>
      <c r="G6" s="8">
        <v>69</v>
      </c>
      <c r="H6" s="7" t="s">
        <v>13</v>
      </c>
      <c r="I6" s="9" t="s">
        <v>13</v>
      </c>
      <c r="J6" s="7" t="s">
        <v>13</v>
      </c>
      <c r="K6" s="9" t="s">
        <v>13</v>
      </c>
      <c r="L6" s="10" t="s">
        <v>13</v>
      </c>
      <c r="M6" s="8" t="s">
        <v>13</v>
      </c>
      <c r="N6" s="10" t="s">
        <v>13</v>
      </c>
      <c r="O6" s="8" t="s">
        <v>13</v>
      </c>
      <c r="P6" s="7">
        <v>303</v>
      </c>
      <c r="Q6" s="8">
        <v>23</v>
      </c>
      <c r="R6" s="7" t="s">
        <v>13</v>
      </c>
      <c r="S6" s="9" t="s">
        <v>13</v>
      </c>
      <c r="T6" s="7">
        <v>535</v>
      </c>
      <c r="U6" s="8">
        <v>42</v>
      </c>
      <c r="V6" s="7" t="s">
        <v>13</v>
      </c>
      <c r="W6" s="8" t="s">
        <v>13</v>
      </c>
      <c r="X6" s="7" t="s">
        <v>13</v>
      </c>
      <c r="Y6" s="8" t="s">
        <v>13</v>
      </c>
      <c r="Z6" s="11" t="s">
        <v>13</v>
      </c>
      <c r="AA6" s="12" t="s">
        <v>13</v>
      </c>
      <c r="AB6" s="13">
        <v>134</v>
      </c>
    </row>
    <row r="7" spans="1:28" ht="20.25" x14ac:dyDescent="0.25">
      <c r="A7" s="3">
        <v>4</v>
      </c>
      <c r="B7" s="4">
        <v>624</v>
      </c>
      <c r="C7" s="5">
        <v>40211</v>
      </c>
      <c r="D7" s="6" t="s">
        <v>41</v>
      </c>
      <c r="E7" s="6" t="s">
        <v>35</v>
      </c>
      <c r="F7" s="7">
        <v>1011</v>
      </c>
      <c r="G7" s="8">
        <v>57</v>
      </c>
      <c r="H7" s="7" t="s">
        <v>13</v>
      </c>
      <c r="I7" s="9" t="s">
        <v>13</v>
      </c>
      <c r="J7" s="7" t="s">
        <v>13</v>
      </c>
      <c r="K7" s="9" t="s">
        <v>13</v>
      </c>
      <c r="L7" s="10" t="s">
        <v>13</v>
      </c>
      <c r="M7" s="8" t="s">
        <v>13</v>
      </c>
      <c r="N7" s="10" t="s">
        <v>13</v>
      </c>
      <c r="O7" s="8" t="s">
        <v>13</v>
      </c>
      <c r="P7" s="7">
        <v>330</v>
      </c>
      <c r="Q7" s="8">
        <v>32</v>
      </c>
      <c r="R7" s="7" t="s">
        <v>13</v>
      </c>
      <c r="S7" s="9" t="s">
        <v>13</v>
      </c>
      <c r="T7" s="7">
        <v>416</v>
      </c>
      <c r="U7" s="8">
        <v>34</v>
      </c>
      <c r="V7" s="7" t="s">
        <v>13</v>
      </c>
      <c r="W7" s="8" t="s">
        <v>13</v>
      </c>
      <c r="X7" s="7" t="s">
        <v>13</v>
      </c>
      <c r="Y7" s="8" t="s">
        <v>13</v>
      </c>
      <c r="Z7" s="11" t="s">
        <v>13</v>
      </c>
      <c r="AA7" s="12" t="s">
        <v>13</v>
      </c>
      <c r="AB7" s="13">
        <v>123</v>
      </c>
    </row>
    <row r="8" spans="1:28" ht="30" x14ac:dyDescent="0.25">
      <c r="A8" s="17" t="s">
        <v>25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8" customHeight="1" x14ac:dyDescent="0.25">
      <c r="A9" s="23" t="s">
        <v>0</v>
      </c>
      <c r="B9" s="15"/>
      <c r="C9" s="30" t="s">
        <v>17</v>
      </c>
      <c r="D9" s="26" t="s">
        <v>2</v>
      </c>
      <c r="E9" s="24" t="s">
        <v>3</v>
      </c>
      <c r="F9" s="21" t="s">
        <v>4</v>
      </c>
      <c r="G9" s="21"/>
      <c r="H9" s="19" t="s">
        <v>5</v>
      </c>
      <c r="I9" s="20"/>
      <c r="J9" s="21" t="s">
        <v>28</v>
      </c>
      <c r="K9" s="21"/>
      <c r="L9" s="21" t="s">
        <v>19</v>
      </c>
      <c r="M9" s="21"/>
      <c r="N9" s="21" t="s">
        <v>29</v>
      </c>
      <c r="O9" s="21"/>
      <c r="P9" s="19" t="s">
        <v>7</v>
      </c>
      <c r="Q9" s="20"/>
      <c r="R9" s="21" t="s">
        <v>8</v>
      </c>
      <c r="S9" s="21"/>
      <c r="T9" s="21" t="s">
        <v>21</v>
      </c>
      <c r="U9" s="21"/>
      <c r="V9" s="21" t="s">
        <v>22</v>
      </c>
      <c r="W9" s="21"/>
      <c r="X9" s="19" t="s">
        <v>23</v>
      </c>
      <c r="Y9" s="20"/>
      <c r="Z9" s="19" t="s">
        <v>24</v>
      </c>
      <c r="AA9" s="20"/>
      <c r="AB9" s="22" t="s">
        <v>10</v>
      </c>
    </row>
    <row r="10" spans="1:28" ht="15.75" customHeight="1" x14ac:dyDescent="0.25">
      <c r="A10" s="23"/>
      <c r="B10" s="16"/>
      <c r="C10" s="31"/>
      <c r="D10" s="26"/>
      <c r="E10" s="25"/>
      <c r="F10" s="1" t="s">
        <v>11</v>
      </c>
      <c r="G10" s="2" t="s">
        <v>12</v>
      </c>
      <c r="H10" s="1" t="s">
        <v>11</v>
      </c>
      <c r="I10" s="2" t="s">
        <v>12</v>
      </c>
      <c r="J10" s="1" t="s">
        <v>11</v>
      </c>
      <c r="K10" s="2" t="s">
        <v>12</v>
      </c>
      <c r="L10" s="1" t="s">
        <v>11</v>
      </c>
      <c r="M10" s="2" t="s">
        <v>12</v>
      </c>
      <c r="N10" s="1" t="s">
        <v>11</v>
      </c>
      <c r="O10" s="2" t="s">
        <v>12</v>
      </c>
      <c r="P10" s="1" t="s">
        <v>11</v>
      </c>
      <c r="Q10" s="2" t="s">
        <v>12</v>
      </c>
      <c r="R10" s="1" t="s">
        <v>11</v>
      </c>
      <c r="S10" s="2" t="s">
        <v>12</v>
      </c>
      <c r="T10" s="1" t="s">
        <v>11</v>
      </c>
      <c r="U10" s="2" t="s">
        <v>12</v>
      </c>
      <c r="V10" s="1" t="s">
        <v>11</v>
      </c>
      <c r="W10" s="2" t="s">
        <v>12</v>
      </c>
      <c r="X10" s="1" t="s">
        <v>11</v>
      </c>
      <c r="Y10" s="2" t="s">
        <v>12</v>
      </c>
      <c r="Z10" s="1" t="s">
        <v>11</v>
      </c>
      <c r="AA10" s="2" t="s">
        <v>12</v>
      </c>
      <c r="AB10" s="22"/>
    </row>
    <row r="11" spans="1:28" ht="20.25" x14ac:dyDescent="0.25">
      <c r="A11" s="3">
        <v>1</v>
      </c>
      <c r="B11" s="4">
        <v>613</v>
      </c>
      <c r="C11" s="14">
        <v>40220</v>
      </c>
      <c r="D11" s="6" t="s">
        <v>42</v>
      </c>
      <c r="E11" s="6" t="s">
        <v>35</v>
      </c>
      <c r="F11" s="7">
        <v>915</v>
      </c>
      <c r="G11" s="8">
        <v>63</v>
      </c>
      <c r="H11" s="7" t="s">
        <v>13</v>
      </c>
      <c r="I11" s="9" t="s">
        <v>13</v>
      </c>
      <c r="J11" s="7" t="s">
        <v>13</v>
      </c>
      <c r="K11" s="9" t="s">
        <v>13</v>
      </c>
      <c r="L11" s="10" t="s">
        <v>13</v>
      </c>
      <c r="M11" s="8" t="s">
        <v>13</v>
      </c>
      <c r="N11" s="10" t="s">
        <v>13</v>
      </c>
      <c r="O11" s="8" t="s">
        <v>13</v>
      </c>
      <c r="P11" s="7">
        <v>412</v>
      </c>
      <c r="Q11" s="8">
        <v>43</v>
      </c>
      <c r="R11" s="7" t="s">
        <v>13</v>
      </c>
      <c r="S11" s="9" t="s">
        <v>13</v>
      </c>
      <c r="T11" s="7">
        <v>819</v>
      </c>
      <c r="U11" s="8">
        <v>48</v>
      </c>
      <c r="V11" s="7" t="s">
        <v>13</v>
      </c>
      <c r="W11" s="8" t="s">
        <v>13</v>
      </c>
      <c r="X11" s="7" t="s">
        <v>13</v>
      </c>
      <c r="Y11" s="8" t="s">
        <v>13</v>
      </c>
      <c r="Z11" s="11" t="s">
        <v>13</v>
      </c>
      <c r="AA11" s="12" t="s">
        <v>13</v>
      </c>
      <c r="AB11" s="13">
        <v>154</v>
      </c>
    </row>
    <row r="12" spans="1:28" ht="20.25" x14ac:dyDescent="0.25">
      <c r="A12" s="3">
        <v>2</v>
      </c>
      <c r="B12" s="4">
        <v>620</v>
      </c>
      <c r="C12" s="14">
        <v>40310</v>
      </c>
      <c r="D12" s="6" t="s">
        <v>43</v>
      </c>
      <c r="E12" s="6" t="s">
        <v>35</v>
      </c>
      <c r="F12" s="7">
        <v>939</v>
      </c>
      <c r="G12" s="8">
        <v>58</v>
      </c>
      <c r="H12" s="7" t="s">
        <v>13</v>
      </c>
      <c r="I12" s="9" t="s">
        <v>13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363</v>
      </c>
      <c r="Q12" s="8">
        <v>32</v>
      </c>
      <c r="R12" s="7" t="s">
        <v>13</v>
      </c>
      <c r="S12" s="9" t="s">
        <v>13</v>
      </c>
      <c r="T12" s="7">
        <v>706</v>
      </c>
      <c r="U12" s="8">
        <v>40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130</v>
      </c>
    </row>
    <row r="13" spans="1:28" ht="20.25" x14ac:dyDescent="0.25">
      <c r="A13" s="3">
        <v>3</v>
      </c>
      <c r="B13" s="4">
        <v>623</v>
      </c>
      <c r="C13" s="14">
        <v>40352</v>
      </c>
      <c r="D13" s="6" t="s">
        <v>44</v>
      </c>
      <c r="E13" s="6" t="s">
        <v>35</v>
      </c>
      <c r="F13" s="7">
        <v>951</v>
      </c>
      <c r="G13" s="8">
        <v>55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395</v>
      </c>
      <c r="Q13" s="8">
        <v>39</v>
      </c>
      <c r="R13" s="7" t="s">
        <v>13</v>
      </c>
      <c r="S13" s="9" t="s">
        <v>13</v>
      </c>
      <c r="T13" s="7" t="s">
        <v>13</v>
      </c>
      <c r="U13" s="8" t="s">
        <v>13</v>
      </c>
      <c r="V13" s="7" t="s">
        <v>13</v>
      </c>
      <c r="W13" s="8" t="s">
        <v>13</v>
      </c>
      <c r="X13" s="7">
        <v>1832</v>
      </c>
      <c r="Y13" s="8">
        <v>35</v>
      </c>
      <c r="Z13" s="11" t="s">
        <v>13</v>
      </c>
      <c r="AA13" s="12" t="s">
        <v>13</v>
      </c>
      <c r="AB13" s="13">
        <v>129</v>
      </c>
    </row>
    <row r="14" spans="1:28" ht="20.25" x14ac:dyDescent="0.25">
      <c r="A14" s="3">
        <v>4</v>
      </c>
      <c r="B14" s="4">
        <v>637</v>
      </c>
      <c r="C14" s="14">
        <v>40179</v>
      </c>
      <c r="D14" s="6" t="s">
        <v>45</v>
      </c>
      <c r="E14" s="6" t="s">
        <v>35</v>
      </c>
      <c r="F14" s="7">
        <v>944</v>
      </c>
      <c r="G14" s="8">
        <v>57</v>
      </c>
      <c r="H14" s="7" t="s">
        <v>13</v>
      </c>
      <c r="I14" s="9" t="s">
        <v>13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380</v>
      </c>
      <c r="Q14" s="8">
        <v>36</v>
      </c>
      <c r="R14" s="7" t="s">
        <v>13</v>
      </c>
      <c r="S14" s="9" t="s">
        <v>13</v>
      </c>
      <c r="T14" s="7">
        <v>632</v>
      </c>
      <c r="U14" s="8">
        <v>35</v>
      </c>
      <c r="V14" s="7" t="s">
        <v>13</v>
      </c>
      <c r="W14" s="8" t="s">
        <v>13</v>
      </c>
      <c r="X14" s="7" t="s">
        <v>13</v>
      </c>
      <c r="Y14" s="8" t="s">
        <v>13</v>
      </c>
      <c r="Z14" s="11" t="s">
        <v>13</v>
      </c>
      <c r="AA14" s="12" t="s">
        <v>13</v>
      </c>
      <c r="AB14" s="13">
        <v>128</v>
      </c>
    </row>
  </sheetData>
  <mergeCells count="34"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AB2:AB3"/>
    <mergeCell ref="A1:AB1"/>
    <mergeCell ref="A8:AB8"/>
    <mergeCell ref="A9:A10"/>
    <mergeCell ref="C9:C10"/>
    <mergeCell ref="D9:D10"/>
    <mergeCell ref="E9:E10"/>
    <mergeCell ref="F9:G9"/>
    <mergeCell ref="H9:I9"/>
    <mergeCell ref="J9:K9"/>
    <mergeCell ref="P2:Q2"/>
    <mergeCell ref="R2:S2"/>
    <mergeCell ref="T2:U2"/>
    <mergeCell ref="V2:W2"/>
    <mergeCell ref="X2:Y2"/>
    <mergeCell ref="Z2:AA2"/>
    <mergeCell ref="X9:Y9"/>
    <mergeCell ref="Z9:AA9"/>
    <mergeCell ref="AB9:AB10"/>
    <mergeCell ref="L9:M9"/>
    <mergeCell ref="N9:O9"/>
    <mergeCell ref="P9:Q9"/>
    <mergeCell ref="R9:S9"/>
    <mergeCell ref="T9:U9"/>
    <mergeCell ref="V9:W9"/>
  </mergeCells>
  <conditionalFormatting sqref="D2:D3">
    <cfRule type="duplicateValues" dxfId="14" priority="51"/>
  </conditionalFormatting>
  <conditionalFormatting sqref="B2:B3">
    <cfRule type="duplicateValues" dxfId="13" priority="53"/>
  </conditionalFormatting>
  <conditionalFormatting sqref="D4:D7">
    <cfRule type="duplicateValues" dxfId="12" priority="4"/>
  </conditionalFormatting>
  <conditionalFormatting sqref="AB4:AB7">
    <cfRule type="duplicateValues" dxfId="11" priority="5"/>
  </conditionalFormatting>
  <conditionalFormatting sqref="B4:B7">
    <cfRule type="duplicateValues" dxfId="10" priority="3"/>
  </conditionalFormatting>
  <conditionalFormatting sqref="D9:D10">
    <cfRule type="duplicateValues" dxfId="9" priority="55"/>
  </conditionalFormatting>
  <conditionalFormatting sqref="AB11:AB14">
    <cfRule type="duplicateValues" dxfId="8" priority="2"/>
  </conditionalFormatting>
  <conditionalFormatting sqref="D11:D14">
    <cfRule type="duplicateValues" dxfId="7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A15" sqref="A15:XFD15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0" bestFit="1" customWidth="1"/>
    <col min="5" max="5" width="13.1406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11.28515625" bestFit="1" customWidth="1"/>
    <col min="13" max="13" width="5.85546875" bestFit="1" customWidth="1"/>
    <col min="14" max="14" width="11.28515625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x14ac:dyDescent="0.25">
      <c r="A2" s="23" t="s">
        <v>0</v>
      </c>
      <c r="B2" s="15" t="s">
        <v>26</v>
      </c>
      <c r="C2" s="32" t="s">
        <v>17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18</v>
      </c>
      <c r="K2" s="21"/>
      <c r="L2" s="21" t="s">
        <v>19</v>
      </c>
      <c r="M2" s="21"/>
      <c r="N2" s="21" t="s">
        <v>20</v>
      </c>
      <c r="O2" s="21"/>
      <c r="P2" s="19" t="s">
        <v>7</v>
      </c>
      <c r="Q2" s="20"/>
      <c r="R2" s="21" t="s">
        <v>8</v>
      </c>
      <c r="S2" s="21"/>
      <c r="T2" s="21" t="s">
        <v>21</v>
      </c>
      <c r="U2" s="21"/>
      <c r="V2" s="21" t="s">
        <v>22</v>
      </c>
      <c r="W2" s="21"/>
      <c r="X2" s="19" t="s">
        <v>23</v>
      </c>
      <c r="Y2" s="20"/>
      <c r="Z2" s="19" t="s">
        <v>24</v>
      </c>
      <c r="AA2" s="20"/>
      <c r="AB2" s="22" t="s">
        <v>10</v>
      </c>
    </row>
    <row r="3" spans="1:28" ht="15.75" customHeight="1" x14ac:dyDescent="0.25">
      <c r="A3" s="23"/>
      <c r="B3" s="16" t="s">
        <v>27</v>
      </c>
      <c r="C3" s="33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618</v>
      </c>
      <c r="C4" s="5">
        <v>40118</v>
      </c>
      <c r="D4" s="6" t="s">
        <v>46</v>
      </c>
      <c r="E4" s="6" t="s">
        <v>35</v>
      </c>
      <c r="F4" s="7">
        <v>961</v>
      </c>
      <c r="G4" s="8">
        <v>67</v>
      </c>
      <c r="H4" s="7" t="s">
        <v>13</v>
      </c>
      <c r="I4" s="9" t="s">
        <v>13</v>
      </c>
      <c r="J4" s="7" t="s">
        <v>13</v>
      </c>
      <c r="K4" s="9" t="s">
        <v>13</v>
      </c>
      <c r="L4" s="10" t="s">
        <v>13</v>
      </c>
      <c r="M4" s="8" t="s">
        <v>13</v>
      </c>
      <c r="N4" s="10" t="s">
        <v>13</v>
      </c>
      <c r="O4" s="8" t="s">
        <v>13</v>
      </c>
      <c r="P4" s="7">
        <v>424</v>
      </c>
      <c r="Q4" s="8">
        <v>61</v>
      </c>
      <c r="R4" s="7" t="s">
        <v>13</v>
      </c>
      <c r="S4" s="9" t="s">
        <v>13</v>
      </c>
      <c r="T4" s="7">
        <v>595</v>
      </c>
      <c r="U4" s="8">
        <v>46</v>
      </c>
      <c r="V4" s="7" t="s">
        <v>13</v>
      </c>
      <c r="W4" s="8" t="s">
        <v>13</v>
      </c>
      <c r="X4" s="7" t="s">
        <v>13</v>
      </c>
      <c r="Y4" s="8" t="s">
        <v>13</v>
      </c>
      <c r="Z4" s="11" t="s">
        <v>13</v>
      </c>
      <c r="AA4" s="12" t="s">
        <v>13</v>
      </c>
      <c r="AB4" s="13">
        <v>174</v>
      </c>
    </row>
    <row r="5" spans="1:28" ht="20.25" x14ac:dyDescent="0.25">
      <c r="A5" s="3">
        <v>2</v>
      </c>
      <c r="B5" s="4">
        <v>627</v>
      </c>
      <c r="C5" s="5">
        <v>39990</v>
      </c>
      <c r="D5" s="6" t="s">
        <v>47</v>
      </c>
      <c r="E5" s="6" t="s">
        <v>35</v>
      </c>
      <c r="F5" s="7">
        <v>978</v>
      </c>
      <c r="G5" s="8">
        <v>64</v>
      </c>
      <c r="H5" s="7" t="s">
        <v>13</v>
      </c>
      <c r="I5" s="9" t="s">
        <v>13</v>
      </c>
      <c r="J5" s="7" t="s">
        <v>13</v>
      </c>
      <c r="K5" s="9" t="s">
        <v>13</v>
      </c>
      <c r="L5" s="10" t="s">
        <v>13</v>
      </c>
      <c r="M5" s="8" t="s">
        <v>13</v>
      </c>
      <c r="N5" s="10" t="s">
        <v>13</v>
      </c>
      <c r="O5" s="8" t="s">
        <v>13</v>
      </c>
      <c r="P5" s="7">
        <v>373</v>
      </c>
      <c r="Q5" s="8">
        <v>46</v>
      </c>
      <c r="R5" s="7" t="s">
        <v>13</v>
      </c>
      <c r="S5" s="9" t="s">
        <v>13</v>
      </c>
      <c r="T5" s="7">
        <v>559</v>
      </c>
      <c r="U5" s="8">
        <v>43</v>
      </c>
      <c r="V5" s="7" t="s">
        <v>13</v>
      </c>
      <c r="W5" s="8" t="s">
        <v>13</v>
      </c>
      <c r="X5" s="7" t="s">
        <v>13</v>
      </c>
      <c r="Y5" s="8" t="s">
        <v>13</v>
      </c>
      <c r="Z5" s="11" t="s">
        <v>13</v>
      </c>
      <c r="AA5" s="12" t="s">
        <v>13</v>
      </c>
      <c r="AB5" s="13">
        <v>153</v>
      </c>
    </row>
    <row r="6" spans="1:28" ht="20.25" x14ac:dyDescent="0.25">
      <c r="A6" s="3">
        <v>3</v>
      </c>
      <c r="B6" s="4">
        <v>615</v>
      </c>
      <c r="C6" s="5">
        <v>39844</v>
      </c>
      <c r="D6" s="6" t="s">
        <v>48</v>
      </c>
      <c r="E6" s="6" t="s">
        <v>35</v>
      </c>
      <c r="F6" s="7">
        <v>1061</v>
      </c>
      <c r="G6" s="8">
        <v>47</v>
      </c>
      <c r="H6" s="7" t="s">
        <v>13</v>
      </c>
      <c r="I6" s="9" t="s">
        <v>13</v>
      </c>
      <c r="J6" s="7" t="s">
        <v>13</v>
      </c>
      <c r="K6" s="9" t="s">
        <v>13</v>
      </c>
      <c r="L6" s="10" t="s">
        <v>13</v>
      </c>
      <c r="M6" s="8" t="s">
        <v>13</v>
      </c>
      <c r="N6" s="10" t="s">
        <v>13</v>
      </c>
      <c r="O6" s="8" t="s">
        <v>13</v>
      </c>
      <c r="P6" s="7">
        <v>300</v>
      </c>
      <c r="Q6" s="8">
        <v>22</v>
      </c>
      <c r="R6" s="7" t="s">
        <v>13</v>
      </c>
      <c r="S6" s="9" t="s">
        <v>13</v>
      </c>
      <c r="T6" s="7">
        <v>778</v>
      </c>
      <c r="U6" s="8">
        <v>58</v>
      </c>
      <c r="V6" s="7" t="s">
        <v>13</v>
      </c>
      <c r="W6" s="8" t="s">
        <v>13</v>
      </c>
      <c r="X6" s="7" t="s">
        <v>13</v>
      </c>
      <c r="Y6" s="8" t="s">
        <v>13</v>
      </c>
      <c r="Z6" s="11" t="s">
        <v>13</v>
      </c>
      <c r="AA6" s="12" t="s">
        <v>13</v>
      </c>
      <c r="AB6" s="13">
        <v>127</v>
      </c>
    </row>
    <row r="7" spans="1:28" ht="30" x14ac:dyDescent="0.25">
      <c r="A7" s="17" t="s">
        <v>31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8" x14ac:dyDescent="0.25">
      <c r="A8" s="23" t="s">
        <v>0</v>
      </c>
      <c r="B8" s="15"/>
      <c r="C8" s="32" t="s">
        <v>17</v>
      </c>
      <c r="D8" s="26" t="s">
        <v>2</v>
      </c>
      <c r="E8" s="24" t="s">
        <v>3</v>
      </c>
      <c r="F8" s="21" t="s">
        <v>4</v>
      </c>
      <c r="G8" s="21"/>
      <c r="H8" s="19" t="s">
        <v>5</v>
      </c>
      <c r="I8" s="20"/>
      <c r="J8" s="21" t="s">
        <v>28</v>
      </c>
      <c r="K8" s="21"/>
      <c r="L8" s="21" t="s">
        <v>19</v>
      </c>
      <c r="M8" s="21"/>
      <c r="N8" s="21" t="s">
        <v>29</v>
      </c>
      <c r="O8" s="21"/>
      <c r="P8" s="19" t="s">
        <v>7</v>
      </c>
      <c r="Q8" s="20"/>
      <c r="R8" s="21" t="s">
        <v>8</v>
      </c>
      <c r="S8" s="21"/>
      <c r="T8" s="21" t="s">
        <v>21</v>
      </c>
      <c r="U8" s="21"/>
      <c r="V8" s="21" t="s">
        <v>22</v>
      </c>
      <c r="W8" s="21"/>
      <c r="X8" s="19" t="s">
        <v>23</v>
      </c>
      <c r="Y8" s="20"/>
      <c r="Z8" s="19" t="s">
        <v>24</v>
      </c>
      <c r="AA8" s="20"/>
      <c r="AB8" s="22" t="s">
        <v>10</v>
      </c>
    </row>
    <row r="9" spans="1:28" ht="15.75" customHeight="1" x14ac:dyDescent="0.25">
      <c r="A9" s="23"/>
      <c r="B9" s="16"/>
      <c r="C9" s="33"/>
      <c r="D9" s="26"/>
      <c r="E9" s="25"/>
      <c r="F9" s="1" t="s">
        <v>11</v>
      </c>
      <c r="G9" s="2" t="s">
        <v>12</v>
      </c>
      <c r="H9" s="1" t="s">
        <v>11</v>
      </c>
      <c r="I9" s="2" t="s">
        <v>12</v>
      </c>
      <c r="J9" s="1" t="s">
        <v>11</v>
      </c>
      <c r="K9" s="2" t="s">
        <v>12</v>
      </c>
      <c r="L9" s="1" t="s">
        <v>11</v>
      </c>
      <c r="M9" s="2" t="s">
        <v>12</v>
      </c>
      <c r="N9" s="1" t="s">
        <v>11</v>
      </c>
      <c r="O9" s="2" t="s">
        <v>12</v>
      </c>
      <c r="P9" s="1" t="s">
        <v>11</v>
      </c>
      <c r="Q9" s="2" t="s">
        <v>12</v>
      </c>
      <c r="R9" s="1" t="s">
        <v>11</v>
      </c>
      <c r="S9" s="2" t="s">
        <v>12</v>
      </c>
      <c r="T9" s="1" t="s">
        <v>11</v>
      </c>
      <c r="U9" s="2" t="s">
        <v>12</v>
      </c>
      <c r="V9" s="1" t="s">
        <v>11</v>
      </c>
      <c r="W9" s="2" t="s">
        <v>12</v>
      </c>
      <c r="X9" s="1" t="s">
        <v>11</v>
      </c>
      <c r="Y9" s="2" t="s">
        <v>12</v>
      </c>
      <c r="Z9" s="1" t="s">
        <v>11</v>
      </c>
      <c r="AA9" s="2" t="s">
        <v>12</v>
      </c>
      <c r="AB9" s="22"/>
    </row>
    <row r="10" spans="1:28" ht="20.25" x14ac:dyDescent="0.25">
      <c r="A10" s="3">
        <v>1</v>
      </c>
      <c r="B10" s="4">
        <v>616</v>
      </c>
      <c r="C10" s="5">
        <v>39952</v>
      </c>
      <c r="D10" s="6" t="s">
        <v>49</v>
      </c>
      <c r="E10" s="6" t="s">
        <v>35</v>
      </c>
      <c r="F10" s="7">
        <v>888</v>
      </c>
      <c r="G10" s="8">
        <v>68</v>
      </c>
      <c r="H10" s="7" t="s">
        <v>13</v>
      </c>
      <c r="I10" s="9" t="s">
        <v>13</v>
      </c>
      <c r="J10" s="7" t="s">
        <v>13</v>
      </c>
      <c r="K10" s="9" t="s">
        <v>13</v>
      </c>
      <c r="L10" s="10" t="s">
        <v>13</v>
      </c>
      <c r="M10" s="8" t="s">
        <v>13</v>
      </c>
      <c r="N10" s="10" t="s">
        <v>13</v>
      </c>
      <c r="O10" s="8" t="s">
        <v>13</v>
      </c>
      <c r="P10" s="7">
        <v>435</v>
      </c>
      <c r="Q10" s="8">
        <v>48</v>
      </c>
      <c r="R10" s="7" t="s">
        <v>13</v>
      </c>
      <c r="S10" s="9" t="s">
        <v>13</v>
      </c>
      <c r="T10" s="7">
        <v>720</v>
      </c>
      <c r="U10" s="8">
        <v>41</v>
      </c>
      <c r="V10" s="7" t="s">
        <v>13</v>
      </c>
      <c r="W10" s="8" t="s">
        <v>13</v>
      </c>
      <c r="X10" s="7" t="s">
        <v>13</v>
      </c>
      <c r="Y10" s="8" t="s">
        <v>13</v>
      </c>
      <c r="Z10" s="11" t="s">
        <v>13</v>
      </c>
      <c r="AA10" s="12" t="s">
        <v>13</v>
      </c>
      <c r="AB10" s="13">
        <v>157</v>
      </c>
    </row>
    <row r="11" spans="1:28" ht="20.25" x14ac:dyDescent="0.25">
      <c r="A11" s="3">
        <v>2</v>
      </c>
      <c r="B11" s="4">
        <v>630</v>
      </c>
      <c r="C11" s="5">
        <v>39962</v>
      </c>
      <c r="D11" s="6" t="s">
        <v>50</v>
      </c>
      <c r="E11" s="6" t="s">
        <v>35</v>
      </c>
      <c r="F11" s="7">
        <v>872</v>
      </c>
      <c r="G11" s="8">
        <v>71</v>
      </c>
      <c r="H11" s="7" t="s">
        <v>13</v>
      </c>
      <c r="I11" s="9" t="s">
        <v>13</v>
      </c>
      <c r="J11" s="7" t="s">
        <v>13</v>
      </c>
      <c r="K11" s="9" t="s">
        <v>13</v>
      </c>
      <c r="L11" s="10" t="s">
        <v>13</v>
      </c>
      <c r="M11" s="8" t="s">
        <v>13</v>
      </c>
      <c r="N11" s="10" t="s">
        <v>13</v>
      </c>
      <c r="O11" s="8" t="s">
        <v>13</v>
      </c>
      <c r="P11" s="7">
        <v>428</v>
      </c>
      <c r="Q11" s="8">
        <v>47</v>
      </c>
      <c r="R11" s="7" t="s">
        <v>13</v>
      </c>
      <c r="S11" s="9" t="s">
        <v>13</v>
      </c>
      <c r="T11" s="7">
        <v>623</v>
      </c>
      <c r="U11" s="8">
        <v>35</v>
      </c>
      <c r="V11" s="7" t="s">
        <v>13</v>
      </c>
      <c r="W11" s="8" t="s">
        <v>13</v>
      </c>
      <c r="X11" s="7" t="s">
        <v>13</v>
      </c>
      <c r="Y11" s="8" t="s">
        <v>13</v>
      </c>
      <c r="Z11" s="11" t="s">
        <v>13</v>
      </c>
      <c r="AA11" s="12" t="s">
        <v>13</v>
      </c>
      <c r="AB11" s="13">
        <v>153</v>
      </c>
    </row>
    <row r="12" spans="1:28" ht="20.25" x14ac:dyDescent="0.25">
      <c r="A12" s="3">
        <v>3</v>
      </c>
      <c r="B12" s="4">
        <v>641</v>
      </c>
      <c r="C12" s="5">
        <v>40063</v>
      </c>
      <c r="D12" s="6" t="s">
        <v>51</v>
      </c>
      <c r="E12" s="6" t="s">
        <v>35</v>
      </c>
      <c r="F12" s="7">
        <v>890</v>
      </c>
      <c r="G12" s="8">
        <v>68</v>
      </c>
      <c r="H12" s="7" t="s">
        <v>13</v>
      </c>
      <c r="I12" s="9" t="s">
        <v>13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430</v>
      </c>
      <c r="Q12" s="8">
        <v>47</v>
      </c>
      <c r="R12" s="7" t="s">
        <v>13</v>
      </c>
      <c r="S12" s="9" t="s">
        <v>13</v>
      </c>
      <c r="T12" s="7">
        <v>535</v>
      </c>
      <c r="U12" s="8">
        <v>29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144</v>
      </c>
    </row>
    <row r="13" spans="1:28" ht="20.25" x14ac:dyDescent="0.25">
      <c r="A13" s="3">
        <v>4</v>
      </c>
      <c r="B13" s="4">
        <v>640</v>
      </c>
      <c r="C13" s="5">
        <v>39937</v>
      </c>
      <c r="D13" s="6" t="s">
        <v>52</v>
      </c>
      <c r="E13" s="6" t="s">
        <v>35</v>
      </c>
      <c r="F13" s="7">
        <v>898</v>
      </c>
      <c r="G13" s="8">
        <v>66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395</v>
      </c>
      <c r="Q13" s="8">
        <v>39</v>
      </c>
      <c r="R13" s="7" t="s">
        <v>13</v>
      </c>
      <c r="S13" s="9" t="s">
        <v>13</v>
      </c>
      <c r="T13" s="7">
        <v>660</v>
      </c>
      <c r="U13" s="8">
        <v>37</v>
      </c>
      <c r="V13" s="7" t="s">
        <v>13</v>
      </c>
      <c r="W13" s="8" t="s">
        <v>13</v>
      </c>
      <c r="X13" s="7" t="s">
        <v>13</v>
      </c>
      <c r="Y13" s="8" t="s">
        <v>13</v>
      </c>
      <c r="Z13" s="11" t="s">
        <v>13</v>
      </c>
      <c r="AA13" s="12" t="s">
        <v>13</v>
      </c>
      <c r="AB13" s="13">
        <v>142</v>
      </c>
    </row>
    <row r="14" spans="1:28" ht="20.25" x14ac:dyDescent="0.25">
      <c r="A14" s="3">
        <v>5</v>
      </c>
      <c r="B14" s="4">
        <v>639</v>
      </c>
      <c r="C14" s="5">
        <v>40009</v>
      </c>
      <c r="D14" s="6" t="s">
        <v>53</v>
      </c>
      <c r="E14" s="6" t="s">
        <v>35</v>
      </c>
      <c r="F14" s="7">
        <v>948</v>
      </c>
      <c r="G14" s="8">
        <v>56</v>
      </c>
      <c r="H14" s="7" t="s">
        <v>13</v>
      </c>
      <c r="I14" s="9" t="s">
        <v>13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357</v>
      </c>
      <c r="Q14" s="8">
        <v>31</v>
      </c>
      <c r="R14" s="7" t="s">
        <v>13</v>
      </c>
      <c r="S14" s="9" t="s">
        <v>13</v>
      </c>
      <c r="T14" s="7" t="s">
        <v>13</v>
      </c>
      <c r="U14" s="8" t="s">
        <v>13</v>
      </c>
      <c r="V14" s="7" t="s">
        <v>13</v>
      </c>
      <c r="W14" s="8" t="s">
        <v>13</v>
      </c>
      <c r="X14" s="7">
        <v>1843</v>
      </c>
      <c r="Y14" s="8">
        <v>35</v>
      </c>
      <c r="Z14" s="11" t="s">
        <v>13</v>
      </c>
      <c r="AA14" s="12" t="s">
        <v>13</v>
      </c>
      <c r="AB14" s="13">
        <v>122</v>
      </c>
    </row>
  </sheetData>
  <mergeCells count="34">
    <mergeCell ref="Z2:AA2"/>
    <mergeCell ref="AB2:AB3"/>
    <mergeCell ref="Z8:AA8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8:AB9"/>
    <mergeCell ref="A7:AB7"/>
    <mergeCell ref="H8:I8"/>
    <mergeCell ref="J8:K8"/>
    <mergeCell ref="L8:M8"/>
    <mergeCell ref="N8:O8"/>
    <mergeCell ref="P8:Q8"/>
    <mergeCell ref="R8:S8"/>
    <mergeCell ref="A8:A9"/>
    <mergeCell ref="C8:C9"/>
    <mergeCell ref="D8:D9"/>
    <mergeCell ref="E8:E9"/>
    <mergeCell ref="F8:G8"/>
    <mergeCell ref="T8:U8"/>
    <mergeCell ref="V8:W8"/>
    <mergeCell ref="X8:Y8"/>
  </mergeCells>
  <conditionalFormatting sqref="D2:D3">
    <cfRule type="duplicateValues" dxfId="6" priority="24"/>
  </conditionalFormatting>
  <conditionalFormatting sqref="AB4:AB6">
    <cfRule type="duplicateValues" dxfId="5" priority="4"/>
  </conditionalFormatting>
  <conditionalFormatting sqref="D4:D6">
    <cfRule type="duplicateValues" dxfId="4" priority="3"/>
  </conditionalFormatting>
  <conditionalFormatting sqref="AB10:AB14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selection activeCell="A17" sqref="A17:XFD20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3.7109375" bestFit="1" customWidth="1"/>
    <col min="5" max="5" width="12" bestFit="1" customWidth="1"/>
    <col min="6" max="6" width="8" bestFit="1" customWidth="1"/>
    <col min="7" max="7" width="5.8554687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5.85546875" bestFit="1" customWidth="1"/>
    <col min="12" max="12" width="11.28515625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x14ac:dyDescent="0.25">
      <c r="A2" s="23" t="s">
        <v>0</v>
      </c>
      <c r="B2" s="15"/>
      <c r="C2" s="30" t="s">
        <v>17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18</v>
      </c>
      <c r="K2" s="21"/>
      <c r="L2" s="21" t="s">
        <v>19</v>
      </c>
      <c r="M2" s="21"/>
      <c r="N2" s="21" t="s">
        <v>20</v>
      </c>
      <c r="O2" s="21"/>
      <c r="P2" s="19" t="s">
        <v>7</v>
      </c>
      <c r="Q2" s="20"/>
      <c r="R2" s="21" t="s">
        <v>8</v>
      </c>
      <c r="S2" s="21"/>
      <c r="T2" s="21" t="s">
        <v>21</v>
      </c>
      <c r="U2" s="21"/>
      <c r="V2" s="21" t="s">
        <v>22</v>
      </c>
      <c r="W2" s="21"/>
      <c r="X2" s="19" t="s">
        <v>23</v>
      </c>
      <c r="Y2" s="20"/>
      <c r="Z2" s="19" t="s">
        <v>24</v>
      </c>
      <c r="AA2" s="20"/>
      <c r="AB2" s="22" t="s">
        <v>10</v>
      </c>
    </row>
    <row r="3" spans="1:28" ht="15.75" customHeight="1" x14ac:dyDescent="0.25">
      <c r="A3" s="23"/>
      <c r="B3" s="16"/>
      <c r="C3" s="31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653</v>
      </c>
      <c r="C4" s="14">
        <v>39500</v>
      </c>
      <c r="D4" s="6" t="s">
        <v>54</v>
      </c>
      <c r="E4" s="6" t="s">
        <v>35</v>
      </c>
      <c r="F4" s="7" t="s">
        <v>13</v>
      </c>
      <c r="G4" s="8" t="s">
        <v>13</v>
      </c>
      <c r="H4" s="7">
        <v>1148</v>
      </c>
      <c r="I4" s="9">
        <v>78</v>
      </c>
      <c r="J4" s="7" t="s">
        <v>13</v>
      </c>
      <c r="K4" s="9" t="s">
        <v>13</v>
      </c>
      <c r="L4" s="10" t="s">
        <v>13</v>
      </c>
      <c r="M4" s="8" t="s">
        <v>13</v>
      </c>
      <c r="N4" s="10" t="s">
        <v>13</v>
      </c>
      <c r="O4" s="8" t="s">
        <v>13</v>
      </c>
      <c r="P4" s="7">
        <v>458</v>
      </c>
      <c r="Q4" s="8">
        <v>69</v>
      </c>
      <c r="R4" s="7" t="s">
        <v>13</v>
      </c>
      <c r="S4" s="9" t="s">
        <v>13</v>
      </c>
      <c r="T4" s="7">
        <v>561</v>
      </c>
      <c r="U4" s="8">
        <v>44</v>
      </c>
      <c r="V4" s="7" t="s">
        <v>13</v>
      </c>
      <c r="W4" s="8" t="s">
        <v>13</v>
      </c>
      <c r="X4" s="7" t="s">
        <v>13</v>
      </c>
      <c r="Y4" s="8" t="s">
        <v>13</v>
      </c>
      <c r="Z4" s="11" t="s">
        <v>13</v>
      </c>
      <c r="AA4" s="12" t="s">
        <v>13</v>
      </c>
      <c r="AB4" s="13">
        <v>191</v>
      </c>
    </row>
    <row r="5" spans="1:28" ht="20.25" x14ac:dyDescent="0.25">
      <c r="A5" s="3">
        <v>2</v>
      </c>
      <c r="B5" s="4">
        <v>506</v>
      </c>
      <c r="C5" s="14">
        <v>39516</v>
      </c>
      <c r="D5" s="6" t="s">
        <v>55</v>
      </c>
      <c r="E5" s="6" t="s">
        <v>35</v>
      </c>
      <c r="F5" s="7" t="s">
        <v>13</v>
      </c>
      <c r="G5" s="8" t="s">
        <v>13</v>
      </c>
      <c r="H5" s="7" t="s">
        <v>13</v>
      </c>
      <c r="I5" s="9" t="s">
        <v>13</v>
      </c>
      <c r="J5" s="7">
        <v>1597</v>
      </c>
      <c r="K5" s="9">
        <v>40</v>
      </c>
      <c r="L5" s="10" t="s">
        <v>13</v>
      </c>
      <c r="M5" s="8" t="s">
        <v>13</v>
      </c>
      <c r="N5" s="10" t="s">
        <v>13</v>
      </c>
      <c r="O5" s="8" t="s">
        <v>13</v>
      </c>
      <c r="P5" s="7">
        <v>437</v>
      </c>
      <c r="Q5" s="8">
        <v>64</v>
      </c>
      <c r="R5" s="7" t="s">
        <v>13</v>
      </c>
      <c r="S5" s="9" t="s">
        <v>13</v>
      </c>
      <c r="T5" s="7">
        <v>503</v>
      </c>
      <c r="U5" s="8">
        <v>40</v>
      </c>
      <c r="V5" s="7" t="s">
        <v>13</v>
      </c>
      <c r="W5" s="8" t="s">
        <v>13</v>
      </c>
      <c r="X5" s="7" t="s">
        <v>13</v>
      </c>
      <c r="Y5" s="8" t="s">
        <v>13</v>
      </c>
      <c r="Z5" s="11" t="s">
        <v>13</v>
      </c>
      <c r="AA5" s="12" t="s">
        <v>13</v>
      </c>
      <c r="AB5" s="13">
        <v>144</v>
      </c>
    </row>
    <row r="6" spans="1:28" ht="20.25" x14ac:dyDescent="0.25">
      <c r="A6" s="3">
        <v>3</v>
      </c>
      <c r="B6" s="4">
        <v>631</v>
      </c>
      <c r="C6" s="14">
        <v>39641</v>
      </c>
      <c r="D6" s="6" t="s">
        <v>56</v>
      </c>
      <c r="E6" s="6" t="s">
        <v>35</v>
      </c>
      <c r="F6" s="7" t="s">
        <v>13</v>
      </c>
      <c r="G6" s="8" t="s">
        <v>13</v>
      </c>
      <c r="H6" s="7" t="s">
        <v>13</v>
      </c>
      <c r="I6" s="9" t="s">
        <v>13</v>
      </c>
      <c r="J6" s="7" t="s">
        <v>13</v>
      </c>
      <c r="K6" s="9" t="s">
        <v>13</v>
      </c>
      <c r="L6" s="10">
        <v>22761</v>
      </c>
      <c r="M6" s="8">
        <v>52</v>
      </c>
      <c r="N6" s="10" t="s">
        <v>13</v>
      </c>
      <c r="O6" s="8" t="s">
        <v>13</v>
      </c>
      <c r="P6" s="7">
        <v>372</v>
      </c>
      <c r="Q6" s="8">
        <v>46</v>
      </c>
      <c r="R6" s="7" t="s">
        <v>13</v>
      </c>
      <c r="S6" s="9" t="s">
        <v>13</v>
      </c>
      <c r="T6" s="7">
        <v>544</v>
      </c>
      <c r="U6" s="8">
        <v>42</v>
      </c>
      <c r="V6" s="7" t="s">
        <v>13</v>
      </c>
      <c r="W6" s="8" t="s">
        <v>13</v>
      </c>
      <c r="X6" s="7" t="s">
        <v>13</v>
      </c>
      <c r="Y6" s="8" t="s">
        <v>13</v>
      </c>
      <c r="Z6" s="11" t="s">
        <v>13</v>
      </c>
      <c r="AA6" s="12" t="s">
        <v>13</v>
      </c>
      <c r="AB6" s="13">
        <v>140</v>
      </c>
    </row>
    <row r="7" spans="1:28" ht="30" x14ac:dyDescent="0.25">
      <c r="A7" s="17" t="s">
        <v>32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8" x14ac:dyDescent="0.25">
      <c r="A8" s="23" t="s">
        <v>0</v>
      </c>
      <c r="B8" s="15"/>
      <c r="C8" s="32" t="s">
        <v>17</v>
      </c>
      <c r="D8" s="26" t="s">
        <v>2</v>
      </c>
      <c r="E8" s="24" t="s">
        <v>3</v>
      </c>
      <c r="F8" s="21" t="s">
        <v>4</v>
      </c>
      <c r="G8" s="21"/>
      <c r="H8" s="19" t="s">
        <v>5</v>
      </c>
      <c r="I8" s="20"/>
      <c r="J8" s="21" t="s">
        <v>28</v>
      </c>
      <c r="K8" s="21"/>
      <c r="L8" s="21" t="s">
        <v>19</v>
      </c>
      <c r="M8" s="21"/>
      <c r="N8" s="21" t="s">
        <v>29</v>
      </c>
      <c r="O8" s="21"/>
      <c r="P8" s="19" t="s">
        <v>7</v>
      </c>
      <c r="Q8" s="20"/>
      <c r="R8" s="21" t="s">
        <v>8</v>
      </c>
      <c r="S8" s="21"/>
      <c r="T8" s="21" t="s">
        <v>21</v>
      </c>
      <c r="U8" s="21"/>
      <c r="V8" s="21" t="s">
        <v>22</v>
      </c>
      <c r="W8" s="21"/>
      <c r="X8" s="19" t="s">
        <v>23</v>
      </c>
      <c r="Y8" s="20"/>
      <c r="Z8" s="19" t="s">
        <v>24</v>
      </c>
      <c r="AA8" s="20"/>
      <c r="AB8" s="22" t="s">
        <v>10</v>
      </c>
    </row>
    <row r="9" spans="1:28" ht="15.75" customHeight="1" x14ac:dyDescent="0.25">
      <c r="A9" s="23"/>
      <c r="B9" s="16"/>
      <c r="C9" s="33"/>
      <c r="D9" s="26"/>
      <c r="E9" s="25"/>
      <c r="F9" s="1" t="s">
        <v>11</v>
      </c>
      <c r="G9" s="2" t="s">
        <v>12</v>
      </c>
      <c r="H9" s="1" t="s">
        <v>11</v>
      </c>
      <c r="I9" s="2" t="s">
        <v>12</v>
      </c>
      <c r="J9" s="1" t="s">
        <v>11</v>
      </c>
      <c r="K9" s="2" t="s">
        <v>12</v>
      </c>
      <c r="L9" s="1" t="s">
        <v>11</v>
      </c>
      <c r="M9" s="2" t="s">
        <v>12</v>
      </c>
      <c r="N9" s="1" t="s">
        <v>11</v>
      </c>
      <c r="O9" s="2" t="s">
        <v>12</v>
      </c>
      <c r="P9" s="1" t="s">
        <v>11</v>
      </c>
      <c r="Q9" s="2" t="s">
        <v>12</v>
      </c>
      <c r="R9" s="1" t="s">
        <v>11</v>
      </c>
      <c r="S9" s="2" t="s">
        <v>12</v>
      </c>
      <c r="T9" s="1" t="s">
        <v>11</v>
      </c>
      <c r="U9" s="2" t="s">
        <v>12</v>
      </c>
      <c r="V9" s="1" t="s">
        <v>11</v>
      </c>
      <c r="W9" s="2" t="s">
        <v>12</v>
      </c>
      <c r="X9" s="1" t="s">
        <v>11</v>
      </c>
      <c r="Y9" s="2" t="s">
        <v>12</v>
      </c>
      <c r="Z9" s="1" t="s">
        <v>11</v>
      </c>
      <c r="AA9" s="2" t="s">
        <v>12</v>
      </c>
      <c r="AB9" s="22"/>
    </row>
    <row r="10" spans="1:28" ht="20.25" x14ac:dyDescent="0.25">
      <c r="A10" s="3">
        <v>1</v>
      </c>
      <c r="B10" s="4">
        <v>655</v>
      </c>
      <c r="C10" s="5">
        <v>39448</v>
      </c>
      <c r="D10" s="6" t="s">
        <v>57</v>
      </c>
      <c r="E10" s="6" t="s">
        <v>35</v>
      </c>
      <c r="F10" s="7" t="s">
        <v>13</v>
      </c>
      <c r="G10" s="8" t="s">
        <v>13</v>
      </c>
      <c r="H10" s="7">
        <v>1020</v>
      </c>
      <c r="I10" s="9">
        <v>86</v>
      </c>
      <c r="J10" s="7" t="s">
        <v>13</v>
      </c>
      <c r="K10" s="9" t="s">
        <v>13</v>
      </c>
      <c r="L10" s="10" t="s">
        <v>13</v>
      </c>
      <c r="M10" s="8" t="s">
        <v>13</v>
      </c>
      <c r="N10" s="10" t="s">
        <v>13</v>
      </c>
      <c r="O10" s="8" t="s">
        <v>13</v>
      </c>
      <c r="P10" s="7">
        <v>508</v>
      </c>
      <c r="Q10" s="8">
        <v>67</v>
      </c>
      <c r="R10" s="7" t="s">
        <v>13</v>
      </c>
      <c r="S10" s="9" t="s">
        <v>13</v>
      </c>
      <c r="T10" s="7">
        <v>667</v>
      </c>
      <c r="U10" s="8">
        <v>38</v>
      </c>
      <c r="V10" s="7" t="s">
        <v>13</v>
      </c>
      <c r="W10" s="8" t="s">
        <v>13</v>
      </c>
      <c r="X10" s="7" t="s">
        <v>13</v>
      </c>
      <c r="Y10" s="8" t="s">
        <v>13</v>
      </c>
      <c r="Z10" s="11" t="s">
        <v>13</v>
      </c>
      <c r="AA10" s="12" t="s">
        <v>13</v>
      </c>
      <c r="AB10" s="13">
        <v>191</v>
      </c>
    </row>
    <row r="11" spans="1:28" ht="20.25" x14ac:dyDescent="0.25">
      <c r="A11" s="3">
        <v>2</v>
      </c>
      <c r="B11" s="4">
        <v>638</v>
      </c>
      <c r="C11" s="5">
        <v>39587</v>
      </c>
      <c r="D11" s="6" t="s">
        <v>58</v>
      </c>
      <c r="E11" s="6" t="s">
        <v>35</v>
      </c>
      <c r="F11" s="7">
        <v>823</v>
      </c>
      <c r="G11" s="8">
        <v>81</v>
      </c>
      <c r="H11" s="7" t="s">
        <v>13</v>
      </c>
      <c r="I11" s="9" t="s">
        <v>13</v>
      </c>
      <c r="J11" s="7" t="s">
        <v>13</v>
      </c>
      <c r="K11" s="9" t="s">
        <v>13</v>
      </c>
      <c r="L11" s="10" t="s">
        <v>13</v>
      </c>
      <c r="M11" s="8" t="s">
        <v>13</v>
      </c>
      <c r="N11" s="10" t="s">
        <v>13</v>
      </c>
      <c r="O11" s="8" t="s">
        <v>13</v>
      </c>
      <c r="P11" s="7">
        <v>486</v>
      </c>
      <c r="Q11" s="8">
        <v>61</v>
      </c>
      <c r="R11" s="7" t="s">
        <v>13</v>
      </c>
      <c r="S11" s="9" t="s">
        <v>13</v>
      </c>
      <c r="T11" s="7">
        <v>771</v>
      </c>
      <c r="U11" s="8">
        <v>45</v>
      </c>
      <c r="V11" s="7" t="s">
        <v>13</v>
      </c>
      <c r="W11" s="8" t="s">
        <v>13</v>
      </c>
      <c r="X11" s="7" t="s">
        <v>13</v>
      </c>
      <c r="Y11" s="8" t="s">
        <v>13</v>
      </c>
      <c r="Z11" s="11" t="s">
        <v>13</v>
      </c>
      <c r="AA11" s="12" t="s">
        <v>13</v>
      </c>
      <c r="AB11" s="13">
        <v>187</v>
      </c>
    </row>
    <row r="12" spans="1:28" ht="20.25" x14ac:dyDescent="0.25">
      <c r="A12" s="3">
        <v>3</v>
      </c>
      <c r="B12" s="4">
        <v>636</v>
      </c>
      <c r="C12" s="5">
        <v>39658</v>
      </c>
      <c r="D12" s="6" t="s">
        <v>59</v>
      </c>
      <c r="E12" s="6" t="s">
        <v>35</v>
      </c>
      <c r="F12" s="7">
        <v>833</v>
      </c>
      <c r="G12" s="8">
        <v>79</v>
      </c>
      <c r="H12" s="7" t="s">
        <v>13</v>
      </c>
      <c r="I12" s="9" t="s">
        <v>13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473</v>
      </c>
      <c r="Q12" s="8">
        <v>58</v>
      </c>
      <c r="R12" s="7" t="s">
        <v>13</v>
      </c>
      <c r="S12" s="9" t="s">
        <v>13</v>
      </c>
      <c r="T12" s="7">
        <v>606</v>
      </c>
      <c r="U12" s="8">
        <v>34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171</v>
      </c>
    </row>
    <row r="13" spans="1:28" ht="20.25" x14ac:dyDescent="0.25">
      <c r="A13" s="3">
        <v>4</v>
      </c>
      <c r="B13" s="4">
        <v>614</v>
      </c>
      <c r="C13" s="5">
        <v>39456</v>
      </c>
      <c r="D13" s="6" t="s">
        <v>60</v>
      </c>
      <c r="E13" s="6" t="s">
        <v>35</v>
      </c>
      <c r="F13" s="7">
        <v>901</v>
      </c>
      <c r="G13" s="8">
        <v>65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417</v>
      </c>
      <c r="Q13" s="8">
        <v>44</v>
      </c>
      <c r="R13" s="7" t="s">
        <v>13</v>
      </c>
      <c r="S13" s="9" t="s">
        <v>13</v>
      </c>
      <c r="T13" s="7">
        <v>661</v>
      </c>
      <c r="U13" s="8">
        <v>37</v>
      </c>
      <c r="V13" s="7" t="s">
        <v>13</v>
      </c>
      <c r="W13" s="8" t="s">
        <v>13</v>
      </c>
      <c r="X13" s="7" t="s">
        <v>13</v>
      </c>
      <c r="Y13" s="8" t="s">
        <v>13</v>
      </c>
      <c r="Z13" s="11" t="s">
        <v>13</v>
      </c>
      <c r="AA13" s="12" t="s">
        <v>13</v>
      </c>
      <c r="AB13" s="13">
        <v>146</v>
      </c>
    </row>
    <row r="14" spans="1:28" ht="20.25" x14ac:dyDescent="0.25">
      <c r="A14" s="3">
        <v>5</v>
      </c>
      <c r="B14" s="4">
        <v>634</v>
      </c>
      <c r="C14" s="5">
        <v>39575</v>
      </c>
      <c r="D14" s="6" t="s">
        <v>61</v>
      </c>
      <c r="E14" s="6" t="s">
        <v>35</v>
      </c>
      <c r="F14" s="7">
        <v>924</v>
      </c>
      <c r="G14" s="8">
        <v>61</v>
      </c>
      <c r="H14" s="7" t="s">
        <v>13</v>
      </c>
      <c r="I14" s="9" t="s">
        <v>13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434</v>
      </c>
      <c r="Q14" s="8">
        <v>48</v>
      </c>
      <c r="R14" s="7" t="s">
        <v>13</v>
      </c>
      <c r="S14" s="9" t="s">
        <v>13</v>
      </c>
      <c r="T14" s="7">
        <v>638</v>
      </c>
      <c r="U14" s="8">
        <v>36</v>
      </c>
      <c r="V14" s="7" t="s">
        <v>13</v>
      </c>
      <c r="W14" s="8" t="s">
        <v>13</v>
      </c>
      <c r="X14" s="7" t="s">
        <v>13</v>
      </c>
      <c r="Y14" s="8" t="s">
        <v>13</v>
      </c>
      <c r="Z14" s="11" t="s">
        <v>13</v>
      </c>
      <c r="AA14" s="12" t="s">
        <v>13</v>
      </c>
      <c r="AB14" s="13">
        <v>145</v>
      </c>
    </row>
    <row r="15" spans="1:28" ht="20.25" x14ac:dyDescent="0.25">
      <c r="A15" s="3">
        <v>6</v>
      </c>
      <c r="B15" s="4">
        <v>656</v>
      </c>
      <c r="C15" s="5">
        <v>39617</v>
      </c>
      <c r="D15" s="6" t="s">
        <v>62</v>
      </c>
      <c r="E15" s="6" t="s">
        <v>35</v>
      </c>
      <c r="F15" s="7" t="s">
        <v>13</v>
      </c>
      <c r="G15" s="8" t="s">
        <v>13</v>
      </c>
      <c r="H15" s="7" t="s">
        <v>13</v>
      </c>
      <c r="I15" s="9" t="s">
        <v>13</v>
      </c>
      <c r="J15" s="7" t="s">
        <v>13</v>
      </c>
      <c r="K15" s="9" t="s">
        <v>13</v>
      </c>
      <c r="L15" s="10">
        <v>21551</v>
      </c>
      <c r="M15" s="8">
        <v>42</v>
      </c>
      <c r="N15" s="10" t="s">
        <v>13</v>
      </c>
      <c r="O15" s="8" t="s">
        <v>13</v>
      </c>
      <c r="P15" s="7">
        <v>463</v>
      </c>
      <c r="Q15" s="8">
        <v>55</v>
      </c>
      <c r="R15" s="7" t="s">
        <v>13</v>
      </c>
      <c r="S15" s="9" t="s">
        <v>13</v>
      </c>
      <c r="T15" s="7">
        <v>735</v>
      </c>
      <c r="U15" s="8">
        <v>42</v>
      </c>
      <c r="V15" s="7" t="s">
        <v>13</v>
      </c>
      <c r="W15" s="8" t="s">
        <v>13</v>
      </c>
      <c r="X15" s="7" t="s">
        <v>13</v>
      </c>
      <c r="Y15" s="8" t="s">
        <v>13</v>
      </c>
      <c r="Z15" s="11" t="s">
        <v>13</v>
      </c>
      <c r="AA15" s="12" t="s">
        <v>13</v>
      </c>
      <c r="AB15" s="13">
        <v>139</v>
      </c>
    </row>
    <row r="16" spans="1:28" ht="20.25" x14ac:dyDescent="0.25">
      <c r="A16" s="3">
        <v>7</v>
      </c>
      <c r="B16" s="4">
        <v>633</v>
      </c>
      <c r="C16" s="5">
        <v>39538</v>
      </c>
      <c r="D16" s="6" t="s">
        <v>63</v>
      </c>
      <c r="E16" s="6" t="s">
        <v>35</v>
      </c>
      <c r="F16" s="7">
        <v>967</v>
      </c>
      <c r="G16" s="8">
        <v>52</v>
      </c>
      <c r="H16" s="7" t="s">
        <v>13</v>
      </c>
      <c r="I16" s="9" t="s">
        <v>13</v>
      </c>
      <c r="J16" s="7" t="s">
        <v>13</v>
      </c>
      <c r="K16" s="9" t="s">
        <v>13</v>
      </c>
      <c r="L16" s="10" t="s">
        <v>13</v>
      </c>
      <c r="M16" s="8" t="s">
        <v>13</v>
      </c>
      <c r="N16" s="10" t="s">
        <v>13</v>
      </c>
      <c r="O16" s="8" t="s">
        <v>13</v>
      </c>
      <c r="P16" s="7">
        <v>405</v>
      </c>
      <c r="Q16" s="8">
        <v>41</v>
      </c>
      <c r="R16" s="7" t="s">
        <v>13</v>
      </c>
      <c r="S16" s="9" t="s">
        <v>13</v>
      </c>
      <c r="T16" s="7">
        <v>612</v>
      </c>
      <c r="U16" s="8">
        <v>34</v>
      </c>
      <c r="V16" s="7" t="s">
        <v>13</v>
      </c>
      <c r="W16" s="8" t="s">
        <v>13</v>
      </c>
      <c r="X16" s="7" t="s">
        <v>13</v>
      </c>
      <c r="Y16" s="8" t="s">
        <v>13</v>
      </c>
      <c r="Z16" s="11" t="s">
        <v>13</v>
      </c>
      <c r="AA16" s="12" t="s">
        <v>13</v>
      </c>
      <c r="AB16" s="13">
        <v>127</v>
      </c>
    </row>
  </sheetData>
  <mergeCells count="34">
    <mergeCell ref="Z2:AA2"/>
    <mergeCell ref="AB2:AB3"/>
    <mergeCell ref="Z8:AA8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8:AB9"/>
    <mergeCell ref="A7:AB7"/>
    <mergeCell ref="A8:A9"/>
    <mergeCell ref="C8:C9"/>
    <mergeCell ref="D8:D9"/>
    <mergeCell ref="E8:E9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</mergeCells>
  <conditionalFormatting sqref="AB4:AB6">
    <cfRule type="duplicateValues" dxfId="2" priority="3"/>
  </conditionalFormatting>
  <conditionalFormatting sqref="AB10:AB14">
    <cfRule type="duplicateValues" dxfId="1" priority="2"/>
  </conditionalFormatting>
  <conditionalFormatting sqref="AB15:AB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2022-05-20T12:50:07Z</dcterms:modified>
</cp:coreProperties>
</file>